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EstaPasta_de_trabalho" defaultThemeVersion="124226"/>
  <bookViews>
    <workbookView xWindow="360" yWindow="300" windowWidth="18735" windowHeight="8415" tabRatio="479" activeTab="1"/>
  </bookViews>
  <sheets>
    <sheet name="Versão" sheetId="1" r:id="rId1"/>
    <sheet name="Regras" sheetId="4" r:id="rId2"/>
    <sheet name="cenários validados pelo cliente" sheetId="7" r:id="rId3"/>
    <sheet name="cenários propostos" sheetId="6" r:id="rId4"/>
    <sheet name="Modelo de dados" sheetId="3" r:id="rId5"/>
  </sheets>
  <definedNames>
    <definedName name="_C001" localSheetId="3">'cenários propostos'!#REF!</definedName>
    <definedName name="_C001" localSheetId="1">Regras!#REF!</definedName>
    <definedName name="_C001">Versão!#REF!</definedName>
  </definedNames>
  <calcPr calcId="145621"/>
</workbook>
</file>

<file path=xl/calcChain.xml><?xml version="1.0" encoding="utf-8"?>
<calcChain xmlns="http://schemas.openxmlformats.org/spreadsheetml/2006/main">
  <c r="S291" i="7" l="1"/>
  <c r="Q291" i="7"/>
  <c r="P291" i="7"/>
  <c r="M291" i="7"/>
  <c r="L291" i="7"/>
  <c r="K291" i="7"/>
  <c r="D291" i="7"/>
  <c r="R291" i="7" s="1"/>
  <c r="E290" i="7"/>
  <c r="D290" i="7"/>
  <c r="H290" i="7" s="1"/>
  <c r="D287" i="7"/>
  <c r="D286" i="7"/>
  <c r="K286" i="7" s="1"/>
  <c r="D257" i="7"/>
  <c r="Q257" i="7" s="1"/>
  <c r="D256" i="7"/>
  <c r="J256" i="7" s="1"/>
  <c r="D253" i="7"/>
  <c r="K252" i="7"/>
  <c r="D252" i="7"/>
  <c r="L252" i="7" s="1"/>
  <c r="S223" i="7"/>
  <c r="Q223" i="7"/>
  <c r="M223" i="7"/>
  <c r="L223" i="7"/>
  <c r="D223" i="7"/>
  <c r="R223" i="7" s="1"/>
  <c r="D222" i="7"/>
  <c r="I222" i="7" s="1"/>
  <c r="D219" i="7"/>
  <c r="D218" i="7"/>
  <c r="K218" i="7" s="1"/>
  <c r="Q189" i="7"/>
  <c r="M189" i="7"/>
  <c r="D189" i="7"/>
  <c r="R189" i="7" s="1"/>
  <c r="J188" i="7"/>
  <c r="J200" i="7" s="1"/>
  <c r="G188" i="7"/>
  <c r="F188" i="7"/>
  <c r="D188" i="7"/>
  <c r="H188" i="7" s="1"/>
  <c r="H200" i="7" s="1"/>
  <c r="D185" i="7"/>
  <c r="D184" i="7"/>
  <c r="K184" i="7" s="1"/>
  <c r="Q155" i="7"/>
  <c r="Q167" i="7" s="1"/>
  <c r="P155" i="7"/>
  <c r="P166" i="7" s="1"/>
  <c r="L155" i="7"/>
  <c r="K155" i="7"/>
  <c r="D155" i="7"/>
  <c r="R155" i="7" s="1"/>
  <c r="R166" i="7" s="1"/>
  <c r="I154" i="7"/>
  <c r="F154" i="7"/>
  <c r="E154" i="7"/>
  <c r="D154" i="7"/>
  <c r="G154" i="7" s="1"/>
  <c r="D151" i="7"/>
  <c r="D150" i="7"/>
  <c r="K150" i="7" s="1"/>
  <c r="O121" i="7"/>
  <c r="D121" i="7"/>
  <c r="Q121" i="7" s="1"/>
  <c r="D120" i="7"/>
  <c r="I120" i="7" s="1"/>
  <c r="D117" i="7"/>
  <c r="D116" i="7"/>
  <c r="L116" i="7" s="1"/>
  <c r="O87" i="7"/>
  <c r="D87" i="7"/>
  <c r="Q87" i="7" s="1"/>
  <c r="D86" i="7"/>
  <c r="I86" i="7" s="1"/>
  <c r="D83" i="7"/>
  <c r="D82" i="7"/>
  <c r="L82" i="7" s="1"/>
  <c r="D53" i="7"/>
  <c r="S53" i="7" s="1"/>
  <c r="D52" i="7"/>
  <c r="H52" i="7" s="1"/>
  <c r="H64" i="7" s="1"/>
  <c r="D49" i="7"/>
  <c r="D48" i="7"/>
  <c r="L48" i="7" s="1"/>
  <c r="S30" i="7"/>
  <c r="S19" i="7"/>
  <c r="Q19" i="7"/>
  <c r="Q30" i="7" s="1"/>
  <c r="P19" i="7"/>
  <c r="P30" i="7" s="1"/>
  <c r="M19" i="7"/>
  <c r="L19" i="7"/>
  <c r="K19" i="7"/>
  <c r="D19" i="7"/>
  <c r="R19" i="7" s="1"/>
  <c r="R30" i="7" s="1"/>
  <c r="I18" i="7"/>
  <c r="I30" i="7" s="1"/>
  <c r="D18" i="7"/>
  <c r="G18" i="7" s="1"/>
  <c r="D16" i="7"/>
  <c r="E16" i="7" s="1"/>
  <c r="D15" i="7"/>
  <c r="D254" i="7" s="1"/>
  <c r="D14" i="7"/>
  <c r="K14" i="7" s="1"/>
  <c r="AD435" i="6"/>
  <c r="X435" i="6"/>
  <c r="V435" i="6"/>
  <c r="T435" i="6"/>
  <c r="R435" i="6"/>
  <c r="P435" i="6"/>
  <c r="N435" i="6"/>
  <c r="L435" i="6"/>
  <c r="J435" i="6"/>
  <c r="H435" i="6"/>
  <c r="AD434" i="6"/>
  <c r="X434" i="6"/>
  <c r="V434" i="6"/>
  <c r="T434" i="6"/>
  <c r="R434" i="6"/>
  <c r="P434" i="6"/>
  <c r="N434" i="6"/>
  <c r="L434" i="6"/>
  <c r="J434" i="6"/>
  <c r="H434" i="6"/>
  <c r="AD433" i="6"/>
  <c r="X433" i="6"/>
  <c r="V433" i="6"/>
  <c r="T433" i="6"/>
  <c r="R433" i="6"/>
  <c r="P433" i="6"/>
  <c r="N433" i="6"/>
  <c r="L433" i="6"/>
  <c r="J433" i="6"/>
  <c r="H433" i="6"/>
  <c r="X432" i="6"/>
  <c r="V432" i="6"/>
  <c r="T432" i="6"/>
  <c r="R432" i="6"/>
  <c r="P432" i="6"/>
  <c r="N432" i="6"/>
  <c r="L432" i="6"/>
  <c r="J432" i="6"/>
  <c r="H432" i="6"/>
  <c r="F432" i="6"/>
  <c r="AD432" i="6" s="1"/>
  <c r="X431" i="6"/>
  <c r="V431" i="6"/>
  <c r="T431" i="6"/>
  <c r="R431" i="6"/>
  <c r="P431" i="6"/>
  <c r="N431" i="6"/>
  <c r="L431" i="6"/>
  <c r="J431" i="6"/>
  <c r="H431" i="6"/>
  <c r="F431" i="6"/>
  <c r="AD431" i="6" s="1"/>
  <c r="AD430" i="6"/>
  <c r="X430" i="6"/>
  <c r="V430" i="6"/>
  <c r="T430" i="6"/>
  <c r="R430" i="6"/>
  <c r="P430" i="6"/>
  <c r="N430" i="6"/>
  <c r="L430" i="6"/>
  <c r="J430" i="6"/>
  <c r="H430" i="6"/>
  <c r="AD429" i="6"/>
  <c r="X429" i="6"/>
  <c r="V429" i="6"/>
  <c r="T429" i="6"/>
  <c r="R429" i="6"/>
  <c r="N429" i="6"/>
  <c r="L429" i="6"/>
  <c r="J429" i="6"/>
  <c r="H429" i="6"/>
  <c r="AU427" i="6"/>
  <c r="AS427" i="6"/>
  <c r="AQ427" i="6"/>
  <c r="AO427" i="6"/>
  <c r="AM427" i="6"/>
  <c r="AK427" i="6"/>
  <c r="AI427" i="6"/>
  <c r="AG427" i="6"/>
  <c r="AE427" i="6"/>
  <c r="N419" i="6"/>
  <c r="L419" i="6"/>
  <c r="J419" i="6"/>
  <c r="H419" i="6"/>
  <c r="X418" i="6"/>
  <c r="V418" i="6"/>
  <c r="T418" i="6"/>
  <c r="R418" i="6"/>
  <c r="P418" i="6"/>
  <c r="N418" i="6"/>
  <c r="L418" i="6"/>
  <c r="J418" i="6"/>
  <c r="H418" i="6"/>
  <c r="X417" i="6"/>
  <c r="V417" i="6"/>
  <c r="T417" i="6"/>
  <c r="R417" i="6"/>
  <c r="P417" i="6"/>
  <c r="N417" i="6"/>
  <c r="H417" i="6"/>
  <c r="F417" i="6"/>
  <c r="L417" i="6" s="1"/>
  <c r="X416" i="6"/>
  <c r="V416" i="6"/>
  <c r="T416" i="6"/>
  <c r="R416" i="6"/>
  <c r="P416" i="6"/>
  <c r="N416" i="6"/>
  <c r="L416" i="6"/>
  <c r="J416" i="6"/>
  <c r="X415" i="6"/>
  <c r="V415" i="6"/>
  <c r="T415" i="6"/>
  <c r="R415" i="6"/>
  <c r="P415" i="6"/>
  <c r="N415" i="6"/>
  <c r="L415" i="6"/>
  <c r="J415" i="6"/>
  <c r="X414" i="6"/>
  <c r="V414" i="6"/>
  <c r="T414" i="6"/>
  <c r="R414" i="6"/>
  <c r="P414" i="6"/>
  <c r="N414" i="6"/>
  <c r="L414" i="6"/>
  <c r="J414" i="6"/>
  <c r="H414" i="6"/>
  <c r="F414" i="6"/>
  <c r="X413" i="6"/>
  <c r="V413" i="6"/>
  <c r="T413" i="6"/>
  <c r="R413" i="6"/>
  <c r="P413" i="6"/>
  <c r="N413" i="6"/>
  <c r="M411" i="6" s="1"/>
  <c r="M394" i="6" s="1"/>
  <c r="L413" i="6"/>
  <c r="J413" i="6"/>
  <c r="H413" i="6"/>
  <c r="F413" i="6"/>
  <c r="F400" i="6"/>
  <c r="F397" i="6"/>
  <c r="F396" i="6"/>
  <c r="D391" i="6"/>
  <c r="F379" i="6"/>
  <c r="F380" i="6"/>
  <c r="AD383" i="6"/>
  <c r="X383" i="6"/>
  <c r="V383" i="6"/>
  <c r="T383" i="6"/>
  <c r="R383" i="6"/>
  <c r="P383" i="6"/>
  <c r="N383" i="6"/>
  <c r="L383" i="6"/>
  <c r="J383" i="6"/>
  <c r="H383" i="6"/>
  <c r="AD382" i="6"/>
  <c r="X382" i="6"/>
  <c r="V382" i="6"/>
  <c r="T382" i="6"/>
  <c r="R382" i="6"/>
  <c r="P382" i="6"/>
  <c r="N382" i="6"/>
  <c r="L382" i="6"/>
  <c r="J382" i="6"/>
  <c r="H382" i="6"/>
  <c r="X381" i="6"/>
  <c r="V381" i="6"/>
  <c r="T381" i="6"/>
  <c r="R381" i="6"/>
  <c r="P381" i="6"/>
  <c r="N381" i="6"/>
  <c r="H381" i="6"/>
  <c r="X380" i="6"/>
  <c r="V380" i="6"/>
  <c r="T380" i="6"/>
  <c r="R380" i="6"/>
  <c r="P380" i="6"/>
  <c r="N380" i="6"/>
  <c r="L380" i="6"/>
  <c r="J380" i="6"/>
  <c r="X379" i="6"/>
  <c r="V379" i="6"/>
  <c r="T379" i="6"/>
  <c r="R379" i="6"/>
  <c r="P379" i="6"/>
  <c r="N379" i="6"/>
  <c r="L379" i="6"/>
  <c r="J379" i="6"/>
  <c r="X378" i="6"/>
  <c r="V378" i="6"/>
  <c r="T378" i="6"/>
  <c r="R378" i="6"/>
  <c r="P378" i="6"/>
  <c r="N378" i="6"/>
  <c r="L378" i="6"/>
  <c r="J378" i="6"/>
  <c r="H378" i="6"/>
  <c r="AD378" i="6"/>
  <c r="AD377" i="6"/>
  <c r="X377" i="6"/>
  <c r="V377" i="6"/>
  <c r="T377" i="6"/>
  <c r="R377" i="6"/>
  <c r="AM377" i="6"/>
  <c r="N377" i="6"/>
  <c r="L377" i="6"/>
  <c r="J377" i="6"/>
  <c r="H377" i="6"/>
  <c r="AU375" i="6"/>
  <c r="AS375" i="6"/>
  <c r="AQ375" i="6"/>
  <c r="AO375" i="6"/>
  <c r="AK375" i="6"/>
  <c r="N367" i="6"/>
  <c r="L367" i="6"/>
  <c r="J367" i="6"/>
  <c r="H367" i="6"/>
  <c r="X366" i="6"/>
  <c r="V366" i="6"/>
  <c r="T366" i="6"/>
  <c r="R366" i="6"/>
  <c r="P366" i="6"/>
  <c r="N366" i="6"/>
  <c r="L366" i="6"/>
  <c r="J366" i="6"/>
  <c r="H366" i="6"/>
  <c r="X365" i="6"/>
  <c r="V365" i="6"/>
  <c r="T365" i="6"/>
  <c r="R365" i="6"/>
  <c r="P365" i="6"/>
  <c r="N365" i="6"/>
  <c r="L365" i="6"/>
  <c r="F365" i="6"/>
  <c r="J365" i="6" s="1"/>
  <c r="X364" i="6"/>
  <c r="V364" i="6"/>
  <c r="T364" i="6"/>
  <c r="R364" i="6"/>
  <c r="P364" i="6"/>
  <c r="N364" i="6"/>
  <c r="L364" i="6"/>
  <c r="J364" i="6"/>
  <c r="X363" i="6"/>
  <c r="V363" i="6"/>
  <c r="T363" i="6"/>
  <c r="R363" i="6"/>
  <c r="P363" i="6"/>
  <c r="N363" i="6"/>
  <c r="L363" i="6"/>
  <c r="J363" i="6"/>
  <c r="X362" i="6"/>
  <c r="V362" i="6"/>
  <c r="T362" i="6"/>
  <c r="R362" i="6"/>
  <c r="P362" i="6"/>
  <c r="N362" i="6"/>
  <c r="L362" i="6"/>
  <c r="J362" i="6"/>
  <c r="H362" i="6"/>
  <c r="F362" i="6"/>
  <c r="X361" i="6"/>
  <c r="V361" i="6"/>
  <c r="T361" i="6"/>
  <c r="R361" i="6"/>
  <c r="N361" i="6"/>
  <c r="L361" i="6"/>
  <c r="J361" i="6"/>
  <c r="H361" i="6"/>
  <c r="F361" i="6"/>
  <c r="P361" i="6" s="1"/>
  <c r="F348" i="6"/>
  <c r="F345" i="6"/>
  <c r="F344" i="6"/>
  <c r="F329" i="6"/>
  <c r="H329" i="6" s="1"/>
  <c r="F326" i="6"/>
  <c r="AD326" i="6" s="1"/>
  <c r="F325" i="6"/>
  <c r="P325" i="6" s="1"/>
  <c r="AM325" i="6" s="1"/>
  <c r="V331" i="6"/>
  <c r="T331" i="6"/>
  <c r="R331" i="6"/>
  <c r="P331" i="6"/>
  <c r="N331" i="6"/>
  <c r="L331" i="6"/>
  <c r="J331" i="6"/>
  <c r="H331" i="6"/>
  <c r="X331" i="6"/>
  <c r="AD330" i="6"/>
  <c r="X330" i="6"/>
  <c r="V330" i="6"/>
  <c r="T330" i="6"/>
  <c r="R330" i="6"/>
  <c r="P330" i="6"/>
  <c r="N330" i="6"/>
  <c r="L330" i="6"/>
  <c r="J330" i="6"/>
  <c r="H330" i="6"/>
  <c r="X329" i="6"/>
  <c r="V329" i="6"/>
  <c r="T329" i="6"/>
  <c r="R329" i="6"/>
  <c r="P329" i="6"/>
  <c r="N329" i="6"/>
  <c r="X328" i="6"/>
  <c r="V328" i="6"/>
  <c r="T328" i="6"/>
  <c r="R328" i="6"/>
  <c r="P328" i="6"/>
  <c r="N328" i="6"/>
  <c r="L328" i="6"/>
  <c r="J328" i="6"/>
  <c r="X327" i="6"/>
  <c r="V327" i="6"/>
  <c r="T327" i="6"/>
  <c r="R327" i="6"/>
  <c r="P327" i="6"/>
  <c r="N327" i="6"/>
  <c r="L327" i="6"/>
  <c r="J327" i="6"/>
  <c r="X326" i="6"/>
  <c r="V326" i="6"/>
  <c r="T326" i="6"/>
  <c r="R326" i="6"/>
  <c r="P326" i="6"/>
  <c r="N326" i="6"/>
  <c r="L326" i="6"/>
  <c r="J326" i="6"/>
  <c r="H326" i="6"/>
  <c r="X325" i="6"/>
  <c r="V325" i="6"/>
  <c r="T325" i="6"/>
  <c r="R325" i="6"/>
  <c r="N325" i="6"/>
  <c r="L325" i="6"/>
  <c r="J325" i="6"/>
  <c r="H325" i="6"/>
  <c r="AS323" i="6"/>
  <c r="AQ323" i="6"/>
  <c r="AO323" i="6"/>
  <c r="AK323" i="6"/>
  <c r="N315" i="6"/>
  <c r="L315" i="6"/>
  <c r="J315" i="6"/>
  <c r="H315" i="6"/>
  <c r="X314" i="6"/>
  <c r="V314" i="6"/>
  <c r="T314" i="6"/>
  <c r="R314" i="6"/>
  <c r="P314" i="6"/>
  <c r="N314" i="6"/>
  <c r="L314" i="6"/>
  <c r="J314" i="6"/>
  <c r="H314" i="6"/>
  <c r="X313" i="6"/>
  <c r="V313" i="6"/>
  <c r="T313" i="6"/>
  <c r="R313" i="6"/>
  <c r="P313" i="6"/>
  <c r="N313" i="6"/>
  <c r="F313" i="6"/>
  <c r="J313" i="6" s="1"/>
  <c r="X312" i="6"/>
  <c r="V312" i="6"/>
  <c r="T312" i="6"/>
  <c r="R312" i="6"/>
  <c r="P312" i="6"/>
  <c r="N312" i="6"/>
  <c r="L312" i="6"/>
  <c r="J312" i="6"/>
  <c r="X311" i="6"/>
  <c r="V311" i="6"/>
  <c r="T311" i="6"/>
  <c r="R311" i="6"/>
  <c r="P311" i="6"/>
  <c r="N311" i="6"/>
  <c r="L311" i="6"/>
  <c r="J311" i="6"/>
  <c r="X310" i="6"/>
  <c r="V310" i="6"/>
  <c r="T310" i="6"/>
  <c r="R310" i="6"/>
  <c r="P310" i="6"/>
  <c r="N310" i="6"/>
  <c r="L310" i="6"/>
  <c r="J310" i="6"/>
  <c r="H310" i="6"/>
  <c r="F310" i="6"/>
  <c r="X309" i="6"/>
  <c r="V309" i="6"/>
  <c r="T309" i="6"/>
  <c r="R309" i="6"/>
  <c r="N309" i="6"/>
  <c r="L309" i="6"/>
  <c r="J309" i="6"/>
  <c r="H309" i="6"/>
  <c r="F309" i="6"/>
  <c r="P309" i="6" s="1"/>
  <c r="F296" i="6"/>
  <c r="F293" i="6"/>
  <c r="F292" i="6"/>
  <c r="N280" i="6"/>
  <c r="L280" i="6"/>
  <c r="J280" i="6"/>
  <c r="H280" i="6"/>
  <c r="X279" i="6"/>
  <c r="V279" i="6"/>
  <c r="T279" i="6"/>
  <c r="R279" i="6"/>
  <c r="P279" i="6"/>
  <c r="N279" i="6"/>
  <c r="L279" i="6"/>
  <c r="J279" i="6"/>
  <c r="H279" i="6"/>
  <c r="X278" i="6"/>
  <c r="V278" i="6"/>
  <c r="T278" i="6"/>
  <c r="R278" i="6"/>
  <c r="P278" i="6"/>
  <c r="N278" i="6"/>
  <c r="F278" i="6"/>
  <c r="H278" i="6" s="1"/>
  <c r="X277" i="6"/>
  <c r="V277" i="6"/>
  <c r="T277" i="6"/>
  <c r="R277" i="6"/>
  <c r="P277" i="6"/>
  <c r="N277" i="6"/>
  <c r="L277" i="6"/>
  <c r="J277" i="6"/>
  <c r="X276" i="6"/>
  <c r="V276" i="6"/>
  <c r="T276" i="6"/>
  <c r="R276" i="6"/>
  <c r="P276" i="6"/>
  <c r="N276" i="6"/>
  <c r="L276" i="6"/>
  <c r="J276" i="6"/>
  <c r="X275" i="6"/>
  <c r="V275" i="6"/>
  <c r="T275" i="6"/>
  <c r="R275" i="6"/>
  <c r="P275" i="6"/>
  <c r="N275" i="6"/>
  <c r="L275" i="6"/>
  <c r="J275" i="6"/>
  <c r="H275" i="6"/>
  <c r="F275" i="6"/>
  <c r="AD275" i="6" s="1"/>
  <c r="X274" i="6"/>
  <c r="V274" i="6"/>
  <c r="T274" i="6"/>
  <c r="R274" i="6"/>
  <c r="N274" i="6"/>
  <c r="L274" i="6"/>
  <c r="J274" i="6"/>
  <c r="H274" i="6"/>
  <c r="F274" i="6"/>
  <c r="AD274" i="6" s="1"/>
  <c r="AK272" i="6"/>
  <c r="N264" i="6"/>
  <c r="L264" i="6"/>
  <c r="J264" i="6"/>
  <c r="H264" i="6"/>
  <c r="X263" i="6"/>
  <c r="V263" i="6"/>
  <c r="T263" i="6"/>
  <c r="R263" i="6"/>
  <c r="P263" i="6"/>
  <c r="N263" i="6"/>
  <c r="L263" i="6"/>
  <c r="J263" i="6"/>
  <c r="H263" i="6"/>
  <c r="X262" i="6"/>
  <c r="V262" i="6"/>
  <c r="T262" i="6"/>
  <c r="R262" i="6"/>
  <c r="P262" i="6"/>
  <c r="N262" i="6"/>
  <c r="F262" i="6"/>
  <c r="H262" i="6" s="1"/>
  <c r="X261" i="6"/>
  <c r="V261" i="6"/>
  <c r="T261" i="6"/>
  <c r="R261" i="6"/>
  <c r="P261" i="6"/>
  <c r="N261" i="6"/>
  <c r="L261" i="6"/>
  <c r="J261" i="6"/>
  <c r="X260" i="6"/>
  <c r="V260" i="6"/>
  <c r="T260" i="6"/>
  <c r="R260" i="6"/>
  <c r="P260" i="6"/>
  <c r="N260" i="6"/>
  <c r="L260" i="6"/>
  <c r="J260" i="6"/>
  <c r="X259" i="6"/>
  <c r="V259" i="6"/>
  <c r="T259" i="6"/>
  <c r="R259" i="6"/>
  <c r="P259" i="6"/>
  <c r="N259" i="6"/>
  <c r="L259" i="6"/>
  <c r="J259" i="6"/>
  <c r="H259" i="6"/>
  <c r="F259" i="6"/>
  <c r="X258" i="6"/>
  <c r="V258" i="6"/>
  <c r="T258" i="6"/>
  <c r="R258" i="6"/>
  <c r="N258" i="6"/>
  <c r="L258" i="6"/>
  <c r="J258" i="6"/>
  <c r="H258" i="6"/>
  <c r="F258" i="6"/>
  <c r="P258" i="6" s="1"/>
  <c r="F245" i="6"/>
  <c r="F242" i="6"/>
  <c r="F241" i="6"/>
  <c r="N230" i="6"/>
  <c r="L230" i="6"/>
  <c r="J230" i="6"/>
  <c r="H230" i="6"/>
  <c r="X229" i="6"/>
  <c r="V229" i="6"/>
  <c r="T229" i="6"/>
  <c r="R229" i="6"/>
  <c r="P229" i="6"/>
  <c r="N229" i="6"/>
  <c r="L229" i="6"/>
  <c r="J229" i="6"/>
  <c r="H229" i="6"/>
  <c r="X228" i="6"/>
  <c r="V228" i="6"/>
  <c r="T228" i="6"/>
  <c r="R228" i="6"/>
  <c r="P228" i="6"/>
  <c r="N228" i="6"/>
  <c r="F228" i="6"/>
  <c r="H228" i="6" s="1"/>
  <c r="X227" i="6"/>
  <c r="V227" i="6"/>
  <c r="T227" i="6"/>
  <c r="R227" i="6"/>
  <c r="P227" i="6"/>
  <c r="N227" i="6"/>
  <c r="L227" i="6"/>
  <c r="J227" i="6"/>
  <c r="X226" i="6"/>
  <c r="V226" i="6"/>
  <c r="T226" i="6"/>
  <c r="R226" i="6"/>
  <c r="P226" i="6"/>
  <c r="N226" i="6"/>
  <c r="L226" i="6"/>
  <c r="J226" i="6"/>
  <c r="X225" i="6"/>
  <c r="V225" i="6"/>
  <c r="T225" i="6"/>
  <c r="R225" i="6"/>
  <c r="P225" i="6"/>
  <c r="N225" i="6"/>
  <c r="L225" i="6"/>
  <c r="J225" i="6"/>
  <c r="H225" i="6"/>
  <c r="F225" i="6"/>
  <c r="AD225" i="6" s="1"/>
  <c r="X224" i="6"/>
  <c r="V224" i="6"/>
  <c r="T224" i="6"/>
  <c r="R224" i="6"/>
  <c r="N224" i="6"/>
  <c r="L224" i="6"/>
  <c r="J224" i="6"/>
  <c r="H224" i="6"/>
  <c r="F224" i="6"/>
  <c r="AD224" i="6" s="1"/>
  <c r="AK222" i="6"/>
  <c r="N214" i="6"/>
  <c r="L214" i="6"/>
  <c r="J214" i="6"/>
  <c r="H214" i="6"/>
  <c r="X213" i="6"/>
  <c r="V213" i="6"/>
  <c r="T213" i="6"/>
  <c r="R213" i="6"/>
  <c r="P213" i="6"/>
  <c r="N213" i="6"/>
  <c r="L213" i="6"/>
  <c r="J213" i="6"/>
  <c r="H213" i="6"/>
  <c r="X212" i="6"/>
  <c r="V212" i="6"/>
  <c r="T212" i="6"/>
  <c r="R212" i="6"/>
  <c r="P212" i="6"/>
  <c r="N212" i="6"/>
  <c r="F212" i="6"/>
  <c r="H212" i="6" s="1"/>
  <c r="X211" i="6"/>
  <c r="V211" i="6"/>
  <c r="T211" i="6"/>
  <c r="R211" i="6"/>
  <c r="P211" i="6"/>
  <c r="N211" i="6"/>
  <c r="L211" i="6"/>
  <c r="J211" i="6"/>
  <c r="X210" i="6"/>
  <c r="V210" i="6"/>
  <c r="T210" i="6"/>
  <c r="R210" i="6"/>
  <c r="P210" i="6"/>
  <c r="N210" i="6"/>
  <c r="L210" i="6"/>
  <c r="J210" i="6"/>
  <c r="X209" i="6"/>
  <c r="V209" i="6"/>
  <c r="T209" i="6"/>
  <c r="R209" i="6"/>
  <c r="P209" i="6"/>
  <c r="N209" i="6"/>
  <c r="L209" i="6"/>
  <c r="J209" i="6"/>
  <c r="H209" i="6"/>
  <c r="F209" i="6"/>
  <c r="X208" i="6"/>
  <c r="V208" i="6"/>
  <c r="T208" i="6"/>
  <c r="R208" i="6"/>
  <c r="N208" i="6"/>
  <c r="L208" i="6"/>
  <c r="J208" i="6"/>
  <c r="H208" i="6"/>
  <c r="F208" i="6"/>
  <c r="P208" i="6" s="1"/>
  <c r="F195" i="6"/>
  <c r="F192" i="6"/>
  <c r="F191" i="6"/>
  <c r="J126" i="6"/>
  <c r="N179" i="6"/>
  <c r="L179" i="6"/>
  <c r="J179" i="6"/>
  <c r="H179" i="6"/>
  <c r="X178" i="6"/>
  <c r="V178" i="6"/>
  <c r="T178" i="6"/>
  <c r="R178" i="6"/>
  <c r="P178" i="6"/>
  <c r="N178" i="6"/>
  <c r="L178" i="6"/>
  <c r="J178" i="6"/>
  <c r="H178" i="6"/>
  <c r="X177" i="6"/>
  <c r="V177" i="6"/>
  <c r="T177" i="6"/>
  <c r="R177" i="6"/>
  <c r="P177" i="6"/>
  <c r="N177" i="6"/>
  <c r="F177" i="6"/>
  <c r="L177" i="6" s="1"/>
  <c r="X176" i="6"/>
  <c r="V176" i="6"/>
  <c r="T176" i="6"/>
  <c r="R176" i="6"/>
  <c r="P176" i="6"/>
  <c r="N176" i="6"/>
  <c r="L176" i="6"/>
  <c r="J176" i="6"/>
  <c r="X175" i="6"/>
  <c r="V175" i="6"/>
  <c r="T175" i="6"/>
  <c r="R175" i="6"/>
  <c r="P175" i="6"/>
  <c r="N175" i="6"/>
  <c r="L175" i="6"/>
  <c r="J175" i="6"/>
  <c r="X174" i="6"/>
  <c r="V174" i="6"/>
  <c r="T174" i="6"/>
  <c r="R174" i="6"/>
  <c r="P174" i="6"/>
  <c r="N174" i="6"/>
  <c r="L174" i="6"/>
  <c r="J174" i="6"/>
  <c r="H174" i="6"/>
  <c r="F174" i="6"/>
  <c r="AD174" i="6" s="1"/>
  <c r="X173" i="6"/>
  <c r="V173" i="6"/>
  <c r="T173" i="6"/>
  <c r="R173" i="6"/>
  <c r="N173" i="6"/>
  <c r="L173" i="6"/>
  <c r="J173" i="6"/>
  <c r="H173" i="6"/>
  <c r="F173" i="6"/>
  <c r="AD173" i="6" s="1"/>
  <c r="AK171" i="6"/>
  <c r="N163" i="6"/>
  <c r="L163" i="6"/>
  <c r="J163" i="6"/>
  <c r="H163" i="6"/>
  <c r="X162" i="6"/>
  <c r="V162" i="6"/>
  <c r="T162" i="6"/>
  <c r="R162" i="6"/>
  <c r="P162" i="6"/>
  <c r="N162" i="6"/>
  <c r="L162" i="6"/>
  <c r="J162" i="6"/>
  <c r="H162" i="6"/>
  <c r="X161" i="6"/>
  <c r="V161" i="6"/>
  <c r="T161" i="6"/>
  <c r="R161" i="6"/>
  <c r="P161" i="6"/>
  <c r="N161" i="6"/>
  <c r="F161" i="6"/>
  <c r="L161" i="6" s="1"/>
  <c r="X160" i="6"/>
  <c r="V160" i="6"/>
  <c r="T160" i="6"/>
  <c r="R160" i="6"/>
  <c r="P160" i="6"/>
  <c r="N160" i="6"/>
  <c r="L160" i="6"/>
  <c r="J160" i="6"/>
  <c r="X159" i="6"/>
  <c r="V159" i="6"/>
  <c r="T159" i="6"/>
  <c r="R159" i="6"/>
  <c r="P159" i="6"/>
  <c r="N159" i="6"/>
  <c r="L159" i="6"/>
  <c r="J159" i="6"/>
  <c r="X158" i="6"/>
  <c r="V158" i="6"/>
  <c r="T158" i="6"/>
  <c r="R158" i="6"/>
  <c r="P158" i="6"/>
  <c r="N158" i="6"/>
  <c r="L158" i="6"/>
  <c r="J158" i="6"/>
  <c r="H158" i="6"/>
  <c r="F158" i="6"/>
  <c r="X157" i="6"/>
  <c r="V157" i="6"/>
  <c r="T157" i="6"/>
  <c r="R157" i="6"/>
  <c r="N157" i="6"/>
  <c r="L157" i="6"/>
  <c r="J157" i="6"/>
  <c r="H157" i="6"/>
  <c r="F157" i="6"/>
  <c r="P157" i="6" s="1"/>
  <c r="F144" i="6"/>
  <c r="F141" i="6"/>
  <c r="F140" i="6"/>
  <c r="AK120" i="6"/>
  <c r="AG120" i="6"/>
  <c r="N128" i="6"/>
  <c r="L128" i="6"/>
  <c r="J128" i="6"/>
  <c r="H128" i="6"/>
  <c r="X127" i="6"/>
  <c r="V127" i="6"/>
  <c r="T127" i="6"/>
  <c r="R127" i="6"/>
  <c r="P127" i="6"/>
  <c r="N127" i="6"/>
  <c r="L127" i="6"/>
  <c r="J127" i="6"/>
  <c r="H127" i="6"/>
  <c r="X126" i="6"/>
  <c r="V126" i="6"/>
  <c r="T126" i="6"/>
  <c r="R126" i="6"/>
  <c r="P126" i="6"/>
  <c r="N126" i="6"/>
  <c r="F126" i="6"/>
  <c r="L126" i="6" s="1"/>
  <c r="X125" i="6"/>
  <c r="V125" i="6"/>
  <c r="T125" i="6"/>
  <c r="R125" i="6"/>
  <c r="P125" i="6"/>
  <c r="N125" i="6"/>
  <c r="L125" i="6"/>
  <c r="J125" i="6"/>
  <c r="X124" i="6"/>
  <c r="V124" i="6"/>
  <c r="T124" i="6"/>
  <c r="R124" i="6"/>
  <c r="P124" i="6"/>
  <c r="N124" i="6"/>
  <c r="L124" i="6"/>
  <c r="J124" i="6"/>
  <c r="X123" i="6"/>
  <c r="V123" i="6"/>
  <c r="T123" i="6"/>
  <c r="R123" i="6"/>
  <c r="P123" i="6"/>
  <c r="N123" i="6"/>
  <c r="L123" i="6"/>
  <c r="J123" i="6"/>
  <c r="H123" i="6"/>
  <c r="F123" i="6"/>
  <c r="AD123" i="6" s="1"/>
  <c r="X122" i="6"/>
  <c r="V122" i="6"/>
  <c r="T122" i="6"/>
  <c r="R122" i="6"/>
  <c r="N122" i="6"/>
  <c r="L122" i="6"/>
  <c r="J122" i="6"/>
  <c r="H122" i="6"/>
  <c r="F122" i="6"/>
  <c r="AD122" i="6" s="1"/>
  <c r="N112" i="6"/>
  <c r="L112" i="6"/>
  <c r="J112" i="6"/>
  <c r="H112" i="6"/>
  <c r="X111" i="6"/>
  <c r="V111" i="6"/>
  <c r="T111" i="6"/>
  <c r="R111" i="6"/>
  <c r="P111" i="6"/>
  <c r="N111" i="6"/>
  <c r="L111" i="6"/>
  <c r="J111" i="6"/>
  <c r="H111" i="6"/>
  <c r="X110" i="6"/>
  <c r="V110" i="6"/>
  <c r="T110" i="6"/>
  <c r="R110" i="6"/>
  <c r="P110" i="6"/>
  <c r="N110" i="6"/>
  <c r="X109" i="6"/>
  <c r="V109" i="6"/>
  <c r="T109" i="6"/>
  <c r="R109" i="6"/>
  <c r="P109" i="6"/>
  <c r="N109" i="6"/>
  <c r="L109" i="6"/>
  <c r="J109" i="6"/>
  <c r="X108" i="6"/>
  <c r="V108" i="6"/>
  <c r="T108" i="6"/>
  <c r="R108" i="6"/>
  <c r="P108" i="6"/>
  <c r="N108" i="6"/>
  <c r="L108" i="6"/>
  <c r="J108" i="6"/>
  <c r="X107" i="6"/>
  <c r="V107" i="6"/>
  <c r="T107" i="6"/>
  <c r="R107" i="6"/>
  <c r="P107" i="6"/>
  <c r="N107" i="6"/>
  <c r="L107" i="6"/>
  <c r="J107" i="6"/>
  <c r="H107" i="6"/>
  <c r="X106" i="6"/>
  <c r="V106" i="6"/>
  <c r="T106" i="6"/>
  <c r="R106" i="6"/>
  <c r="N106" i="6"/>
  <c r="L106" i="6"/>
  <c r="J106" i="6"/>
  <c r="H106" i="6"/>
  <c r="N78" i="6"/>
  <c r="L78" i="6"/>
  <c r="J78" i="6"/>
  <c r="H78" i="6"/>
  <c r="X77" i="6"/>
  <c r="V77" i="6"/>
  <c r="T77" i="6"/>
  <c r="R77" i="6"/>
  <c r="P77" i="6"/>
  <c r="N77" i="6"/>
  <c r="L77" i="6"/>
  <c r="J77" i="6"/>
  <c r="H77" i="6"/>
  <c r="X76" i="6"/>
  <c r="V76" i="6"/>
  <c r="T76" i="6"/>
  <c r="R76" i="6"/>
  <c r="P76" i="6"/>
  <c r="N76" i="6"/>
  <c r="X75" i="6"/>
  <c r="V75" i="6"/>
  <c r="T75" i="6"/>
  <c r="R75" i="6"/>
  <c r="P75" i="6"/>
  <c r="N75" i="6"/>
  <c r="L75" i="6"/>
  <c r="J75" i="6"/>
  <c r="X74" i="6"/>
  <c r="V74" i="6"/>
  <c r="T74" i="6"/>
  <c r="R74" i="6"/>
  <c r="P74" i="6"/>
  <c r="N74" i="6"/>
  <c r="L74" i="6"/>
  <c r="J74" i="6"/>
  <c r="X73" i="6"/>
  <c r="V73" i="6"/>
  <c r="T73" i="6"/>
  <c r="R73" i="6"/>
  <c r="P73" i="6"/>
  <c r="N73" i="6"/>
  <c r="L73" i="6"/>
  <c r="J73" i="6"/>
  <c r="H73" i="6"/>
  <c r="X72" i="6"/>
  <c r="V72" i="6"/>
  <c r="T72" i="6"/>
  <c r="R72" i="6"/>
  <c r="N72" i="6"/>
  <c r="L72" i="6"/>
  <c r="J72" i="6"/>
  <c r="H72" i="6"/>
  <c r="X42" i="6"/>
  <c r="X41" i="6"/>
  <c r="X40" i="6"/>
  <c r="X39" i="6"/>
  <c r="X38" i="6"/>
  <c r="X37" i="6"/>
  <c r="V42" i="6"/>
  <c r="V41" i="6"/>
  <c r="V40" i="6"/>
  <c r="V39" i="6"/>
  <c r="V38" i="6"/>
  <c r="V37" i="6"/>
  <c r="T42" i="6"/>
  <c r="T41" i="6"/>
  <c r="T40" i="6"/>
  <c r="T39" i="6"/>
  <c r="T38" i="6"/>
  <c r="T37" i="6"/>
  <c r="R42" i="6"/>
  <c r="R41" i="6"/>
  <c r="R40" i="6"/>
  <c r="R39" i="6"/>
  <c r="R38" i="6"/>
  <c r="R37" i="6"/>
  <c r="P42" i="6"/>
  <c r="P41" i="6"/>
  <c r="P40" i="6"/>
  <c r="P39" i="6"/>
  <c r="P38" i="6"/>
  <c r="N43" i="6"/>
  <c r="N42" i="6"/>
  <c r="N41" i="6"/>
  <c r="N40" i="6"/>
  <c r="N39" i="6"/>
  <c r="N38" i="6"/>
  <c r="N37" i="6"/>
  <c r="L43" i="6"/>
  <c r="L42" i="6"/>
  <c r="L40" i="6"/>
  <c r="L39" i="6"/>
  <c r="L38" i="6"/>
  <c r="L37" i="6"/>
  <c r="J43" i="6"/>
  <c r="J42" i="6"/>
  <c r="J40" i="6"/>
  <c r="J39" i="6"/>
  <c r="J38" i="6"/>
  <c r="J37" i="6"/>
  <c r="H43" i="6"/>
  <c r="H42" i="6"/>
  <c r="H38" i="6"/>
  <c r="H37" i="6"/>
  <c r="F110" i="6"/>
  <c r="F107" i="6"/>
  <c r="F106" i="6"/>
  <c r="P106" i="6" s="1"/>
  <c r="F93" i="6"/>
  <c r="F90" i="6"/>
  <c r="F89" i="6"/>
  <c r="AG76" i="6"/>
  <c r="F76" i="6"/>
  <c r="H76" i="6" s="1"/>
  <c r="F73" i="6"/>
  <c r="AD73" i="6" s="1"/>
  <c r="F72" i="6"/>
  <c r="AD72" i="6" s="1"/>
  <c r="AK70" i="6"/>
  <c r="F59" i="6"/>
  <c r="F56" i="6"/>
  <c r="F55" i="6"/>
  <c r="F41" i="6"/>
  <c r="J41" i="6" s="1"/>
  <c r="F38" i="6"/>
  <c r="F39" i="6" s="1"/>
  <c r="H39" i="6" s="1"/>
  <c r="F37" i="6"/>
  <c r="P37" i="6" s="1"/>
  <c r="AK35" i="6"/>
  <c r="F24" i="6"/>
  <c r="F21" i="6"/>
  <c r="F57" i="6" s="1"/>
  <c r="F20" i="6"/>
  <c r="N5" i="6"/>
  <c r="G5" i="6"/>
  <c r="F94" i="6" s="1"/>
  <c r="F163" i="6" l="1"/>
  <c r="P173" i="6"/>
  <c r="AN173" i="6" s="1"/>
  <c r="F197" i="6"/>
  <c r="F229" i="6"/>
  <c r="AD229" i="6" s="1"/>
  <c r="F279" i="6"/>
  <c r="AD279" i="6" s="1"/>
  <c r="M359" i="6"/>
  <c r="M342" i="6" s="1"/>
  <c r="K359" i="6"/>
  <c r="K342" i="6" s="1"/>
  <c r="H365" i="6"/>
  <c r="F18" i="7"/>
  <c r="G52" i="7"/>
  <c r="G65" i="7" s="1"/>
  <c r="L87" i="7"/>
  <c r="T87" i="7"/>
  <c r="T98" i="7" s="1"/>
  <c r="L121" i="7"/>
  <c r="T121" i="7"/>
  <c r="T132" i="7" s="1"/>
  <c r="O155" i="7"/>
  <c r="O166" i="7" s="1"/>
  <c r="T155" i="7"/>
  <c r="T166" i="7" s="1"/>
  <c r="F146" i="6"/>
  <c r="F297" i="6"/>
  <c r="I52" i="7"/>
  <c r="M155" i="6"/>
  <c r="M138" i="6" s="1"/>
  <c r="H161" i="6"/>
  <c r="F162" i="6"/>
  <c r="F327" i="6"/>
  <c r="J18" i="7"/>
  <c r="I31" i="7" s="1"/>
  <c r="E52" i="7"/>
  <c r="J52" i="7"/>
  <c r="J64" i="7" s="1"/>
  <c r="K82" i="7"/>
  <c r="D92" i="7" s="1"/>
  <c r="P87" i="7"/>
  <c r="P98" i="7" s="1"/>
  <c r="K116" i="7"/>
  <c r="P121" i="7"/>
  <c r="P132" i="7" s="1"/>
  <c r="I167" i="7"/>
  <c r="Q226" i="7"/>
  <c r="O223" i="7"/>
  <c r="T223" i="7"/>
  <c r="S226" i="7" s="1"/>
  <c r="L286" i="7"/>
  <c r="K294" i="7" s="1"/>
  <c r="I290" i="7"/>
  <c r="AJ126" i="6"/>
  <c r="J161" i="6"/>
  <c r="F179" i="6"/>
  <c r="X179" i="6" s="1"/>
  <c r="F213" i="6"/>
  <c r="F263" i="6"/>
  <c r="F328" i="6"/>
  <c r="AD328" i="6" s="1"/>
  <c r="E18" i="7"/>
  <c r="O19" i="7"/>
  <c r="T19" i="7"/>
  <c r="T30" i="7" s="1"/>
  <c r="K48" i="7"/>
  <c r="D58" i="7" s="1"/>
  <c r="F52" i="7"/>
  <c r="D62" i="7" s="1"/>
  <c r="K87" i="7"/>
  <c r="S87" i="7"/>
  <c r="S90" i="7" s="1"/>
  <c r="K121" i="7"/>
  <c r="S121" i="7"/>
  <c r="S124" i="7" s="1"/>
  <c r="J154" i="7"/>
  <c r="J166" i="7" s="1"/>
  <c r="M155" i="7"/>
  <c r="S155" i="7"/>
  <c r="S166" i="7" s="1"/>
  <c r="L218" i="7"/>
  <c r="L234" i="7" s="1"/>
  <c r="K223" i="7"/>
  <c r="P223" i="7"/>
  <c r="G256" i="7"/>
  <c r="O291" i="7"/>
  <c r="O294" i="7" s="1"/>
  <c r="T291" i="7"/>
  <c r="S294" i="7" s="1"/>
  <c r="K30" i="7"/>
  <c r="S64" i="7"/>
  <c r="G166" i="7"/>
  <c r="G30" i="7"/>
  <c r="Q98" i="7"/>
  <c r="Q132" i="7"/>
  <c r="K226" i="7"/>
  <c r="K234" i="7"/>
  <c r="K235" i="7"/>
  <c r="I98" i="7"/>
  <c r="K166" i="7"/>
  <c r="K158" i="7"/>
  <c r="I234" i="7"/>
  <c r="G201" i="7"/>
  <c r="Q192" i="7"/>
  <c r="Q294" i="7"/>
  <c r="I132" i="7"/>
  <c r="E254" i="7"/>
  <c r="F254" i="7"/>
  <c r="G56" i="7"/>
  <c r="J30" i="7"/>
  <c r="O31" i="7"/>
  <c r="D50" i="7"/>
  <c r="M53" i="7"/>
  <c r="Q53" i="7"/>
  <c r="H86" i="7"/>
  <c r="K98" i="7"/>
  <c r="O98" i="7"/>
  <c r="S98" i="7"/>
  <c r="S99" i="7"/>
  <c r="H120" i="7"/>
  <c r="H132" i="7" s="1"/>
  <c r="D153" i="7"/>
  <c r="O167" i="7"/>
  <c r="D186" i="7"/>
  <c r="G200" i="7"/>
  <c r="H222" i="7"/>
  <c r="H234" i="7" s="1"/>
  <c r="D255" i="7"/>
  <c r="E256" i="7"/>
  <c r="I256" i="7"/>
  <c r="I260" i="7" s="1"/>
  <c r="L257" i="7"/>
  <c r="L268" i="7" s="1"/>
  <c r="P257" i="7"/>
  <c r="T257" i="7"/>
  <c r="G290" i="7"/>
  <c r="G294" i="7" s="1"/>
  <c r="N291" i="7"/>
  <c r="Q31" i="7"/>
  <c r="N53" i="7"/>
  <c r="N64" i="7" s="1"/>
  <c r="D17" i="7"/>
  <c r="I22" i="7"/>
  <c r="Q22" i="7"/>
  <c r="M30" i="7"/>
  <c r="D51" i="7"/>
  <c r="L53" i="7"/>
  <c r="L64" i="7" s="1"/>
  <c r="P53" i="7"/>
  <c r="P64" i="7" s="1"/>
  <c r="T53" i="7"/>
  <c r="T64" i="7" s="1"/>
  <c r="G86" i="7"/>
  <c r="G90" i="7" s="1"/>
  <c r="N87" i="7"/>
  <c r="N98" i="7" s="1"/>
  <c r="R87" i="7"/>
  <c r="R98" i="7" s="1"/>
  <c r="O90" i="7"/>
  <c r="G120" i="7"/>
  <c r="N121" i="7"/>
  <c r="N132" i="7" s="1"/>
  <c r="R121" i="7"/>
  <c r="R132" i="7" s="1"/>
  <c r="L132" i="7"/>
  <c r="K133" i="7"/>
  <c r="S133" i="7"/>
  <c r="L150" i="7"/>
  <c r="L166" i="7" s="1"/>
  <c r="H154" i="7"/>
  <c r="H166" i="7" s="1"/>
  <c r="I158" i="7"/>
  <c r="Q158" i="7"/>
  <c r="I166" i="7"/>
  <c r="M166" i="7"/>
  <c r="Q166" i="7"/>
  <c r="D187" i="7"/>
  <c r="E188" i="7"/>
  <c r="I188" i="7"/>
  <c r="L189" i="7"/>
  <c r="P189" i="7"/>
  <c r="T189" i="7"/>
  <c r="T200" i="7" s="1"/>
  <c r="G222" i="7"/>
  <c r="N223" i="7"/>
  <c r="M226" i="7" s="1"/>
  <c r="H256" i="7"/>
  <c r="G260" i="7" s="1"/>
  <c r="K257" i="7"/>
  <c r="K260" i="7" s="1"/>
  <c r="O257" i="7"/>
  <c r="S257" i="7"/>
  <c r="S260" i="7" s="1"/>
  <c r="D288" i="7"/>
  <c r="F290" i="7"/>
  <c r="J290" i="7"/>
  <c r="I294" i="7" s="1"/>
  <c r="R53" i="7"/>
  <c r="R64" i="7" s="1"/>
  <c r="S22" i="7"/>
  <c r="L14" i="7"/>
  <c r="L30" i="7" s="1"/>
  <c r="F16" i="7"/>
  <c r="D26" i="7" s="1"/>
  <c r="H18" i="7"/>
  <c r="H30" i="7" s="1"/>
  <c r="N19" i="7"/>
  <c r="N30" i="7" s="1"/>
  <c r="K53" i="7"/>
  <c r="O53" i="7"/>
  <c r="D84" i="7"/>
  <c r="F86" i="7"/>
  <c r="J86" i="7"/>
  <c r="J98" i="7" s="1"/>
  <c r="M87" i="7"/>
  <c r="D118" i="7"/>
  <c r="F120" i="7"/>
  <c r="J120" i="7"/>
  <c r="J132" i="7" s="1"/>
  <c r="M121" i="7"/>
  <c r="D126" i="7"/>
  <c r="O132" i="7"/>
  <c r="S132" i="7"/>
  <c r="N155" i="7"/>
  <c r="N166" i="7" s="1"/>
  <c r="O158" i="7"/>
  <c r="S167" i="7"/>
  <c r="L184" i="7"/>
  <c r="K189" i="7"/>
  <c r="O189" i="7"/>
  <c r="O192" i="7" s="1"/>
  <c r="S189" i="7"/>
  <c r="D220" i="7"/>
  <c r="F222" i="7"/>
  <c r="J222" i="7"/>
  <c r="J234" i="7" s="1"/>
  <c r="N257" i="7"/>
  <c r="R257" i="7"/>
  <c r="Q260" i="7" s="1"/>
  <c r="D289" i="7"/>
  <c r="D85" i="7"/>
  <c r="E86" i="7"/>
  <c r="D96" i="7" s="1"/>
  <c r="K90" i="7"/>
  <c r="L98" i="7"/>
  <c r="D119" i="7"/>
  <c r="E120" i="7"/>
  <c r="D130" i="7" s="1"/>
  <c r="D152" i="7"/>
  <c r="N189" i="7"/>
  <c r="M192" i="7" s="1"/>
  <c r="G192" i="7"/>
  <c r="D221" i="7"/>
  <c r="E222" i="7"/>
  <c r="F256" i="7"/>
  <c r="M257" i="7"/>
  <c r="M260" i="7" s="1"/>
  <c r="D262" i="7"/>
  <c r="AI120" i="6"/>
  <c r="L96" i="6"/>
  <c r="F160" i="6"/>
  <c r="H160" i="6" s="1"/>
  <c r="F193" i="6"/>
  <c r="F210" i="6"/>
  <c r="H210" i="6" s="1"/>
  <c r="F214" i="6"/>
  <c r="X214" i="6" s="1"/>
  <c r="W206" i="6" s="1"/>
  <c r="W189" i="6" s="1"/>
  <c r="F243" i="6"/>
  <c r="F247" i="6"/>
  <c r="F260" i="6"/>
  <c r="H260" i="6" s="1"/>
  <c r="F264" i="6"/>
  <c r="X264" i="6" s="1"/>
  <c r="W256" i="6" s="1"/>
  <c r="W239" i="6" s="1"/>
  <c r="F295" i="6"/>
  <c r="M307" i="6"/>
  <c r="M290" i="6" s="1"/>
  <c r="F311" i="6"/>
  <c r="H311" i="6" s="1"/>
  <c r="G307" i="6" s="1"/>
  <c r="G290" i="6" s="1"/>
  <c r="I307" i="6"/>
  <c r="I290" i="6" s="1"/>
  <c r="F314" i="6"/>
  <c r="F347" i="6"/>
  <c r="F367" i="6"/>
  <c r="V367" i="6" s="1"/>
  <c r="U359" i="6" s="1"/>
  <c r="U342" i="6" s="1"/>
  <c r="F401" i="6"/>
  <c r="F416" i="6"/>
  <c r="H416" i="6" s="1"/>
  <c r="J417" i="6"/>
  <c r="I411" i="6" s="1"/>
  <c r="I394" i="6" s="1"/>
  <c r="F418" i="6"/>
  <c r="AI126" i="6"/>
  <c r="K96" i="6" s="1"/>
  <c r="F142" i="6"/>
  <c r="I155" i="6"/>
  <c r="I138" i="6" s="1"/>
  <c r="P122" i="6"/>
  <c r="H126" i="6"/>
  <c r="F145" i="6"/>
  <c r="W155" i="6"/>
  <c r="W138" i="6" s="1"/>
  <c r="X163" i="6"/>
  <c r="F178" i="6"/>
  <c r="AD178" i="6" s="1"/>
  <c r="T179" i="6"/>
  <c r="AQ179" i="6" s="1"/>
  <c r="S147" i="6" s="1"/>
  <c r="F196" i="6"/>
  <c r="P224" i="6"/>
  <c r="AN224" i="6" s="1"/>
  <c r="F246" i="6"/>
  <c r="P274" i="6"/>
  <c r="F294" i="6"/>
  <c r="F298" i="6"/>
  <c r="F346" i="6"/>
  <c r="F350" i="6"/>
  <c r="F364" i="6"/>
  <c r="H364" i="6" s="1"/>
  <c r="F159" i="6"/>
  <c r="H159" i="6" s="1"/>
  <c r="G155" i="6" s="1"/>
  <c r="G138" i="6" s="1"/>
  <c r="F226" i="6"/>
  <c r="F276" i="6"/>
  <c r="F312" i="6"/>
  <c r="H312" i="6" s="1"/>
  <c r="F315" i="6"/>
  <c r="F349" i="6"/>
  <c r="F366" i="6"/>
  <c r="F399" i="6"/>
  <c r="F415" i="6"/>
  <c r="H415" i="6" s="1"/>
  <c r="G411" i="6" s="1"/>
  <c r="G394" i="6" s="1"/>
  <c r="F419" i="6"/>
  <c r="L76" i="6"/>
  <c r="AI76" i="6" s="1"/>
  <c r="K62" i="6" s="1"/>
  <c r="AD126" i="6"/>
  <c r="F143" i="6"/>
  <c r="K155" i="6"/>
  <c r="K138" i="6" s="1"/>
  <c r="P163" i="6"/>
  <c r="O155" i="6" s="1"/>
  <c r="O138" i="6" s="1"/>
  <c r="F175" i="6"/>
  <c r="F176" i="6"/>
  <c r="F194" i="6"/>
  <c r="M206" i="6"/>
  <c r="M189" i="6" s="1"/>
  <c r="F211" i="6"/>
  <c r="H211" i="6" s="1"/>
  <c r="F227" i="6"/>
  <c r="F230" i="6"/>
  <c r="X230" i="6" s="1"/>
  <c r="AU230" i="6" s="1"/>
  <c r="F244" i="6"/>
  <c r="M256" i="6"/>
  <c r="M239" i="6" s="1"/>
  <c r="F261" i="6"/>
  <c r="H261" i="6" s="1"/>
  <c r="F277" i="6"/>
  <c r="F280" i="6"/>
  <c r="X280" i="6" s="1"/>
  <c r="AV280" i="6" s="1"/>
  <c r="X248" i="6" s="1"/>
  <c r="H313" i="6"/>
  <c r="F363" i="6"/>
  <c r="H363" i="6" s="1"/>
  <c r="G359" i="6" s="1"/>
  <c r="G342" i="6" s="1"/>
  <c r="I359" i="6"/>
  <c r="I342" i="6" s="1"/>
  <c r="F398" i="6"/>
  <c r="F402" i="6"/>
  <c r="K411" i="6"/>
  <c r="K394" i="6" s="1"/>
  <c r="O351" i="6"/>
  <c r="L381" i="6"/>
  <c r="T367" i="6"/>
  <c r="S359" i="6" s="1"/>
  <c r="S342" i="6" s="1"/>
  <c r="AN377" i="6"/>
  <c r="P351" i="6" s="1"/>
  <c r="J381" i="6"/>
  <c r="AD381" i="6"/>
  <c r="L329" i="6"/>
  <c r="AI329" i="6" s="1"/>
  <c r="K299" i="6" s="1"/>
  <c r="AD325" i="6"/>
  <c r="O299" i="6"/>
  <c r="AE329" i="6"/>
  <c r="AF329" i="6"/>
  <c r="H328" i="6"/>
  <c r="L313" i="6"/>
  <c r="K307" i="6" s="1"/>
  <c r="K290" i="6" s="1"/>
  <c r="AN325" i="6"/>
  <c r="P299" i="6" s="1"/>
  <c r="J329" i="6"/>
  <c r="AD329" i="6"/>
  <c r="AD331" i="6"/>
  <c r="V315" i="6"/>
  <c r="U307" i="6" s="1"/>
  <c r="U290" i="6" s="1"/>
  <c r="AU280" i="6"/>
  <c r="AE278" i="6"/>
  <c r="AF278" i="6"/>
  <c r="V280" i="6"/>
  <c r="L262" i="6"/>
  <c r="K256" i="6" s="1"/>
  <c r="K239" i="6" s="1"/>
  <c r="J262" i="6"/>
  <c r="I256" i="6" s="1"/>
  <c r="I239" i="6" s="1"/>
  <c r="R264" i="6"/>
  <c r="Q256" i="6" s="1"/>
  <c r="Q239" i="6" s="1"/>
  <c r="J278" i="6"/>
  <c r="AD278" i="6"/>
  <c r="R280" i="6"/>
  <c r="AD280" i="6"/>
  <c r="L278" i="6"/>
  <c r="T280" i="6"/>
  <c r="P280" i="6"/>
  <c r="AV230" i="6"/>
  <c r="X198" i="6" s="1"/>
  <c r="AE228" i="6"/>
  <c r="AF228" i="6"/>
  <c r="V214" i="6"/>
  <c r="U206" i="6" s="1"/>
  <c r="U189" i="6" s="1"/>
  <c r="V230" i="6"/>
  <c r="L212" i="6"/>
  <c r="K206" i="6" s="1"/>
  <c r="K189" i="6" s="1"/>
  <c r="J212" i="6"/>
  <c r="I206" i="6" s="1"/>
  <c r="I189" i="6" s="1"/>
  <c r="J228" i="6"/>
  <c r="AD228" i="6"/>
  <c r="L228" i="6"/>
  <c r="T230" i="6"/>
  <c r="J177" i="6"/>
  <c r="AU179" i="6"/>
  <c r="AV179" i="6"/>
  <c r="X147" i="6" s="1"/>
  <c r="AI177" i="6"/>
  <c r="AJ177" i="6"/>
  <c r="L147" i="6" s="1"/>
  <c r="H177" i="6"/>
  <c r="AD177" i="6"/>
  <c r="V179" i="6"/>
  <c r="V163" i="6"/>
  <c r="U155" i="6" s="1"/>
  <c r="U138" i="6" s="1"/>
  <c r="R179" i="6"/>
  <c r="AD179" i="6"/>
  <c r="P179" i="6"/>
  <c r="M104" i="6"/>
  <c r="M87" i="6" s="1"/>
  <c r="L41" i="6"/>
  <c r="L110" i="6"/>
  <c r="F124" i="6"/>
  <c r="F128" i="6"/>
  <c r="J76" i="6"/>
  <c r="H110" i="6"/>
  <c r="F127" i="6"/>
  <c r="AD127" i="6" s="1"/>
  <c r="H41" i="6"/>
  <c r="AF41" i="6" s="1"/>
  <c r="M70" i="6"/>
  <c r="M53" i="6" s="1"/>
  <c r="P72" i="6"/>
  <c r="J110" i="6"/>
  <c r="I104" i="6" s="1"/>
  <c r="I87" i="6" s="1"/>
  <c r="F125" i="6"/>
  <c r="AM37" i="6"/>
  <c r="M35" i="6"/>
  <c r="M18" i="6" s="1"/>
  <c r="F22" i="6"/>
  <c r="AD37" i="6"/>
  <c r="F75" i="6"/>
  <c r="F77" i="6"/>
  <c r="AD77" i="6" s="1"/>
  <c r="F42" i="6"/>
  <c r="AD42" i="6" s="1"/>
  <c r="F92" i="6"/>
  <c r="F112" i="6"/>
  <c r="F23" i="6"/>
  <c r="F26" i="6"/>
  <c r="F43" i="6"/>
  <c r="F60" i="6"/>
  <c r="F25" i="6"/>
  <c r="AD38" i="6"/>
  <c r="AD39" i="6"/>
  <c r="I35" i="6"/>
  <c r="I18" i="6" s="1"/>
  <c r="AG41" i="6"/>
  <c r="AH41" i="6"/>
  <c r="J27" i="6" s="1"/>
  <c r="AE76" i="6"/>
  <c r="AF76" i="6"/>
  <c r="AD76" i="6"/>
  <c r="F109" i="6"/>
  <c r="H109" i="6" s="1"/>
  <c r="F108" i="6"/>
  <c r="H108" i="6" s="1"/>
  <c r="AD41" i="6"/>
  <c r="F58" i="6"/>
  <c r="F74" i="6"/>
  <c r="H74" i="6" s="1"/>
  <c r="F91" i="6"/>
  <c r="F95" i="6"/>
  <c r="F111" i="6"/>
  <c r="AN37" i="6"/>
  <c r="F40" i="6"/>
  <c r="H40" i="6" s="1"/>
  <c r="F61" i="6"/>
  <c r="F78" i="6"/>
  <c r="D266" i="7" l="1"/>
  <c r="I56" i="7"/>
  <c r="I64" i="7"/>
  <c r="AD327" i="6"/>
  <c r="H327" i="6"/>
  <c r="T214" i="6"/>
  <c r="S206" i="6" s="1"/>
  <c r="S189" i="6" s="1"/>
  <c r="P264" i="6"/>
  <c r="O256" i="6" s="1"/>
  <c r="O239" i="6" s="1"/>
  <c r="D199" i="7"/>
  <c r="D131" i="7"/>
  <c r="D97" i="7"/>
  <c r="O260" i="7"/>
  <c r="D301" i="7"/>
  <c r="S158" i="7"/>
  <c r="K99" i="7"/>
  <c r="D164" i="7"/>
  <c r="D296" i="7"/>
  <c r="D160" i="7"/>
  <c r="D228" i="7"/>
  <c r="O226" i="7"/>
  <c r="K132" i="7"/>
  <c r="O133" i="7"/>
  <c r="T163" i="6"/>
  <c r="S155" i="6" s="1"/>
  <c r="S138" i="6" s="1"/>
  <c r="R163" i="6"/>
  <c r="Q155" i="6" s="1"/>
  <c r="Q138" i="6" s="1"/>
  <c r="P230" i="6"/>
  <c r="R230" i="6"/>
  <c r="L200" i="7"/>
  <c r="D63" i="7"/>
  <c r="D300" i="7"/>
  <c r="O124" i="7"/>
  <c r="I65" i="7"/>
  <c r="O22" i="7"/>
  <c r="O30" i="7"/>
  <c r="S31" i="7"/>
  <c r="O99" i="7"/>
  <c r="K124" i="7"/>
  <c r="G235" i="7"/>
  <c r="G234" i="7"/>
  <c r="G226" i="7"/>
  <c r="F51" i="7"/>
  <c r="E51" i="7"/>
  <c r="D61" i="7" s="1"/>
  <c r="E255" i="7"/>
  <c r="F255" i="7"/>
  <c r="E260" i="7"/>
  <c r="D264" i="7"/>
  <c r="K56" i="7"/>
  <c r="K201" i="7"/>
  <c r="I133" i="7"/>
  <c r="M294" i="7"/>
  <c r="Q90" i="7"/>
  <c r="D233" i="7"/>
  <c r="K31" i="7"/>
  <c r="E220" i="7"/>
  <c r="F220" i="7"/>
  <c r="E186" i="7"/>
  <c r="F186" i="7"/>
  <c r="F50" i="7"/>
  <c r="E50" i="7"/>
  <c r="M167" i="7"/>
  <c r="K65" i="7"/>
  <c r="K192" i="7"/>
  <c r="I235" i="7"/>
  <c r="M22" i="7"/>
  <c r="Q133" i="7"/>
  <c r="G31" i="7"/>
  <c r="G158" i="7"/>
  <c r="K22" i="7"/>
  <c r="I201" i="7"/>
  <c r="I200" i="7"/>
  <c r="I192" i="7"/>
  <c r="E152" i="7"/>
  <c r="F152" i="7"/>
  <c r="O65" i="7"/>
  <c r="O64" i="7"/>
  <c r="O56" i="7"/>
  <c r="E289" i="7"/>
  <c r="F289" i="7"/>
  <c r="E118" i="7"/>
  <c r="F118" i="7"/>
  <c r="E84" i="7"/>
  <c r="F84" i="7"/>
  <c r="F187" i="7"/>
  <c r="E187" i="7"/>
  <c r="E153" i="7"/>
  <c r="F153" i="7"/>
  <c r="M65" i="7"/>
  <c r="M64" i="7"/>
  <c r="M56" i="7"/>
  <c r="D232" i="7"/>
  <c r="K64" i="7"/>
  <c r="K268" i="7"/>
  <c r="D28" i="7"/>
  <c r="K200" i="7"/>
  <c r="I124" i="7"/>
  <c r="D165" i="7"/>
  <c r="K167" i="7"/>
  <c r="I99" i="7"/>
  <c r="G167" i="7"/>
  <c r="S56" i="7"/>
  <c r="E221" i="7"/>
  <c r="F221" i="7"/>
  <c r="M124" i="7"/>
  <c r="M133" i="7"/>
  <c r="M132" i="7"/>
  <c r="M99" i="7"/>
  <c r="M98" i="7"/>
  <c r="M90" i="7"/>
  <c r="E119" i="7"/>
  <c r="F119" i="7"/>
  <c r="E85" i="7"/>
  <c r="F85" i="7"/>
  <c r="S200" i="7"/>
  <c r="S192" i="7"/>
  <c r="S201" i="7"/>
  <c r="F288" i="7"/>
  <c r="E288" i="7"/>
  <c r="G133" i="7"/>
  <c r="G132" i="7"/>
  <c r="G124" i="7"/>
  <c r="F17" i="7"/>
  <c r="F30" i="7" s="1"/>
  <c r="E17" i="7"/>
  <c r="Q64" i="7"/>
  <c r="Q56" i="7"/>
  <c r="Q65" i="7"/>
  <c r="D267" i="7"/>
  <c r="D198" i="7"/>
  <c r="M31" i="7"/>
  <c r="K269" i="7"/>
  <c r="D29" i="7"/>
  <c r="D194" i="7"/>
  <c r="I226" i="7"/>
  <c r="E168" i="7"/>
  <c r="I90" i="7"/>
  <c r="Q124" i="7"/>
  <c r="Q99" i="7"/>
  <c r="G22" i="7"/>
  <c r="M158" i="7"/>
  <c r="S65" i="7"/>
  <c r="D24" i="7"/>
  <c r="H125" i="6"/>
  <c r="AD125" i="6"/>
  <c r="T128" i="6"/>
  <c r="AD128" i="6"/>
  <c r="H175" i="6"/>
  <c r="AD175" i="6"/>
  <c r="R315" i="6"/>
  <c r="Q307" i="6" s="1"/>
  <c r="Q290" i="6" s="1"/>
  <c r="P315" i="6"/>
  <c r="O307" i="6" s="1"/>
  <c r="O290" i="6" s="1"/>
  <c r="X315" i="6"/>
  <c r="W307" i="6" s="1"/>
  <c r="W290" i="6" s="1"/>
  <c r="AM274" i="6"/>
  <c r="AN274" i="6"/>
  <c r="AD227" i="6"/>
  <c r="H227" i="6"/>
  <c r="H176" i="6"/>
  <c r="AD176" i="6"/>
  <c r="H226" i="6"/>
  <c r="AD226" i="6"/>
  <c r="AD277" i="6"/>
  <c r="H277" i="6"/>
  <c r="V419" i="6"/>
  <c r="U411" i="6" s="1"/>
  <c r="U394" i="6" s="1"/>
  <c r="T419" i="6"/>
  <c r="S411" i="6" s="1"/>
  <c r="S394" i="6" s="1"/>
  <c r="X419" i="6"/>
  <c r="W411" i="6" s="1"/>
  <c r="W394" i="6" s="1"/>
  <c r="P419" i="6"/>
  <c r="O411" i="6" s="1"/>
  <c r="O394" i="6" s="1"/>
  <c r="R419" i="6"/>
  <c r="Q411" i="6" s="1"/>
  <c r="Q394" i="6" s="1"/>
  <c r="H276" i="6"/>
  <c r="AD276" i="6"/>
  <c r="AN122" i="6"/>
  <c r="AM122" i="6"/>
  <c r="R214" i="6"/>
  <c r="Q206" i="6" s="1"/>
  <c r="Q189" i="6" s="1"/>
  <c r="T264" i="6"/>
  <c r="S256" i="6" s="1"/>
  <c r="S239" i="6" s="1"/>
  <c r="H124" i="6"/>
  <c r="AD124" i="6"/>
  <c r="AF126" i="6"/>
  <c r="AE126" i="6"/>
  <c r="R367" i="6"/>
  <c r="Q359" i="6" s="1"/>
  <c r="Q342" i="6" s="1"/>
  <c r="P367" i="6"/>
  <c r="O359" i="6" s="1"/>
  <c r="O342" i="6" s="1"/>
  <c r="X367" i="6"/>
  <c r="W359" i="6" s="1"/>
  <c r="W342" i="6" s="1"/>
  <c r="V128" i="6"/>
  <c r="AR179" i="6"/>
  <c r="T147" i="6" s="1"/>
  <c r="P214" i="6"/>
  <c r="O206" i="6" s="1"/>
  <c r="O189" i="6" s="1"/>
  <c r="AD230" i="6"/>
  <c r="V264" i="6"/>
  <c r="U256" i="6" s="1"/>
  <c r="U239" i="6" s="1"/>
  <c r="T315" i="6"/>
  <c r="S307" i="6" s="1"/>
  <c r="S290" i="6" s="1"/>
  <c r="G256" i="6"/>
  <c r="G239" i="6" s="1"/>
  <c r="G206" i="6"/>
  <c r="G189" i="6" s="1"/>
  <c r="AM375" i="6"/>
  <c r="O352" i="6"/>
  <c r="H379" i="6"/>
  <c r="AD379" i="6"/>
  <c r="AD380" i="6"/>
  <c r="H380" i="6"/>
  <c r="AJ329" i="6"/>
  <c r="L299" i="6" s="1"/>
  <c r="K300" i="6" s="1"/>
  <c r="AU323" i="6"/>
  <c r="AG329" i="6"/>
  <c r="AH329" i="6"/>
  <c r="AM323" i="6"/>
  <c r="AF328" i="6"/>
  <c r="AE328" i="6"/>
  <c r="O300" i="6"/>
  <c r="P248" i="6"/>
  <c r="AU272" i="6"/>
  <c r="W248" i="6"/>
  <c r="W249" i="6" s="1"/>
  <c r="AI278" i="6"/>
  <c r="AJ278" i="6"/>
  <c r="L248" i="6" s="1"/>
  <c r="AG278" i="6"/>
  <c r="AH278" i="6"/>
  <c r="AU222" i="6"/>
  <c r="W198" i="6"/>
  <c r="W199" i="6" s="1"/>
  <c r="AM230" i="6"/>
  <c r="AN230" i="6"/>
  <c r="P198" i="6" s="1"/>
  <c r="AG228" i="6"/>
  <c r="AH228" i="6"/>
  <c r="AI228" i="6"/>
  <c r="AJ228" i="6"/>
  <c r="L198" i="6" s="1"/>
  <c r="AQ230" i="6"/>
  <c r="AR230" i="6"/>
  <c r="T198" i="6" s="1"/>
  <c r="AO230" i="6"/>
  <c r="AP230" i="6"/>
  <c r="R198" i="6" s="1"/>
  <c r="AS230" i="6"/>
  <c r="AT230" i="6"/>
  <c r="V198" i="6" s="1"/>
  <c r="AH177" i="6"/>
  <c r="AG177" i="6"/>
  <c r="AM179" i="6"/>
  <c r="AN179" i="6"/>
  <c r="P147" i="6" s="1"/>
  <c r="AE177" i="6"/>
  <c r="AF177" i="6"/>
  <c r="S148" i="6"/>
  <c r="AI171" i="6"/>
  <c r="K147" i="6"/>
  <c r="K148" i="6" s="1"/>
  <c r="AO179" i="6"/>
  <c r="AP179" i="6"/>
  <c r="R147" i="6" s="1"/>
  <c r="AS179" i="6"/>
  <c r="AT179" i="6"/>
  <c r="V147" i="6" s="1"/>
  <c r="W147" i="6"/>
  <c r="W148" i="6" s="1"/>
  <c r="AU171" i="6"/>
  <c r="AQ171" i="6"/>
  <c r="R128" i="6"/>
  <c r="P128" i="6"/>
  <c r="X128" i="6"/>
  <c r="T78" i="6"/>
  <c r="V78" i="6"/>
  <c r="X78" i="6"/>
  <c r="P78" i="6"/>
  <c r="R78" i="6"/>
  <c r="V43" i="6"/>
  <c r="AT43" i="6" s="1"/>
  <c r="V27" i="6" s="1"/>
  <c r="T43" i="6"/>
  <c r="AQ43" i="6" s="1"/>
  <c r="R43" i="6"/>
  <c r="AP43" i="6" s="1"/>
  <c r="R27" i="6" s="1"/>
  <c r="X43" i="6"/>
  <c r="W35" i="6" s="1"/>
  <c r="W18" i="6" s="1"/>
  <c r="P43" i="6"/>
  <c r="AM43" i="6" s="1"/>
  <c r="O27" i="6" s="1"/>
  <c r="V112" i="6"/>
  <c r="X112" i="6"/>
  <c r="R112" i="6"/>
  <c r="Q104" i="6" s="1"/>
  <c r="Q87" i="6" s="1"/>
  <c r="P112" i="6"/>
  <c r="T112" i="6"/>
  <c r="AD75" i="6"/>
  <c r="H75" i="6"/>
  <c r="AF75" i="6" s="1"/>
  <c r="AJ76" i="6"/>
  <c r="L62" i="6" s="1"/>
  <c r="K63" i="6" s="1"/>
  <c r="K70" i="6"/>
  <c r="K53" i="6" s="1"/>
  <c r="AE41" i="6"/>
  <c r="AD43" i="6"/>
  <c r="K104" i="6"/>
  <c r="K87" i="6" s="1"/>
  <c r="I70" i="6"/>
  <c r="I53" i="6" s="1"/>
  <c r="AH76" i="6"/>
  <c r="AD78" i="6"/>
  <c r="O70" i="6"/>
  <c r="O53" i="6" s="1"/>
  <c r="AN72" i="6"/>
  <c r="AM72" i="6"/>
  <c r="AF39" i="6"/>
  <c r="AE39" i="6"/>
  <c r="AD40" i="6"/>
  <c r="AG35" i="6"/>
  <c r="I27" i="6"/>
  <c r="I28" i="6" s="1"/>
  <c r="AD74" i="6"/>
  <c r="AJ41" i="6"/>
  <c r="L27" i="6" s="1"/>
  <c r="K35" i="6"/>
  <c r="K18" i="6" s="1"/>
  <c r="AI41" i="6"/>
  <c r="D95" i="7" l="1"/>
  <c r="AG222" i="6"/>
  <c r="G299" i="6"/>
  <c r="F98" i="7"/>
  <c r="AE327" i="6"/>
  <c r="AF327" i="6"/>
  <c r="H299" i="6" s="1"/>
  <c r="G300" i="6" s="1"/>
  <c r="D27" i="7"/>
  <c r="D25" i="7" s="1"/>
  <c r="E30" i="7"/>
  <c r="E200" i="7"/>
  <c r="D196" i="7"/>
  <c r="E201" i="7"/>
  <c r="E192" i="7"/>
  <c r="E32" i="7"/>
  <c r="F200" i="7"/>
  <c r="E124" i="7"/>
  <c r="E133" i="7"/>
  <c r="E132" i="7"/>
  <c r="D128" i="7"/>
  <c r="E134" i="7"/>
  <c r="E158" i="7"/>
  <c r="E167" i="7"/>
  <c r="E166" i="7"/>
  <c r="D162" i="7"/>
  <c r="D161" i="7" s="1"/>
  <c r="E226" i="7"/>
  <c r="E235" i="7"/>
  <c r="E234" i="7"/>
  <c r="D230" i="7"/>
  <c r="E236" i="7"/>
  <c r="D265" i="7"/>
  <c r="D263" i="7" s="1"/>
  <c r="E270" i="7"/>
  <c r="E31" i="7"/>
  <c r="E22" i="7"/>
  <c r="F132" i="7"/>
  <c r="F64" i="7"/>
  <c r="D298" i="7"/>
  <c r="E294" i="7"/>
  <c r="E99" i="7"/>
  <c r="E90" i="7"/>
  <c r="E98" i="7"/>
  <c r="D94" i="7"/>
  <c r="D93" i="7" s="1"/>
  <c r="E100" i="7"/>
  <c r="E65" i="7"/>
  <c r="E64" i="7"/>
  <c r="D60" i="7"/>
  <c r="D59" i="7" s="1"/>
  <c r="E56" i="7"/>
  <c r="E66" i="7"/>
  <c r="E202" i="7"/>
  <c r="D197" i="7"/>
  <c r="D129" i="7"/>
  <c r="D231" i="7"/>
  <c r="D163" i="7"/>
  <c r="D299" i="7"/>
  <c r="F166" i="7"/>
  <c r="F234" i="7"/>
  <c r="AV128" i="6"/>
  <c r="X96" i="6" s="1"/>
  <c r="AU128" i="6"/>
  <c r="AE226" i="6"/>
  <c r="AF226" i="6"/>
  <c r="AF175" i="6"/>
  <c r="AE175" i="6"/>
  <c r="AE125" i="6"/>
  <c r="AF125" i="6"/>
  <c r="AE276" i="6"/>
  <c r="AF276" i="6"/>
  <c r="H248" i="6" s="1"/>
  <c r="AE227" i="6"/>
  <c r="AF227" i="6"/>
  <c r="AO128" i="6"/>
  <c r="AP128" i="6"/>
  <c r="R96" i="6" s="1"/>
  <c r="AS128" i="6"/>
  <c r="AT128" i="6"/>
  <c r="V96" i="6" s="1"/>
  <c r="AR128" i="6"/>
  <c r="AQ128" i="6"/>
  <c r="S96" i="6" s="1"/>
  <c r="AE176" i="6"/>
  <c r="AF176" i="6"/>
  <c r="H147" i="6" s="1"/>
  <c r="AN128" i="6"/>
  <c r="P96" i="6" s="1"/>
  <c r="AM128" i="6"/>
  <c r="O96" i="6" s="1"/>
  <c r="AF124" i="6"/>
  <c r="AE124" i="6"/>
  <c r="AF277" i="6"/>
  <c r="AE277" i="6"/>
  <c r="AG323" i="6"/>
  <c r="AI375" i="6"/>
  <c r="AG375" i="6"/>
  <c r="AI323" i="6"/>
  <c r="AE323" i="6"/>
  <c r="AS272" i="6"/>
  <c r="AG272" i="6"/>
  <c r="AO272" i="6"/>
  <c r="AQ272" i="6"/>
  <c r="K248" i="6"/>
  <c r="K249" i="6" s="1"/>
  <c r="AI272" i="6"/>
  <c r="O248" i="6"/>
  <c r="O249" i="6" s="1"/>
  <c r="AM272" i="6"/>
  <c r="AS222" i="6"/>
  <c r="U198" i="6"/>
  <c r="U199" i="6" s="1"/>
  <c r="S198" i="6"/>
  <c r="S199" i="6" s="1"/>
  <c r="AQ222" i="6"/>
  <c r="AO222" i="6"/>
  <c r="Q198" i="6"/>
  <c r="Q199" i="6" s="1"/>
  <c r="AI222" i="6"/>
  <c r="K198" i="6"/>
  <c r="K199" i="6" s="1"/>
  <c r="O198" i="6"/>
  <c r="O199" i="6" s="1"/>
  <c r="AM222" i="6"/>
  <c r="AG171" i="6"/>
  <c r="AO171" i="6"/>
  <c r="Q147" i="6"/>
  <c r="Q148" i="6" s="1"/>
  <c r="O147" i="6"/>
  <c r="O148" i="6" s="1"/>
  <c r="AM171" i="6"/>
  <c r="U147" i="6"/>
  <c r="U148" i="6" s="1"/>
  <c r="AS171" i="6"/>
  <c r="U104" i="6"/>
  <c r="U87" i="6" s="1"/>
  <c r="AV43" i="6"/>
  <c r="X27" i="6" s="1"/>
  <c r="AU43" i="6"/>
  <c r="AI70" i="6"/>
  <c r="AN43" i="6"/>
  <c r="P27" i="6" s="1"/>
  <c r="O28" i="6" s="1"/>
  <c r="AE75" i="6"/>
  <c r="W27" i="6"/>
  <c r="O35" i="6"/>
  <c r="O18" i="6" s="1"/>
  <c r="AS43" i="6"/>
  <c r="U27" i="6" s="1"/>
  <c r="U28" i="6" s="1"/>
  <c r="U35" i="6"/>
  <c r="U18" i="6" s="1"/>
  <c r="AO43" i="6"/>
  <c r="AO35" i="6" s="1"/>
  <c r="Q35" i="6"/>
  <c r="Q18" i="6" s="1"/>
  <c r="AR43" i="6"/>
  <c r="T27" i="6" s="1"/>
  <c r="K97" i="6"/>
  <c r="O104" i="6"/>
  <c r="O87" i="6" s="1"/>
  <c r="S35" i="6"/>
  <c r="S18" i="6" s="1"/>
  <c r="W104" i="6"/>
  <c r="W87" i="6" s="1"/>
  <c r="S104" i="6"/>
  <c r="S87" i="6" s="1"/>
  <c r="AR78" i="6"/>
  <c r="T62" i="6" s="1"/>
  <c r="S70" i="6"/>
  <c r="S53" i="6" s="1"/>
  <c r="AQ78" i="6"/>
  <c r="AE40" i="6"/>
  <c r="AF40" i="6"/>
  <c r="H27" i="6" s="1"/>
  <c r="AV78" i="6"/>
  <c r="X62" i="6" s="1"/>
  <c r="W70" i="6"/>
  <c r="W53" i="6" s="1"/>
  <c r="AU78" i="6"/>
  <c r="G104" i="6"/>
  <c r="G87" i="6" s="1"/>
  <c r="AN78" i="6"/>
  <c r="P62" i="6" s="1"/>
  <c r="AM78" i="6"/>
  <c r="AG70" i="6"/>
  <c r="J62" i="6"/>
  <c r="I63" i="6" s="1"/>
  <c r="G35" i="6"/>
  <c r="G18" i="6" s="1"/>
  <c r="AI35" i="6"/>
  <c r="K27" i="6"/>
  <c r="K28" i="6" s="1"/>
  <c r="AE74" i="6"/>
  <c r="G70" i="6"/>
  <c r="G53" i="6" s="1"/>
  <c r="AF74" i="6"/>
  <c r="H62" i="6" s="1"/>
  <c r="AP78" i="6"/>
  <c r="R62" i="6" s="1"/>
  <c r="AO78" i="6"/>
  <c r="Q70" i="6"/>
  <c r="Q53" i="6" s="1"/>
  <c r="AS78" i="6"/>
  <c r="AT78" i="6"/>
  <c r="V62" i="6" s="1"/>
  <c r="U70" i="6"/>
  <c r="U53" i="6" s="1"/>
  <c r="S27" i="6"/>
  <c r="G147" i="6" l="1"/>
  <c r="G148" i="6" s="1"/>
  <c r="Y15" i="6"/>
  <c r="D287" i="6"/>
  <c r="D297" i="7"/>
  <c r="D229" i="7"/>
  <c r="D127" i="7"/>
  <c r="D195" i="7"/>
  <c r="AE120" i="6"/>
  <c r="G96" i="6"/>
  <c r="D84" i="6"/>
  <c r="U96" i="6"/>
  <c r="U97" i="6" s="1"/>
  <c r="AS120" i="6"/>
  <c r="G198" i="6"/>
  <c r="AE222" i="6"/>
  <c r="D186" i="6"/>
  <c r="AU120" i="6"/>
  <c r="W96" i="6"/>
  <c r="AE171" i="6"/>
  <c r="D236" i="6"/>
  <c r="H198" i="6"/>
  <c r="AM120" i="6"/>
  <c r="AQ120" i="6"/>
  <c r="T96" i="6"/>
  <c r="S97" i="6" s="1"/>
  <c r="Q96" i="6"/>
  <c r="AO120" i="6"/>
  <c r="AE272" i="6"/>
  <c r="G248" i="6"/>
  <c r="G249" i="6" s="1"/>
  <c r="D135" i="6"/>
  <c r="H96" i="6"/>
  <c r="AE375" i="6"/>
  <c r="D339" i="6"/>
  <c r="Q97" i="6"/>
  <c r="W28" i="6"/>
  <c r="AU35" i="6"/>
  <c r="O62" i="6"/>
  <c r="O63" i="6" s="1"/>
  <c r="Y50" i="6"/>
  <c r="AM35" i="6"/>
  <c r="AS35" i="6"/>
  <c r="O97" i="6"/>
  <c r="Q27" i="6"/>
  <c r="Q28" i="6" s="1"/>
  <c r="AE35" i="6"/>
  <c r="S28" i="6"/>
  <c r="AM70" i="6"/>
  <c r="AQ35" i="6"/>
  <c r="D15" i="6"/>
  <c r="W97" i="6"/>
  <c r="G27" i="6"/>
  <c r="G28" i="6" s="1"/>
  <c r="Q62" i="6"/>
  <c r="Q63" i="6" s="1"/>
  <c r="AO70" i="6"/>
  <c r="AS70" i="6"/>
  <c r="U62" i="6"/>
  <c r="U63" i="6" s="1"/>
  <c r="W62" i="6"/>
  <c r="W63" i="6" s="1"/>
  <c r="AU70" i="6"/>
  <c r="S62" i="6"/>
  <c r="S63" i="6" s="1"/>
  <c r="AQ70" i="6"/>
  <c r="G62" i="6"/>
  <c r="G63" i="6" s="1"/>
  <c r="AE70" i="6"/>
  <c r="D50" i="6"/>
  <c r="G199" i="6" l="1"/>
  <c r="G97" i="6"/>
</calcChain>
</file>

<file path=xl/sharedStrings.xml><?xml version="1.0" encoding="utf-8"?>
<sst xmlns="http://schemas.openxmlformats.org/spreadsheetml/2006/main" count="2802" uniqueCount="203">
  <si>
    <t>Data</t>
  </si>
  <si>
    <t>Versão</t>
  </si>
  <si>
    <t>Descrição</t>
  </si>
  <si>
    <t>Autor</t>
  </si>
  <si>
    <t>1.0</t>
  </si>
  <si>
    <t>Versão inicial.</t>
  </si>
  <si>
    <t>Eliane/DIREC</t>
  </si>
  <si>
    <t xml:space="preserve">Trilha: </t>
  </si>
  <si>
    <t xml:space="preserve">Código de tela: </t>
  </si>
  <si>
    <t xml:space="preserve">Perfil de acesso: </t>
  </si>
  <si>
    <t>Nome</t>
  </si>
  <si>
    <t>Objetivo</t>
  </si>
  <si>
    <t>Observações</t>
  </si>
  <si>
    <t xml:space="preserve">Protótipo: </t>
  </si>
  <si>
    <t>Cenários de teste</t>
  </si>
  <si>
    <t>Agrupar a maior quantidade de itens de teste no mesmo teste.</t>
  </si>
  <si>
    <t>N/A</t>
  </si>
  <si>
    <t xml:space="preserve">Tela com título: </t>
  </si>
  <si>
    <t>Dado que:</t>
  </si>
  <si>
    <t>Supervisor</t>
  </si>
  <si>
    <t>Perfil de risco</t>
  </si>
  <si>
    <t>Início - Painel do supervisor - Perfil de risco</t>
  </si>
  <si>
    <t>[APSFW0202]</t>
  </si>
  <si>
    <t>Matriz de riscos e controles</t>
  </si>
  <si>
    <t>Editar estrutura da matriz</t>
  </si>
  <si>
    <t>Seção Matriz de Riscos e Controles</t>
  </si>
  <si>
    <t>Matriz de Riscos e Controle</t>
  </si>
  <si>
    <t>Resumo</t>
  </si>
  <si>
    <t>Exibir a matriz e as notas residuais</t>
  </si>
  <si>
    <t>Observar que ao incluir inicialmente o ciclo da ES o perfil de risco está com seu conteúdo parcialmente vazio.</t>
  </si>
  <si>
    <t>Situação 01</t>
  </si>
  <si>
    <t>Situação 02</t>
  </si>
  <si>
    <t>Após inclusão e liberação da matriz de riscos e controles, o perfil de risco exibe a matriz e os comandos associados</t>
  </si>
  <si>
    <t>Gerenciar ARCs</t>
  </si>
  <si>
    <t>Apresentado após a liberação da matriz</t>
  </si>
  <si>
    <t>Usuário: Supervisor</t>
  </si>
  <si>
    <t>Ciclo: 1º ciclo, após a inclusão e liberação da matriz de riscos e controles - Versão vigente do ciclo em andamento</t>
  </si>
  <si>
    <t>Perfil de risco vazio - 1ª versão</t>
  </si>
  <si>
    <t>Link ARCs - matriz de riscos e controle</t>
  </si>
  <si>
    <t>Exibe a tela [APSFW0207] - Detalhes do ARC</t>
  </si>
  <si>
    <t xml:space="preserve">Usuário com perfil </t>
  </si>
  <si>
    <t xml:space="preserve">Consulta tudo </t>
  </si>
  <si>
    <t>[APSFW0202] Perfil de risco - Seção Matriz de riscos e controles</t>
  </si>
  <si>
    <t>Detalhes da seção Matriz de riscos e controles</t>
  </si>
  <si>
    <t>Não exibe a matriz</t>
  </si>
  <si>
    <t>Exibir comando Detalhar ARC (link ao clicar na nota do ARC)</t>
  </si>
  <si>
    <t>Dados da matriz de riscos e controle</t>
  </si>
  <si>
    <t>Usuário Supervisor ou Consulta tudo</t>
  </si>
  <si>
    <t>MATRIZ DE RISCOS E CONTROLE</t>
  </si>
  <si>
    <t>Nota calculada</t>
  </si>
  <si>
    <t>Nota refinada</t>
  </si>
  <si>
    <t>Nota ajustada</t>
  </si>
  <si>
    <t>+</t>
  </si>
  <si>
    <t>Unidade de negócio 01</t>
  </si>
  <si>
    <t>Crédito</t>
  </si>
  <si>
    <t>Mercado</t>
  </si>
  <si>
    <t>Liquidez</t>
  </si>
  <si>
    <t>Contágio</t>
  </si>
  <si>
    <t>Reputação</t>
  </si>
  <si>
    <t>Estratégia</t>
  </si>
  <si>
    <t>TI</t>
  </si>
  <si>
    <t>PLD</t>
  </si>
  <si>
    <t>R</t>
  </si>
  <si>
    <t>C</t>
  </si>
  <si>
    <t>Operacional</t>
  </si>
  <si>
    <t>Atividade 01 da Unid. de Neg. 01</t>
  </si>
  <si>
    <t>Atividade 02 da Unid. de Neg. 01</t>
  </si>
  <si>
    <t>Notas residuais</t>
  </si>
  <si>
    <t xml:space="preserve">  N/A</t>
  </si>
  <si>
    <t>Unidade  corporativa - Peso A (8)</t>
  </si>
  <si>
    <t>Atividade isolada 02 -  Peso A (8)</t>
  </si>
  <si>
    <t>Atividade isolada 01  - Peso A (8)</t>
  </si>
  <si>
    <t>Unidade de negócio 01  - Peso A (8)</t>
  </si>
  <si>
    <t>Bloco corporativo</t>
  </si>
  <si>
    <t>Bloco de negócio</t>
  </si>
  <si>
    <t>Pesos das linhas</t>
  </si>
  <si>
    <t>Fator de relevância - Risco</t>
  </si>
  <si>
    <t>Fator de relevância - Controle</t>
  </si>
  <si>
    <t>Peso</t>
  </si>
  <si>
    <t>%</t>
  </si>
  <si>
    <t>Atividade Corporativa</t>
  </si>
  <si>
    <t>Perfil de risco vigente - Com matriz vigente</t>
  </si>
  <si>
    <t>Observe a planilha ao lado.</t>
  </si>
  <si>
    <t>Calcular e exibir Notas residuais para cada grupo (risco e controle).</t>
  </si>
  <si>
    <t xml:space="preserve">Calcular e exibir Participações percentuais linhas (atividades) e colunas (grupos). </t>
  </si>
  <si>
    <t>Calcular e exibir a Nota calculada</t>
  </si>
  <si>
    <t>Ocorre apenas na 1ª versão do ARC no ciclo</t>
  </si>
  <si>
    <t>Comandos disponíveis na Seção matriz de riscos e controles:</t>
  </si>
  <si>
    <t>Exibir a tela [APSFW0206] - Gestão de ARCs</t>
  </si>
  <si>
    <t>Exibir a tela [APSFW0205] - Editar estrutura da matriz</t>
  </si>
  <si>
    <t>Exibe botões de comandos: Detalhar ARC (link no ARC), Gerenciar ARCs, Editar estrutura da matriz. 
Para usuário com perfil Supervisor.</t>
  </si>
  <si>
    <r>
      <rPr>
        <b/>
        <sz val="11"/>
        <color theme="1"/>
        <rFont val="Calibri"/>
        <family val="2"/>
        <scheme val="minor"/>
      </rPr>
      <t>Não exibe botões de comandos</t>
    </r>
    <r>
      <rPr>
        <sz val="11"/>
        <color theme="1"/>
        <rFont val="Calibri"/>
        <family val="2"/>
        <scheme val="minor"/>
      </rPr>
      <t>: Detalhar ARC (link no ARC), Gerenciar ARCs, Editar estrutura da matriz. 
Para usuário com perfil Consulta tudo.</t>
    </r>
  </si>
  <si>
    <t>1.1</t>
  </si>
  <si>
    <t>Enviado para validação</t>
  </si>
  <si>
    <t>Características que a matriz de risco e controle deve ter</t>
  </si>
  <si>
    <t>Pelo menos um grupo de risco e controle que pertence a mais de uma atividade de negócio.</t>
  </si>
  <si>
    <t>Pelo menos um grupo de risco e controle que pertence tanto a uma atividade de negócio quanto a uma atividade corporativa.</t>
  </si>
  <si>
    <t>Uma atividade de negócio com pelo menos 3 grupos de riscos e controles</t>
  </si>
  <si>
    <t>Um grupo de risco e controle exclusivo de uma atividade de negócio.</t>
  </si>
  <si>
    <t>Um grupo de risco e controle exclusivo de uma atividade corporativa.</t>
  </si>
  <si>
    <t>Uma atividade de negócio com apenas 1 grupo de risco e controle</t>
  </si>
  <si>
    <t>Uma atividade corporativa com apenas 1 grupo de risco e controle</t>
  </si>
  <si>
    <t>Uma atividade corporativa com pelo menos 2 grupos de riscos e controles</t>
  </si>
  <si>
    <t>Percentual de participação do bloco de negócio diferente do percentual de participação do bloco corporativo</t>
  </si>
  <si>
    <t>Fator de relevância de risco diferente do fator de relevância de controle</t>
  </si>
  <si>
    <t>Pesos das unidades e atividades diferentes entre si</t>
  </si>
  <si>
    <t>Pesos dos grupos de risco e controle para cada atividade (ARCs) distintos entre os ARCs</t>
  </si>
  <si>
    <t>Matriz 01</t>
  </si>
  <si>
    <t>Matriz 02</t>
  </si>
  <si>
    <t>Linhas da matriz como a seguir:</t>
  </si>
  <si>
    <t>Atividade de negócio isolada 01</t>
  </si>
  <si>
    <t>Atividade de negócio isolada 02</t>
  </si>
  <si>
    <t>Atividade 01 da Unidade de negócio 01</t>
  </si>
  <si>
    <t>Unidade de negócio 02</t>
  </si>
  <si>
    <t>Atividade 02 da Unidade de negócio 01</t>
  </si>
  <si>
    <t>Atividade 01 da Unidade de negócio 02</t>
  </si>
  <si>
    <t>Atividade 02 da Unidade de negócio 02</t>
  </si>
  <si>
    <t>Unidade corporativa</t>
  </si>
  <si>
    <t>Atividade 01 da Unidade corporativa</t>
  </si>
  <si>
    <t>Atividade 02 da Unidade corporativa</t>
  </si>
  <si>
    <t>O mesmo da matriz 01 com as alterações a seguir nas linhas</t>
  </si>
  <si>
    <t>Matriz 03</t>
  </si>
  <si>
    <t>Apenas um grupo de risco e controle corpatilhado entre todas as atividades</t>
  </si>
  <si>
    <t>Pesos do único grupo de risco e controle para cada atividade (ARCs) distintos entre os ARCs</t>
  </si>
  <si>
    <t>Observar as orientações para a contrução das matrizes</t>
  </si>
  <si>
    <t>As notas exibidas no perfil de risco são sempre as notas vigentes. Ou seja, as notas que o supervisor analisou ( Concluiu sua análise).</t>
  </si>
  <si>
    <t>Referências importantes:</t>
  </si>
  <si>
    <t>http://svn.bc/svn/fis/sisaps/trunk/Modelos_e_Implementacao/Implementacao_SRC_Dinamico/negocio/src/test/java/crt2/dominio/perfilderisco/requirement/Orientações_Análise_Qualitativa.pdf</t>
  </si>
  <si>
    <t>http://svn.bc/svn/fis/sisaps/trunk/Modelos_e_Implementacao/Implementacao_SRC_Dinamico/negocio/src/test/java/crt2/dominio/perfilderisco/requirement/Planilha Auxiliar_SRC.xlsm</t>
  </si>
  <si>
    <t>1.2</t>
  </si>
  <si>
    <t>Descrição das fórmulas em linguagem natural.</t>
  </si>
  <si>
    <t>Calcular e exibir a Nota refinada</t>
  </si>
  <si>
    <t>CENÁRIO 01</t>
  </si>
  <si>
    <t>CENÁRIO 02</t>
  </si>
  <si>
    <t>CENÁRIO 03</t>
  </si>
  <si>
    <t>CENÁRIO 04</t>
  </si>
  <si>
    <t>CENÁRIO 05</t>
  </si>
  <si>
    <t>CENÁRIO 06</t>
  </si>
  <si>
    <t>CENÁRIO 07</t>
  </si>
  <si>
    <t>CENÁRIO 08</t>
  </si>
  <si>
    <t>CENÁRIO 09</t>
  </si>
  <si>
    <t>dados - estrutra matriz</t>
  </si>
  <si>
    <t>Bloco Negócios</t>
  </si>
  <si>
    <t>Atividade A</t>
  </si>
  <si>
    <t>Unidade U</t>
  </si>
  <si>
    <t xml:space="preserve">     Atividade UA</t>
  </si>
  <si>
    <t xml:space="preserve">     Atividade UB</t>
  </si>
  <si>
    <t>Atividade B</t>
  </si>
  <si>
    <t>Bloco Corporativo</t>
  </si>
  <si>
    <t>percentuais</t>
  </si>
  <si>
    <t>final</t>
  </si>
  <si>
    <t>*A</t>
  </si>
  <si>
    <t>1.3</t>
  </si>
  <si>
    <t>Inspetor</t>
  </si>
  <si>
    <t xml:space="preserve">Calcular e exibir as Notas residuais para cada risco e cada controle. </t>
  </si>
  <si>
    <r>
      <t xml:space="preserve">Os ARCs não exibem notas enquanto estiverem no estado previsto 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sem notas. Deve exibir *A. Este conceito não tem valor numérico associado.</t>
    </r>
  </si>
  <si>
    <t>Se todas os ARCs estão *A as notas não são apresentadas.</t>
  </si>
  <si>
    <t xml:space="preserve">Regra de arredondamento (com duas casas decimais):
1º. algarismo após aquele a ser arredondado= 0, 1, 2, 3 e 4: conserva-se o algarismo a ser arredondado e despreza-se os seguintes;
1º. algarismo após aquele a ser arredondado= 6, 7, 8 e 9: aumenta-se uma unidade no algarismo a ser arredondado e despreza-se os seguintes;
1º. algarismo após aquele a ser arredondado= 5 seguido de zeros: conserva-se o algarismo a ser arredondado se este for par, ou aumenta-se em uma unidade, se impar, e despreza-se os seguintes;
1º. algarismo após aquele a ser arredondado= 5 com algum número diferente de 0 na sequência: aumenta-se uma unidade no algarismo a ser arredondado e despreza-se os seguintes.
</t>
  </si>
  <si>
    <t>Na planilha do usuário há uma macro (ver abaixo). Estes valores correspondem aos campos limite inferior e limite superior definidos no parâmetro nota.
Public Function RefinarNota5(NotaX As Double) As Double
    If NotaX &lt;= 1.5 Then
        RefinarNota5 = 1
    ElseIf NotaX &gt; 1.5 And NotaX &lt;= 2.5 Then
        RefinarNota5 = 2
    ElseIf NotaX &gt; 2.5 And NotaX &lt;= 3.5 Then
        RefinarNota5 = 3
    ElseIf NotaX &gt; 3.5 And NotaX &lt;= 4.5 Then
        RefinarNota5 = 4
    End If
End Function</t>
  </si>
  <si>
    <t>Estas estória se aplica a todas as telas que exibem a Seção matriz.</t>
  </si>
  <si>
    <t>Objetivo da estória:</t>
  </si>
  <si>
    <t>Detalhar a Matriz de riscos e controle incluindo o cálculo das notas residuais, nota calculada, nota refinada, nota ajustada da análise quatlitativa.</t>
  </si>
  <si>
    <t>N/A passa a ser exibido *A.</t>
  </si>
  <si>
    <t>Inlcuir a nota explicativa a seguir na 1ª linha da 1ª coluna da matriz: Clique nas notas para ler o ARC.</t>
  </si>
  <si>
    <t>Inlcuir a nota explicativa a seguir no final da Seção : *a avaliar</t>
  </si>
  <si>
    <t>Observação: Sobre o conceito N/A passa a ser notado por *A</t>
  </si>
  <si>
    <t>Se não houver nota exibir *A</t>
  </si>
  <si>
    <t>Depois que uma nota é atribuída ao ARC, sempre será exibido uma nota diferente de *A</t>
  </si>
  <si>
    <t>O conceito *A não deve ter valor numérico associado.</t>
  </si>
  <si>
    <t>Na última linha da matriz</t>
  </si>
  <si>
    <t>Na penúltima linha da matriz</t>
  </si>
  <si>
    <t>Exibir notas residuais:
Para cada grupo.
E separadamente para grupos de risco e grupos de controle.</t>
  </si>
  <si>
    <t>Atualizado a cada alteração na matriz.</t>
  </si>
  <si>
    <t>Exibir notas:
Nota calculada
Nota refinada
Nota ajustada - exibido apenas na matriz vigente.</t>
  </si>
  <si>
    <t>Painel do supervisor - Perfil de risco</t>
  </si>
  <si>
    <t>Painel de consulta - Perfil de risco</t>
  </si>
  <si>
    <t>Painel do supervisor - Perfil de risco - Edição da matriz de riscos e controles</t>
  </si>
  <si>
    <t>Painel do supervisor - Perfil de risco - Gestão de notas e sínteses</t>
  </si>
  <si>
    <t>Matriz em edição - sem links</t>
  </si>
  <si>
    <t>Matriz recalculada - sem links</t>
  </si>
  <si>
    <t>Validação para iteração 19 - 11 a 15 de agosto - versão parcial</t>
  </si>
  <si>
    <t>As telas que exibem esta seção são:</t>
  </si>
  <si>
    <t>Matriz vigente com ARCs em atualização - se ARC em análise link para Análise do ARC, caso contrário  link para Detalhamento do ARC em atualização</t>
  </si>
  <si>
    <t>Matriz vigente com ARCs vigentes - link para Consulta de ARCs vigentes históricos semelhante com Detalhamento acrescentando filtro para versões anteriores</t>
  </si>
  <si>
    <t>Podem exibir a nota do ARC ou *A quando não houver nota.</t>
  </si>
  <si>
    <t>Peso e Nota de ARC com *A não participam nas fórmulas do cálculo das notas. Mas a participação percentual continua incluindo este ARC.</t>
  </si>
  <si>
    <t>Painel do inspetor - Perfil de risco (usuário está validando)</t>
  </si>
  <si>
    <t>Fazer teste na iteração 19 para todas as telas.</t>
  </si>
  <si>
    <t xml:space="preserve">Usar os cenários validados pelo cliente. </t>
  </si>
  <si>
    <t>Usar a metodologia informada pelo cliente.</t>
  </si>
  <si>
    <t>http://svn.bc/svn/fis/sisaps/trunk/Modelos_e_Implementacao/Implementacao_SRC_Dinamico/negocio/src/test/java/crt2/dominio/script_metodologia.sql</t>
  </si>
  <si>
    <t>[APSFW0202] Perfil de risco - Seção Matriz de riscos e controles - Cálculo das notas</t>
  </si>
  <si>
    <t>1.4</t>
  </si>
  <si>
    <t>Validação para iteração 19 - 11 a 15 de agosto - versão completa.
Para os testes, usar a metodologia informada pelo cliente. Usar os cenários validados pelo cliente. Fazer teste na iteração 19 para todas as telas.</t>
  </si>
  <si>
    <t>Matriz vigente com ARCs vigentes - se ARC no estado designado ou em edição e designado para o inspetor link para Edição de ARC; se ARC no estado Delegado ou Em análise e delegado para o inspetor link para Análise do ARC, caso contrário  link para Detalhamento do ARC vigente.</t>
  </si>
  <si>
    <t>1.5</t>
  </si>
  <si>
    <t>Navegabilidade dos ARCs exibidos na matriz.</t>
  </si>
  <si>
    <t>As regras abaixo estão completamente definidas na estória:</t>
  </si>
  <si>
    <t xml:space="preserve">http://svn.bc/svn/fis/sisaps/trunk/Modelos_e_Implementacao/Implementacao_SRC_Dinamico/negocio/src/test/java/crt2/dominio/perfilderisco/requirement/Navegabilidade_a_partir_da_matriz.xlsx </t>
  </si>
  <si>
    <t>1.6</t>
  </si>
  <si>
    <r>
      <t xml:space="preserve">Navegabilidade dos ARCs exibidos na matriz. Estória que será implementada na Iteração 21 - 25 a 29 de agosto
</t>
    </r>
    <r>
      <rPr>
        <b/>
        <sz val="11"/>
        <color theme="1"/>
        <rFont val="Calibri"/>
        <family val="2"/>
        <scheme val="minor"/>
      </rPr>
      <t xml:space="preserve">Melhoria acrescentada: </t>
    </r>
    <r>
      <rPr>
        <sz val="11"/>
        <color theme="1"/>
        <rFont val="Calibri"/>
        <family val="2"/>
        <scheme val="minor"/>
      </rPr>
      <t>as notas devem exibir 2 casas decimais, as participações percentuais devem exibir apenas 1 casa decimal, se não for inteiro, e nenhuma casa decimal se for inteiro.</t>
    </r>
  </si>
  <si>
    <t>Observação: Sobre as casas decimais</t>
  </si>
  <si>
    <t>as notas devem exibir 2 casas decimais, as participações percentuais devem exibir apenas 1 casa decimal, se não for inteiro, e nenhuma casa decimal se for inteiro.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</si>
</sst>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9.35"/>
      <color theme="10"/>
      <name val="Calibri"/>
      <family val="2"/>
    </font>
    <font>
      <b/>
      <sz val="20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8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3" fillId="0" borderId="0"/>
  </cellStyleXfs>
  <cellXfs count="16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0" fontId="5" fillId="0" borderId="0" xfId="0" applyFont="1"/>
    <xf numFmtId="0" fontId="0" fillId="0" borderId="4" xfId="0" applyBorder="1" applyAlignment="1">
      <alignment vertical="top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6" fillId="0" borderId="0" xfId="0" applyFont="1"/>
    <xf numFmtId="0" fontId="0" fillId="0" borderId="0" xfId="0" applyAlignment="1">
      <alignment horizontal="left"/>
    </xf>
    <xf numFmtId="0" fontId="7" fillId="0" borderId="0" xfId="0" applyFont="1" applyAlignment="1">
      <alignment horizontal="left" indent="1"/>
    </xf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left" indent="2"/>
    </xf>
    <xf numFmtId="0" fontId="4" fillId="0" borderId="0" xfId="0" applyFont="1" applyAlignment="1">
      <alignment horizontal="left" vertical="top"/>
    </xf>
    <xf numFmtId="0" fontId="7" fillId="0" borderId="0" xfId="0" applyFont="1"/>
    <xf numFmtId="0" fontId="4" fillId="0" borderId="0" xfId="0" applyFont="1" applyAlignment="1">
      <alignment vertical="top" wrapText="1"/>
    </xf>
    <xf numFmtId="0" fontId="0" fillId="0" borderId="0" xfId="0" applyFont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14" fontId="0" fillId="0" borderId="4" xfId="0" applyNumberFormat="1" applyBorder="1" applyAlignment="1">
      <alignment wrapText="1"/>
    </xf>
    <xf numFmtId="0" fontId="0" fillId="0" borderId="4" xfId="0" applyFont="1" applyBorder="1" applyAlignment="1">
      <alignment wrapText="1"/>
    </xf>
    <xf numFmtId="14" fontId="0" fillId="0" borderId="4" xfId="0" applyNumberFormat="1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Alignment="1">
      <alignment horizontal="left" vertical="top" wrapText="1"/>
    </xf>
    <xf numFmtId="0" fontId="0" fillId="5" borderId="0" xfId="0" applyFill="1"/>
    <xf numFmtId="0" fontId="0" fillId="5" borderId="0" xfId="0" applyFill="1" applyAlignment="1">
      <alignment horizontal="right"/>
    </xf>
    <xf numFmtId="0" fontId="0" fillId="7" borderId="0" xfId="0" applyFill="1"/>
    <xf numFmtId="0" fontId="0" fillId="7" borderId="11" xfId="0" applyFill="1" applyBorder="1"/>
    <xf numFmtId="0" fontId="1" fillId="3" borderId="12" xfId="0" applyFont="1" applyFill="1" applyBorder="1"/>
    <xf numFmtId="0" fontId="9" fillId="3" borderId="13" xfId="0" applyFont="1" applyFill="1" applyBorder="1"/>
    <xf numFmtId="0" fontId="9" fillId="3" borderId="14" xfId="0" applyFont="1" applyFill="1" applyBorder="1"/>
    <xf numFmtId="0" fontId="1" fillId="4" borderId="12" xfId="0" applyFont="1" applyFill="1" applyBorder="1"/>
    <xf numFmtId="0" fontId="9" fillId="4" borderId="13" xfId="0" applyFont="1" applyFill="1" applyBorder="1"/>
    <xf numFmtId="0" fontId="9" fillId="4" borderId="14" xfId="0" applyFont="1" applyFill="1" applyBorder="1"/>
    <xf numFmtId="0" fontId="0" fillId="0" borderId="16" xfId="0" applyBorder="1"/>
    <xf numFmtId="0" fontId="0" fillId="0" borderId="17" xfId="0" applyBorder="1"/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1" borderId="0" xfId="0" applyFill="1" applyAlignment="1">
      <alignment horizontal="center"/>
    </xf>
    <xf numFmtId="1" fontId="0" fillId="0" borderId="18" xfId="0" applyNumberFormat="1" applyBorder="1" applyAlignment="1">
      <alignment horizontal="right" vertical="top"/>
    </xf>
    <xf numFmtId="1" fontId="0" fillId="0" borderId="17" xfId="0" applyNumberFormat="1" applyBorder="1" applyAlignment="1">
      <alignment horizontal="right" vertical="top"/>
    </xf>
    <xf numFmtId="9" fontId="0" fillId="0" borderId="0" xfId="0" applyNumberFormat="1"/>
    <xf numFmtId="9" fontId="0" fillId="0" borderId="0" xfId="1" applyFont="1"/>
    <xf numFmtId="164" fontId="0" fillId="5" borderId="11" xfId="1" applyNumberFormat="1" applyFont="1" applyFill="1" applyBorder="1"/>
    <xf numFmtId="164" fontId="4" fillId="5" borderId="11" xfId="1" applyNumberFormat="1" applyFont="1" applyFill="1" applyBorder="1"/>
    <xf numFmtId="0" fontId="4" fillId="5" borderId="20" xfId="0" applyFont="1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20" xfId="0" applyFill="1" applyBorder="1" applyAlignment="1">
      <alignment horizontal="left" indent="1"/>
    </xf>
    <xf numFmtId="164" fontId="10" fillId="7" borderId="11" xfId="1" applyNumberFormat="1" applyFont="1" applyFill="1" applyBorder="1"/>
    <xf numFmtId="0" fontId="4" fillId="5" borderId="13" xfId="0" applyFont="1" applyFill="1" applyBorder="1"/>
    <xf numFmtId="0" fontId="0" fillId="5" borderId="13" xfId="0" applyFill="1" applyBorder="1" applyAlignment="1">
      <alignment horizontal="left" indent="1"/>
    </xf>
    <xf numFmtId="1" fontId="0" fillId="0" borderId="18" xfId="0" applyNumberFormat="1" applyBorder="1" applyAlignment="1">
      <alignment horizontal="right"/>
    </xf>
    <xf numFmtId="1" fontId="0" fillId="0" borderId="15" xfId="0" applyNumberFormat="1" applyBorder="1" applyAlignment="1">
      <alignment horizontal="right"/>
    </xf>
    <xf numFmtId="0" fontId="0" fillId="0" borderId="0" xfId="0" applyAlignment="1"/>
    <xf numFmtId="0" fontId="4" fillId="0" borderId="0" xfId="0" applyFont="1" applyAlignment="1">
      <alignment vertical="top"/>
    </xf>
    <xf numFmtId="2" fontId="0" fillId="7" borderId="11" xfId="0" applyNumberFormat="1" applyFill="1" applyBorder="1"/>
    <xf numFmtId="0" fontId="4" fillId="5" borderId="0" xfId="0" applyFont="1" applyFill="1"/>
    <xf numFmtId="0" fontId="4" fillId="0" borderId="17" xfId="0" applyFont="1" applyBorder="1" applyAlignment="1">
      <alignment horizontal="center"/>
    </xf>
    <xf numFmtId="0" fontId="11" fillId="0" borderId="0" xfId="2" applyAlignment="1" applyProtection="1"/>
    <xf numFmtId="0" fontId="4" fillId="5" borderId="11" xfId="0" applyFont="1" applyFill="1" applyBorder="1" applyAlignment="1">
      <alignment horizontal="center"/>
    </xf>
    <xf numFmtId="164" fontId="4" fillId="5" borderId="11" xfId="1" applyNumberFormat="1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164" fontId="4" fillId="5" borderId="11" xfId="1" applyNumberFormat="1" applyFont="1" applyFill="1" applyBorder="1" applyAlignment="1">
      <alignment horizontal="center"/>
    </xf>
    <xf numFmtId="164" fontId="0" fillId="7" borderId="11" xfId="1" applyNumberFormat="1" applyFont="1" applyFill="1" applyBorder="1"/>
    <xf numFmtId="164" fontId="0" fillId="0" borderId="0" xfId="1" applyNumberFormat="1" applyFont="1"/>
    <xf numFmtId="164" fontId="0" fillId="0" borderId="0" xfId="1" applyNumberFormat="1" applyFont="1" applyAlignment="1">
      <alignment vertical="top"/>
    </xf>
    <xf numFmtId="164" fontId="9" fillId="4" borderId="13" xfId="1" applyNumberFormat="1" applyFont="1" applyFill="1" applyBorder="1"/>
    <xf numFmtId="164" fontId="0" fillId="0" borderId="17" xfId="1" applyNumberFormat="1" applyFont="1" applyBorder="1"/>
    <xf numFmtId="164" fontId="8" fillId="5" borderId="11" xfId="1" applyNumberFormat="1" applyFont="1" applyFill="1" applyBorder="1"/>
    <xf numFmtId="0" fontId="1" fillId="3" borderId="26" xfId="0" applyFont="1" applyFill="1" applyBorder="1"/>
    <xf numFmtId="0" fontId="9" fillId="3" borderId="27" xfId="0" applyFont="1" applyFill="1" applyBorder="1"/>
    <xf numFmtId="164" fontId="9" fillId="3" borderId="27" xfId="1" applyNumberFormat="1" applyFont="1" applyFill="1" applyBorder="1"/>
    <xf numFmtId="164" fontId="9" fillId="3" borderId="28" xfId="1" applyNumberFormat="1" applyFont="1" applyFill="1" applyBorder="1"/>
    <xf numFmtId="0" fontId="1" fillId="4" borderId="20" xfId="0" applyFont="1" applyFill="1" applyBorder="1"/>
    <xf numFmtId="164" fontId="9" fillId="4" borderId="29" xfId="1" applyNumberFormat="1" applyFont="1" applyFill="1" applyBorder="1"/>
    <xf numFmtId="0" fontId="0" fillId="5" borderId="7" xfId="0" applyFill="1" applyBorder="1"/>
    <xf numFmtId="0" fontId="0" fillId="5" borderId="0" xfId="0" applyFill="1" applyBorder="1" applyAlignment="1">
      <alignment horizontal="right"/>
    </xf>
    <xf numFmtId="0" fontId="0" fillId="5" borderId="0" xfId="0" applyFill="1" applyBorder="1"/>
    <xf numFmtId="164" fontId="0" fillId="5" borderId="0" xfId="1" applyNumberFormat="1" applyFont="1" applyFill="1" applyBorder="1"/>
    <xf numFmtId="164" fontId="0" fillId="5" borderId="0" xfId="1" applyNumberFormat="1" applyFont="1" applyFill="1" applyBorder="1" applyAlignment="1">
      <alignment horizontal="right"/>
    </xf>
    <xf numFmtId="164" fontId="0" fillId="5" borderId="8" xfId="1" applyNumberFormat="1" applyFont="1" applyFill="1" applyBorder="1"/>
    <xf numFmtId="0" fontId="0" fillId="7" borderId="7" xfId="0" applyFill="1" applyBorder="1"/>
    <xf numFmtId="0" fontId="0" fillId="7" borderId="0" xfId="0" applyFill="1" applyBorder="1"/>
    <xf numFmtId="164" fontId="4" fillId="5" borderId="30" xfId="1" applyNumberFormat="1" applyFont="1" applyFill="1" applyBorder="1" applyAlignment="1">
      <alignment horizontal="center"/>
    </xf>
    <xf numFmtId="164" fontId="0" fillId="7" borderId="30" xfId="1" applyNumberFormat="1" applyFont="1" applyFill="1" applyBorder="1"/>
    <xf numFmtId="164" fontId="10" fillId="7" borderId="30" xfId="1" applyNumberFormat="1" applyFont="1" applyFill="1" applyBorder="1"/>
    <xf numFmtId="164" fontId="0" fillId="7" borderId="34" xfId="1" applyNumberFormat="1" applyFont="1" applyFill="1" applyBorder="1"/>
    <xf numFmtId="164" fontId="0" fillId="7" borderId="35" xfId="1" applyNumberFormat="1" applyFont="1" applyFill="1" applyBorder="1"/>
    <xf numFmtId="1" fontId="0" fillId="0" borderId="5" xfId="0" applyNumberFormat="1" applyBorder="1" applyAlignment="1">
      <alignment horizontal="right" vertical="top"/>
    </xf>
    <xf numFmtId="1" fontId="0" fillId="0" borderId="7" xfId="0" applyNumberFormat="1" applyBorder="1" applyAlignment="1">
      <alignment horizontal="right" vertical="top"/>
    </xf>
    <xf numFmtId="1" fontId="0" fillId="0" borderId="5" xfId="0" applyNumberFormat="1" applyBorder="1" applyAlignment="1">
      <alignment horizontal="right"/>
    </xf>
    <xf numFmtId="1" fontId="0" fillId="0" borderId="6" xfId="0" applyNumberFormat="1" applyBorder="1" applyAlignment="1">
      <alignment horizontal="right"/>
    </xf>
    <xf numFmtId="2" fontId="0" fillId="7" borderId="36" xfId="0" applyNumberFormat="1" applyFill="1" applyBorder="1"/>
    <xf numFmtId="0" fontId="9" fillId="3" borderId="28" xfId="0" applyFont="1" applyFill="1" applyBorder="1"/>
    <xf numFmtId="0" fontId="9" fillId="4" borderId="29" xfId="0" applyFont="1" applyFill="1" applyBorder="1"/>
    <xf numFmtId="0" fontId="0" fillId="5" borderId="8" xfId="0" applyFill="1" applyBorder="1"/>
    <xf numFmtId="0" fontId="4" fillId="5" borderId="30" xfId="0" applyFont="1" applyFill="1" applyBorder="1" applyAlignment="1">
      <alignment horizontal="center"/>
    </xf>
    <xf numFmtId="0" fontId="0" fillId="7" borderId="34" xfId="0" applyFill="1" applyBorder="1"/>
    <xf numFmtId="0" fontId="0" fillId="7" borderId="35" xfId="0" applyFill="1" applyBorder="1"/>
    <xf numFmtId="2" fontId="0" fillId="0" borderId="16" xfId="0" applyNumberFormat="1" applyBorder="1"/>
    <xf numFmtId="0" fontId="12" fillId="12" borderId="0" xfId="0" applyFont="1" applyFill="1"/>
    <xf numFmtId="0" fontId="0" fillId="12" borderId="0" xfId="0" applyFill="1"/>
    <xf numFmtId="164" fontId="0" fillId="12" borderId="0" xfId="1" applyNumberFormat="1" applyFont="1" applyFill="1"/>
    <xf numFmtId="0" fontId="13" fillId="0" borderId="0" xfId="3" applyAlignment="1">
      <alignment vertical="center"/>
    </xf>
    <xf numFmtId="0" fontId="15" fillId="12" borderId="4" xfId="3" applyFont="1" applyFill="1" applyBorder="1" applyAlignment="1">
      <alignment horizontal="center" vertical="center"/>
    </xf>
    <xf numFmtId="0" fontId="15" fillId="12" borderId="4" xfId="3" applyFont="1" applyFill="1" applyBorder="1" applyAlignment="1">
      <alignment vertical="center"/>
    </xf>
    <xf numFmtId="0" fontId="13" fillId="0" borderId="4" xfId="3" applyBorder="1" applyAlignment="1">
      <alignment vertical="center"/>
    </xf>
    <xf numFmtId="9" fontId="13" fillId="0" borderId="4" xfId="3" applyNumberFormat="1" applyBorder="1" applyAlignment="1">
      <alignment vertical="center"/>
    </xf>
    <xf numFmtId="0" fontId="13" fillId="12" borderId="4" xfId="3" applyFill="1" applyBorder="1" applyAlignment="1">
      <alignment vertical="center"/>
    </xf>
    <xf numFmtId="164" fontId="13" fillId="0" borderId="4" xfId="3" applyNumberFormat="1" applyBorder="1" applyAlignment="1">
      <alignment vertical="center"/>
    </xf>
    <xf numFmtId="10" fontId="13" fillId="0" borderId="4" xfId="3" applyNumberFormat="1" applyBorder="1" applyAlignment="1">
      <alignment vertical="center"/>
    </xf>
    <xf numFmtId="1" fontId="13" fillId="0" borderId="4" xfId="3" applyNumberFormat="1" applyBorder="1" applyAlignment="1">
      <alignment horizontal="center" vertical="center"/>
    </xf>
    <xf numFmtId="2" fontId="13" fillId="0" borderId="4" xfId="3" applyNumberFormat="1" applyBorder="1" applyAlignment="1">
      <alignment horizontal="center" vertical="center"/>
    </xf>
    <xf numFmtId="0" fontId="0" fillId="14" borderId="0" xfId="0" applyFill="1"/>
    <xf numFmtId="0" fontId="11" fillId="0" borderId="0" xfId="2" applyAlignment="1" applyProtection="1">
      <alignment horizontal="left" indent="2"/>
    </xf>
    <xf numFmtId="14" fontId="0" fillId="0" borderId="4" xfId="0" applyNumberFormat="1" applyFont="1" applyBorder="1" applyAlignment="1">
      <alignment vertical="top" wrapText="1"/>
    </xf>
    <xf numFmtId="0" fontId="16" fillId="0" borderId="0" xfId="0" applyFont="1"/>
    <xf numFmtId="2" fontId="13" fillId="0" borderId="9" xfId="3" applyNumberFormat="1" applyBorder="1" applyAlignment="1">
      <alignment horizontal="center" vertical="center"/>
    </xf>
    <xf numFmtId="2" fontId="13" fillId="0" borderId="10" xfId="3" applyNumberFormat="1" applyBorder="1" applyAlignment="1">
      <alignment horizontal="center" vertical="center"/>
    </xf>
    <xf numFmtId="2" fontId="13" fillId="0" borderId="37" xfId="3" applyNumberFormat="1" applyBorder="1" applyAlignment="1">
      <alignment horizontal="center" vertical="center"/>
    </xf>
    <xf numFmtId="164" fontId="13" fillId="0" borderId="4" xfId="3" applyNumberFormat="1" applyFont="1" applyFill="1" applyBorder="1" applyAlignment="1">
      <alignment horizontal="center" vertical="center"/>
    </xf>
    <xf numFmtId="0" fontId="15" fillId="12" borderId="4" xfId="3" applyFont="1" applyFill="1" applyBorder="1" applyAlignment="1">
      <alignment vertical="center"/>
    </xf>
    <xf numFmtId="9" fontId="13" fillId="0" borderId="4" xfId="3" applyNumberFormat="1" applyBorder="1" applyAlignment="1">
      <alignment vertical="center"/>
    </xf>
    <xf numFmtId="0" fontId="13" fillId="0" borderId="4" xfId="3" applyBorder="1" applyAlignment="1">
      <alignment vertical="center"/>
    </xf>
    <xf numFmtId="0" fontId="15" fillId="13" borderId="4" xfId="3" applyFont="1" applyFill="1" applyBorder="1" applyAlignment="1">
      <alignment vertical="center"/>
    </xf>
    <xf numFmtId="0" fontId="15" fillId="12" borderId="9" xfId="3" applyFont="1" applyFill="1" applyBorder="1" applyAlignment="1">
      <alignment horizontal="center" vertical="center"/>
    </xf>
    <xf numFmtId="0" fontId="15" fillId="12" borderId="10" xfId="3" applyFont="1" applyFill="1" applyBorder="1" applyAlignment="1">
      <alignment horizontal="center" vertical="center"/>
    </xf>
    <xf numFmtId="0" fontId="15" fillId="12" borderId="4" xfId="3" applyFont="1" applyFill="1" applyBorder="1" applyAlignment="1">
      <alignment horizontal="center" vertical="center"/>
    </xf>
    <xf numFmtId="0" fontId="14" fillId="12" borderId="4" xfId="3" applyFont="1" applyFill="1" applyBorder="1" applyAlignment="1">
      <alignment vertical="center"/>
    </xf>
    <xf numFmtId="0" fontId="4" fillId="5" borderId="31" xfId="0" applyFont="1" applyFill="1" applyBorder="1" applyAlignment="1">
      <alignment horizontal="right" vertical="center"/>
    </xf>
    <xf numFmtId="0" fontId="4" fillId="5" borderId="32" xfId="0" applyFont="1" applyFill="1" applyBorder="1" applyAlignment="1">
      <alignment horizontal="right" vertical="center"/>
    </xf>
    <xf numFmtId="0" fontId="4" fillId="5" borderId="33" xfId="0" applyFont="1" applyFill="1" applyBorder="1" applyAlignment="1">
      <alignment horizontal="right" vertical="center"/>
    </xf>
    <xf numFmtId="164" fontId="4" fillId="5" borderId="11" xfId="1" applyNumberFormat="1" applyFont="1" applyFill="1" applyBorder="1" applyAlignment="1">
      <alignment horizontal="center"/>
    </xf>
    <xf numFmtId="164" fontId="4" fillId="5" borderId="30" xfId="1" applyNumberFormat="1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5" borderId="30" xfId="0" applyFont="1" applyFill="1" applyBorder="1" applyAlignment="1">
      <alignment horizontal="center"/>
    </xf>
    <xf numFmtId="2" fontId="0" fillId="8" borderId="11" xfId="0" applyNumberFormat="1" applyFill="1" applyBorder="1" applyAlignment="1">
      <alignment horizontal="center"/>
    </xf>
    <xf numFmtId="0" fontId="4" fillId="5" borderId="21" xfId="0" applyFont="1" applyFill="1" applyBorder="1" applyAlignment="1">
      <alignment horizontal="right" vertical="center"/>
    </xf>
    <xf numFmtId="0" fontId="4" fillId="5" borderId="22" xfId="0" applyFont="1" applyFill="1" applyBorder="1" applyAlignment="1">
      <alignment horizontal="right" vertical="center"/>
    </xf>
    <xf numFmtId="0" fontId="4" fillId="5" borderId="23" xfId="0" applyFont="1" applyFill="1" applyBorder="1" applyAlignment="1">
      <alignment horizontal="right" vertical="center"/>
    </xf>
    <xf numFmtId="0" fontId="4" fillId="5" borderId="24" xfId="0" applyFont="1" applyFill="1" applyBorder="1" applyAlignment="1">
      <alignment horizontal="right" vertical="center"/>
    </xf>
    <xf numFmtId="0" fontId="4" fillId="5" borderId="19" xfId="0" applyFont="1" applyFill="1" applyBorder="1" applyAlignment="1">
      <alignment horizontal="right" vertical="center"/>
    </xf>
    <xf numFmtId="0" fontId="4" fillId="5" borderId="25" xfId="0" applyFont="1" applyFill="1" applyBorder="1" applyAlignment="1">
      <alignment horizontal="right" vertical="center"/>
    </xf>
    <xf numFmtId="2" fontId="0" fillId="9" borderId="11" xfId="0" applyNumberFormat="1" applyFill="1" applyBorder="1" applyAlignment="1">
      <alignment horizontal="center"/>
    </xf>
    <xf numFmtId="164" fontId="4" fillId="5" borderId="11" xfId="0" applyNumberFormat="1" applyFont="1" applyFill="1" applyBorder="1" applyAlignment="1">
      <alignment horizontal="center"/>
    </xf>
    <xf numFmtId="0" fontId="17" fillId="0" borderId="0" xfId="0" applyFont="1"/>
    <xf numFmtId="0" fontId="18" fillId="0" borderId="0" xfId="0" applyFont="1" applyAlignment="1">
      <alignment horizontal="left" indent="2"/>
    </xf>
    <xf numFmtId="0" fontId="19" fillId="0" borderId="0" xfId="0" applyFont="1"/>
    <xf numFmtId="0" fontId="20" fillId="0" borderId="0" xfId="0" applyFont="1" applyAlignment="1">
      <alignment horizontal="left"/>
    </xf>
    <xf numFmtId="0" fontId="20" fillId="0" borderId="0" xfId="0" applyFont="1" applyAlignment="1">
      <alignment horizontal="left" indent="2"/>
    </xf>
  </cellXfs>
  <cellStyles count="4">
    <cellStyle name="Hiperlink" xfId="2" builtinId="8"/>
    <cellStyle name="Normal" xfId="0" builtinId="0"/>
    <cellStyle name="Normal 2" xfId="3"/>
    <cellStyle name="Porcentagem" xfId="1" builtinId="5"/>
  </cellStyles>
  <dxfs count="3876"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42</xdr:row>
      <xdr:rowOff>171450</xdr:rowOff>
    </xdr:from>
    <xdr:to>
      <xdr:col>3</xdr:col>
      <xdr:colOff>3124200</xdr:colOff>
      <xdr:row>62</xdr:row>
      <xdr:rowOff>156883</xdr:rowOff>
    </xdr:to>
    <xdr:pic>
      <xdr:nvPicPr>
        <xdr:cNvPr id="3" name="Imagem 2" descr="Perfil de risco supervisor vazio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13854" t="14799" r="15467" b="36059"/>
        <a:stretch>
          <a:fillRect/>
        </a:stretch>
      </xdr:blipFill>
      <xdr:spPr>
        <a:xfrm>
          <a:off x="1294840" y="7388038"/>
          <a:ext cx="7163360" cy="3795433"/>
        </a:xfrm>
        <a:prstGeom prst="rect">
          <a:avLst/>
        </a:prstGeom>
      </xdr:spPr>
    </xdr:pic>
    <xdr:clientData/>
  </xdr:twoCellAnchor>
  <xdr:twoCellAnchor editAs="oneCell">
    <xdr:from>
      <xdr:col>4</xdr:col>
      <xdr:colOff>790575</xdr:colOff>
      <xdr:row>42</xdr:row>
      <xdr:rowOff>152400</xdr:rowOff>
    </xdr:from>
    <xdr:to>
      <xdr:col>16</xdr:col>
      <xdr:colOff>296475</xdr:colOff>
      <xdr:row>62</xdr:row>
      <xdr:rowOff>44824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b="43910"/>
        <a:stretch>
          <a:fillRect/>
        </a:stretch>
      </xdr:blipFill>
      <xdr:spPr bwMode="auto">
        <a:xfrm>
          <a:off x="9654428" y="7368988"/>
          <a:ext cx="7194737" cy="3702424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561976</xdr:colOff>
      <xdr:row>88</xdr:row>
      <xdr:rowOff>152400</xdr:rowOff>
    </xdr:from>
    <xdr:to>
      <xdr:col>3</xdr:col>
      <xdr:colOff>3471077</xdr:colOff>
      <xdr:row>115</xdr:row>
      <xdr:rowOff>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828801" y="20754975"/>
          <a:ext cx="6976276" cy="49911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vn.bc/svn/fis/sisaps/trunk/Modelos_e_Implementacao/Implementacao_SRC_Dinamico/negocio/src/test/java/crt2/dominio/script_metodologia.sql" TargetMode="External"/><Relationship Id="rId2" Type="http://schemas.openxmlformats.org/officeDocument/2006/relationships/hyperlink" Target="http://svn.bc/svn/fis/sisaps/trunk/Modelos_e_Implementacao/Implementacao_SRC_Dinamico/negocio/src/test/java/crt2/dominio/perfilderisco/requirement/Planilha%20Auxiliar_SRC.xlsm" TargetMode="External"/><Relationship Id="rId1" Type="http://schemas.openxmlformats.org/officeDocument/2006/relationships/hyperlink" Target="http://svn.bc/svn/fis/sisaps/trunk/Modelos_e_Implementacao/Implementacao_SRC_Dinamico/negocio/src/test/java/crt2/dominio/perfilderisco/requirement/Orienta&#231;&#245;es_An&#225;lise_Qualitativa.pdf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svn.bc/svn/fis/sisaps/trunk/Modelos_e_Implementacao/Implementacao_SRC_Dinamico/negocio/src/test/java/crt2/dominio/perfilderisco/requirement/Navegabilidade_a_partir_da_matriz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D8"/>
  <sheetViews>
    <sheetView workbookViewId="0">
      <selection activeCell="C9" sqref="C9"/>
    </sheetView>
  </sheetViews>
  <sheetFormatPr defaultRowHeight="15" x14ac:dyDescent="0.25"/>
  <cols>
    <col min="1" max="1" width="19" customWidth="1"/>
    <col min="3" max="3" width="60.42578125" customWidth="1"/>
    <col min="4" max="4" width="12.42578125" bestFit="1" customWidth="1"/>
    <col min="5" max="5" width="55.7109375" customWidth="1"/>
    <col min="6" max="6" width="56" bestFit="1" customWidth="1"/>
    <col min="7" max="7" width="30.7109375" bestFit="1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25">
      <c r="A2" s="28">
        <v>41802</v>
      </c>
      <c r="B2" s="29" t="s">
        <v>4</v>
      </c>
      <c r="C2" s="29" t="s">
        <v>5</v>
      </c>
      <c r="D2" s="29" t="s">
        <v>6</v>
      </c>
    </row>
    <row r="3" spans="1:4" x14ac:dyDescent="0.25">
      <c r="A3" s="30">
        <v>41807</v>
      </c>
      <c r="B3" s="31" t="s">
        <v>92</v>
      </c>
      <c r="C3" s="31" t="s">
        <v>93</v>
      </c>
      <c r="D3" s="31" t="s">
        <v>6</v>
      </c>
    </row>
    <row r="4" spans="1:4" x14ac:dyDescent="0.25">
      <c r="A4" s="30">
        <v>41794</v>
      </c>
      <c r="B4" s="31" t="s">
        <v>129</v>
      </c>
      <c r="C4" s="31" t="s">
        <v>130</v>
      </c>
      <c r="D4" s="31" t="s">
        <v>6</v>
      </c>
    </row>
    <row r="5" spans="1:4" x14ac:dyDescent="0.25">
      <c r="A5" s="30">
        <v>41855</v>
      </c>
      <c r="B5" s="31" t="s">
        <v>152</v>
      </c>
      <c r="C5" s="31" t="s">
        <v>180</v>
      </c>
      <c r="D5" s="31" t="s">
        <v>6</v>
      </c>
    </row>
    <row r="6" spans="1:4" ht="60" x14ac:dyDescent="0.25">
      <c r="A6" s="127">
        <v>41859</v>
      </c>
      <c r="B6" s="9" t="s">
        <v>192</v>
      </c>
      <c r="C6" s="9" t="s">
        <v>193</v>
      </c>
      <c r="D6" s="9" t="s">
        <v>6</v>
      </c>
    </row>
    <row r="7" spans="1:4" x14ac:dyDescent="0.25">
      <c r="A7" s="127">
        <v>41862</v>
      </c>
      <c r="B7" s="9" t="s">
        <v>195</v>
      </c>
      <c r="C7" s="9" t="s">
        <v>196</v>
      </c>
      <c r="D7" s="9" t="s">
        <v>6</v>
      </c>
    </row>
    <row r="8" spans="1:4" ht="90" x14ac:dyDescent="0.25">
      <c r="A8" s="127">
        <v>41873</v>
      </c>
      <c r="B8" s="9" t="s">
        <v>199</v>
      </c>
      <c r="C8" s="9" t="s">
        <v>200</v>
      </c>
      <c r="D8" s="9" t="s">
        <v>6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AZ186"/>
  <sheetViews>
    <sheetView tabSelected="1" topLeftCell="A76" zoomScaleNormal="100" workbookViewId="0">
      <selection activeCell="C80" sqref="C80"/>
    </sheetView>
  </sheetViews>
  <sheetFormatPr defaultRowHeight="15" x14ac:dyDescent="0.25"/>
  <cols>
    <col min="1" max="1" width="19" customWidth="1"/>
    <col min="3" max="3" width="51.85546875" customWidth="1"/>
    <col min="4" max="4" width="54.28515625" customWidth="1"/>
    <col min="5" max="5" width="37" customWidth="1"/>
    <col min="6" max="6" width="9" customWidth="1"/>
    <col min="7" max="7" width="9.140625" customWidth="1"/>
    <col min="8" max="8" width="5.28515625" customWidth="1"/>
    <col min="10" max="10" width="11.5703125" customWidth="1"/>
    <col min="11" max="28" width="5.7109375" customWidth="1"/>
    <col min="34" max="34" width="10.140625" bestFit="1" customWidth="1"/>
    <col min="35" max="52" width="4.85546875" style="76" customWidth="1"/>
  </cols>
  <sheetData>
    <row r="1" spans="1:4" ht="23.25" x14ac:dyDescent="0.35">
      <c r="A1" s="4" t="s">
        <v>191</v>
      </c>
    </row>
    <row r="3" spans="1:4" ht="18" x14ac:dyDescent="0.3">
      <c r="A3" s="5" t="s">
        <v>17</v>
      </c>
      <c r="B3" s="5" t="s">
        <v>20</v>
      </c>
    </row>
    <row r="4" spans="1:4" x14ac:dyDescent="0.25">
      <c r="A4" s="6" t="s">
        <v>7</v>
      </c>
      <c r="B4" t="s">
        <v>21</v>
      </c>
    </row>
    <row r="5" spans="1:4" x14ac:dyDescent="0.25">
      <c r="A5" s="6" t="s">
        <v>8</v>
      </c>
      <c r="B5" t="s">
        <v>22</v>
      </c>
    </row>
    <row r="6" spans="1:4" x14ac:dyDescent="0.25">
      <c r="A6" s="6" t="s">
        <v>9</v>
      </c>
      <c r="B6" t="s">
        <v>40</v>
      </c>
    </row>
    <row r="7" spans="1:4" x14ac:dyDescent="0.25">
      <c r="A7" s="6"/>
      <c r="C7" t="s">
        <v>19</v>
      </c>
    </row>
    <row r="8" spans="1:4" x14ac:dyDescent="0.25">
      <c r="A8" s="6"/>
      <c r="C8" t="s">
        <v>153</v>
      </c>
    </row>
    <row r="9" spans="1:4" x14ac:dyDescent="0.25">
      <c r="A9" s="6"/>
      <c r="C9" t="s">
        <v>41</v>
      </c>
    </row>
    <row r="10" spans="1:4" x14ac:dyDescent="0.25">
      <c r="A10" s="6" t="s">
        <v>160</v>
      </c>
      <c r="C10" s="22"/>
      <c r="D10" s="12"/>
    </row>
    <row r="11" spans="1:4" x14ac:dyDescent="0.25">
      <c r="A11" s="6"/>
      <c r="B11" s="16" t="s">
        <v>161</v>
      </c>
      <c r="C11" s="22"/>
      <c r="D11" s="12"/>
    </row>
    <row r="12" spans="1:4" x14ac:dyDescent="0.25">
      <c r="A12" s="6"/>
      <c r="B12" s="15" t="s">
        <v>162</v>
      </c>
      <c r="C12" s="22"/>
      <c r="D12" s="12"/>
    </row>
    <row r="13" spans="1:4" x14ac:dyDescent="0.25">
      <c r="A13" s="6"/>
      <c r="B13" s="15" t="s">
        <v>163</v>
      </c>
      <c r="C13" s="22"/>
      <c r="D13" s="12"/>
    </row>
    <row r="14" spans="1:4" x14ac:dyDescent="0.25">
      <c r="A14" s="6"/>
      <c r="B14" s="15" t="s">
        <v>164</v>
      </c>
      <c r="C14" s="22"/>
      <c r="D14" s="12"/>
    </row>
    <row r="15" spans="1:4" x14ac:dyDescent="0.25">
      <c r="A15" s="6"/>
      <c r="B15" s="15" t="s">
        <v>159</v>
      </c>
      <c r="C15" s="22"/>
      <c r="D15" s="12"/>
    </row>
    <row r="16" spans="1:4" x14ac:dyDescent="0.25">
      <c r="A16" s="6"/>
      <c r="B16" s="15" t="s">
        <v>197</v>
      </c>
      <c r="C16" s="22"/>
      <c r="D16" s="70" t="s">
        <v>198</v>
      </c>
    </row>
    <row r="17" spans="1:4" x14ac:dyDescent="0.25">
      <c r="A17" s="6"/>
      <c r="B17" s="157" t="s">
        <v>181</v>
      </c>
      <c r="C17" s="158"/>
      <c r="D17" s="12"/>
    </row>
    <row r="18" spans="1:4" x14ac:dyDescent="0.25">
      <c r="A18" s="6"/>
      <c r="B18" s="159"/>
      <c r="C18" s="160" t="s">
        <v>174</v>
      </c>
      <c r="D18" s="12"/>
    </row>
    <row r="19" spans="1:4" x14ac:dyDescent="0.25">
      <c r="A19" s="6"/>
      <c r="B19" s="159"/>
      <c r="C19" s="161" t="s">
        <v>182</v>
      </c>
      <c r="D19" s="12"/>
    </row>
    <row r="20" spans="1:4" x14ac:dyDescent="0.25">
      <c r="A20" s="6"/>
      <c r="B20" s="159"/>
      <c r="C20" s="160" t="s">
        <v>176</v>
      </c>
      <c r="D20" s="12"/>
    </row>
    <row r="21" spans="1:4" x14ac:dyDescent="0.25">
      <c r="A21" s="6"/>
      <c r="B21" s="159"/>
      <c r="C21" s="161" t="s">
        <v>182</v>
      </c>
      <c r="D21" s="12"/>
    </row>
    <row r="22" spans="1:4" x14ac:dyDescent="0.25">
      <c r="A22" s="6"/>
      <c r="B22" s="159"/>
      <c r="C22" s="161" t="s">
        <v>178</v>
      </c>
      <c r="D22" s="12"/>
    </row>
    <row r="23" spans="1:4" x14ac:dyDescent="0.25">
      <c r="A23" s="6"/>
      <c r="B23" s="159"/>
      <c r="C23" s="160" t="s">
        <v>177</v>
      </c>
      <c r="D23" s="12"/>
    </row>
    <row r="24" spans="1:4" x14ac:dyDescent="0.25">
      <c r="A24" s="6"/>
      <c r="B24" s="159"/>
      <c r="C24" s="161" t="s">
        <v>182</v>
      </c>
      <c r="D24" s="12"/>
    </row>
    <row r="25" spans="1:4" x14ac:dyDescent="0.25">
      <c r="A25" s="6"/>
      <c r="B25" s="159"/>
      <c r="C25" s="161" t="s">
        <v>179</v>
      </c>
      <c r="D25" s="12"/>
    </row>
    <row r="26" spans="1:4" x14ac:dyDescent="0.25">
      <c r="A26" s="6"/>
      <c r="B26" s="159"/>
      <c r="C26" s="160" t="s">
        <v>186</v>
      </c>
      <c r="D26" s="12"/>
    </row>
    <row r="27" spans="1:4" x14ac:dyDescent="0.25">
      <c r="A27" s="6"/>
      <c r="B27" s="159"/>
      <c r="C27" s="161" t="s">
        <v>194</v>
      </c>
      <c r="D27" s="12"/>
    </row>
    <row r="28" spans="1:4" x14ac:dyDescent="0.25">
      <c r="A28" s="6"/>
      <c r="B28" s="159"/>
      <c r="C28" s="160" t="s">
        <v>175</v>
      </c>
      <c r="D28" s="12"/>
    </row>
    <row r="29" spans="1:4" x14ac:dyDescent="0.25">
      <c r="A29" s="6"/>
      <c r="B29" s="159"/>
      <c r="C29" s="161" t="s">
        <v>183</v>
      </c>
      <c r="D29" s="12"/>
    </row>
    <row r="30" spans="1:4" ht="21" x14ac:dyDescent="0.35">
      <c r="A30" s="6"/>
      <c r="B30" s="128" t="s">
        <v>189</v>
      </c>
      <c r="C30" s="22"/>
      <c r="D30" s="12"/>
    </row>
    <row r="31" spans="1:4" x14ac:dyDescent="0.25">
      <c r="A31" s="6"/>
      <c r="C31" s="126" t="s">
        <v>190</v>
      </c>
      <c r="D31" s="12"/>
    </row>
    <row r="32" spans="1:4" ht="21" x14ac:dyDescent="0.35">
      <c r="A32" s="6"/>
      <c r="B32" s="128" t="s">
        <v>188</v>
      </c>
      <c r="C32" s="22"/>
      <c r="D32" s="12"/>
    </row>
    <row r="33" spans="1:52" ht="21" x14ac:dyDescent="0.35">
      <c r="A33" s="6"/>
      <c r="B33" s="128" t="s">
        <v>187</v>
      </c>
      <c r="C33" s="22"/>
      <c r="D33" s="12"/>
    </row>
    <row r="34" spans="1:52" x14ac:dyDescent="0.25">
      <c r="A34" s="6" t="s">
        <v>126</v>
      </c>
      <c r="B34" s="14"/>
      <c r="C34" s="70" t="s">
        <v>127</v>
      </c>
      <c r="D34" s="12"/>
    </row>
    <row r="35" spans="1:52" x14ac:dyDescent="0.25">
      <c r="B35" s="14"/>
      <c r="C35" s="70" t="s">
        <v>128</v>
      </c>
      <c r="D35" s="12"/>
    </row>
    <row r="36" spans="1:52" x14ac:dyDescent="0.25">
      <c r="A36" s="6" t="s">
        <v>13</v>
      </c>
      <c r="B36" s="15"/>
    </row>
    <row r="37" spans="1:52" x14ac:dyDescent="0.25">
      <c r="A37" s="6"/>
    </row>
    <row r="38" spans="1:52" ht="18" x14ac:dyDescent="0.3">
      <c r="A38" s="5" t="s">
        <v>30</v>
      </c>
      <c r="B38" s="5" t="s">
        <v>37</v>
      </c>
      <c r="D38" s="20"/>
      <c r="E38" s="5"/>
    </row>
    <row r="39" spans="1:52" x14ac:dyDescent="0.25">
      <c r="C39" s="15" t="s">
        <v>47</v>
      </c>
      <c r="E39" s="21"/>
      <c r="F39" s="7"/>
    </row>
    <row r="40" spans="1:52" s="18" customFormat="1" ht="15" customHeight="1" x14ac:dyDescent="0.25">
      <c r="A40" s="23"/>
      <c r="C40" s="25" t="s">
        <v>43</v>
      </c>
      <c r="E40" s="25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</row>
    <row r="41" spans="1:52" s="18" customFormat="1" ht="15" customHeight="1" x14ac:dyDescent="0.25">
      <c r="A41" s="23"/>
      <c r="C41" s="26" t="s">
        <v>44</v>
      </c>
      <c r="E41" s="26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</row>
    <row r="42" spans="1:52" s="18" customFormat="1" ht="15" customHeight="1" x14ac:dyDescent="0.25">
      <c r="A42" s="23"/>
      <c r="C42" s="26"/>
      <c r="E42" s="2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</row>
    <row r="43" spans="1:52" x14ac:dyDescent="0.25">
      <c r="A43" s="6"/>
      <c r="B43" s="7"/>
    </row>
    <row r="44" spans="1:52" x14ac:dyDescent="0.25">
      <c r="A44" s="6"/>
      <c r="B44" s="7"/>
    </row>
    <row r="45" spans="1:52" x14ac:dyDescent="0.25">
      <c r="A45" s="6"/>
      <c r="B45" s="7"/>
    </row>
    <row r="46" spans="1:52" x14ac:dyDescent="0.25">
      <c r="A46" s="6"/>
      <c r="B46" s="7"/>
    </row>
    <row r="47" spans="1:52" x14ac:dyDescent="0.25">
      <c r="A47" s="12"/>
      <c r="B47" s="7"/>
    </row>
    <row r="48" spans="1:52" x14ac:dyDescent="0.25">
      <c r="A48" s="12"/>
      <c r="B48" s="7"/>
    </row>
    <row r="49" spans="1:5" x14ac:dyDescent="0.25">
      <c r="B49" s="7"/>
    </row>
    <row r="50" spans="1:5" x14ac:dyDescent="0.25">
      <c r="B50" s="7"/>
    </row>
    <row r="51" spans="1:5" x14ac:dyDescent="0.25">
      <c r="A51" s="6"/>
      <c r="B51" s="7"/>
    </row>
    <row r="52" spans="1:5" x14ac:dyDescent="0.25">
      <c r="A52" s="6"/>
      <c r="B52" s="7"/>
    </row>
    <row r="53" spans="1:5" x14ac:dyDescent="0.25">
      <c r="A53" s="6"/>
      <c r="B53" s="7"/>
    </row>
    <row r="54" spans="1:5" x14ac:dyDescent="0.25">
      <c r="A54" s="6"/>
      <c r="B54" s="7"/>
    </row>
    <row r="55" spans="1:5" x14ac:dyDescent="0.25">
      <c r="A55" s="6"/>
      <c r="B55" s="7"/>
    </row>
    <row r="56" spans="1:5" x14ac:dyDescent="0.25">
      <c r="A56" s="6"/>
      <c r="B56" s="7"/>
    </row>
    <row r="57" spans="1:5" x14ac:dyDescent="0.25">
      <c r="B57" s="7"/>
    </row>
    <row r="58" spans="1:5" x14ac:dyDescent="0.25">
      <c r="B58" s="7"/>
    </row>
    <row r="59" spans="1:5" x14ac:dyDescent="0.25">
      <c r="B59" s="7"/>
    </row>
    <row r="60" spans="1:5" x14ac:dyDescent="0.25">
      <c r="B60" s="7"/>
    </row>
    <row r="61" spans="1:5" x14ac:dyDescent="0.25">
      <c r="B61" s="7"/>
    </row>
    <row r="64" spans="1:5" ht="18" x14ac:dyDescent="0.3">
      <c r="A64" s="5" t="s">
        <v>31</v>
      </c>
      <c r="B64" s="5" t="s">
        <v>81</v>
      </c>
      <c r="D64" s="20"/>
      <c r="E64" s="5"/>
    </row>
    <row r="65" spans="2:5" ht="45" x14ac:dyDescent="0.25">
      <c r="C65" s="19" t="s">
        <v>36</v>
      </c>
      <c r="E65" s="19"/>
    </row>
    <row r="66" spans="2:5" x14ac:dyDescent="0.25">
      <c r="C66" s="16" t="s">
        <v>35</v>
      </c>
      <c r="E66" s="15"/>
    </row>
    <row r="67" spans="2:5" x14ac:dyDescent="0.25">
      <c r="B67" s="66" t="s">
        <v>43</v>
      </c>
      <c r="C67" s="7"/>
      <c r="E67" s="15"/>
    </row>
    <row r="68" spans="2:5" ht="45" x14ac:dyDescent="0.25">
      <c r="C68" s="17" t="s">
        <v>155</v>
      </c>
      <c r="D68" s="18"/>
      <c r="E68" s="17"/>
    </row>
    <row r="69" spans="2:5" ht="45" x14ac:dyDescent="0.25">
      <c r="C69" s="17" t="s">
        <v>125</v>
      </c>
      <c r="D69" s="18"/>
      <c r="E69" s="17"/>
    </row>
    <row r="70" spans="2:5" ht="30" x14ac:dyDescent="0.25">
      <c r="C70" s="17" t="s">
        <v>84</v>
      </c>
      <c r="D70" s="18" t="s">
        <v>82</v>
      </c>
      <c r="E70" s="17"/>
    </row>
    <row r="71" spans="2:5" ht="30" x14ac:dyDescent="0.25">
      <c r="C71" s="17" t="s">
        <v>154</v>
      </c>
      <c r="D71" s="18" t="s">
        <v>82</v>
      </c>
      <c r="E71" s="17" t="s">
        <v>156</v>
      </c>
    </row>
    <row r="72" spans="2:5" ht="30" x14ac:dyDescent="0.25">
      <c r="C72" s="17" t="s">
        <v>83</v>
      </c>
      <c r="D72" s="18" t="s">
        <v>82</v>
      </c>
      <c r="E72" s="17" t="s">
        <v>156</v>
      </c>
    </row>
    <row r="73" spans="2:5" ht="240" x14ac:dyDescent="0.25">
      <c r="C73" s="17" t="s">
        <v>85</v>
      </c>
      <c r="D73" s="17" t="s">
        <v>157</v>
      </c>
      <c r="E73" s="17" t="s">
        <v>156</v>
      </c>
    </row>
    <row r="74" spans="2:5" ht="225" x14ac:dyDescent="0.25">
      <c r="C74" s="17" t="s">
        <v>131</v>
      </c>
      <c r="D74" s="17" t="s">
        <v>158</v>
      </c>
      <c r="E74" s="17" t="s">
        <v>156</v>
      </c>
    </row>
    <row r="75" spans="2:5" ht="30" x14ac:dyDescent="0.25">
      <c r="C75" s="32" t="s">
        <v>45</v>
      </c>
      <c r="D75" s="18"/>
      <c r="E75" s="32"/>
    </row>
    <row r="76" spans="2:5" ht="45" x14ac:dyDescent="0.25">
      <c r="C76" s="17" t="s">
        <v>90</v>
      </c>
      <c r="D76" s="17" t="s">
        <v>91</v>
      </c>
    </row>
    <row r="77" spans="2:5" x14ac:dyDescent="0.25">
      <c r="C77" s="17"/>
      <c r="D77" s="17"/>
    </row>
    <row r="78" spans="2:5" x14ac:dyDescent="0.25">
      <c r="B78" s="15" t="s">
        <v>201</v>
      </c>
      <c r="C78" s="17"/>
      <c r="D78" s="17"/>
    </row>
    <row r="79" spans="2:5" x14ac:dyDescent="0.25">
      <c r="B79" s="15"/>
      <c r="C79" s="18" t="s">
        <v>202</v>
      </c>
      <c r="D79" s="17"/>
    </row>
    <row r="80" spans="2:5" x14ac:dyDescent="0.25">
      <c r="B80" s="15"/>
      <c r="C80" s="17"/>
      <c r="D80" s="17"/>
    </row>
    <row r="81" spans="1:52" x14ac:dyDescent="0.25">
      <c r="C81" s="17"/>
      <c r="D81" s="17"/>
    </row>
    <row r="82" spans="1:52" x14ac:dyDescent="0.25">
      <c r="B82" s="15" t="s">
        <v>165</v>
      </c>
      <c r="C82" s="17"/>
      <c r="D82" s="17"/>
    </row>
    <row r="83" spans="1:52" x14ac:dyDescent="0.25">
      <c r="B83" s="15"/>
      <c r="C83" s="18" t="s">
        <v>166</v>
      </c>
      <c r="D83" s="17"/>
    </row>
    <row r="84" spans="1:52" x14ac:dyDescent="0.25">
      <c r="B84" s="15"/>
      <c r="C84" s="17" t="s">
        <v>86</v>
      </c>
      <c r="D84" s="17"/>
    </row>
    <row r="85" spans="1:52" x14ac:dyDescent="0.25">
      <c r="C85" s="18" t="s">
        <v>167</v>
      </c>
      <c r="D85" s="17"/>
    </row>
    <row r="86" spans="1:52" x14ac:dyDescent="0.25">
      <c r="C86" s="65" t="s">
        <v>168</v>
      </c>
      <c r="D86" s="18"/>
    </row>
    <row r="87" spans="1:52" x14ac:dyDescent="0.25">
      <c r="C87" s="18" t="s">
        <v>185</v>
      </c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</row>
    <row r="88" spans="1:52" s="125" customFormat="1" x14ac:dyDescent="0.25"/>
    <row r="89" spans="1:52" x14ac:dyDescent="0.25"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</row>
    <row r="90" spans="1:52" x14ac:dyDescent="0.25"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</row>
    <row r="91" spans="1:52" x14ac:dyDescent="0.25"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</row>
    <row r="92" spans="1:52" x14ac:dyDescent="0.25"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</row>
    <row r="93" spans="1:52" x14ac:dyDescent="0.25">
      <c r="A93" s="24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</row>
    <row r="94" spans="1:52" x14ac:dyDescent="0.25">
      <c r="A94" s="2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</row>
    <row r="95" spans="1:52" x14ac:dyDescent="0.25"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</row>
    <row r="96" spans="1:52" x14ac:dyDescent="0.25"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</row>
    <row r="97" spans="35:52" x14ac:dyDescent="0.25"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</row>
    <row r="98" spans="35:52" x14ac:dyDescent="0.25"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</row>
    <row r="99" spans="35:52" x14ac:dyDescent="0.25"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</row>
    <row r="100" spans="35:52" x14ac:dyDescent="0.25"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</row>
    <row r="101" spans="35:52" x14ac:dyDescent="0.25"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</row>
    <row r="102" spans="35:52" x14ac:dyDescent="0.25"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</row>
    <row r="103" spans="35:52" x14ac:dyDescent="0.25"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</row>
    <row r="104" spans="35:52" x14ac:dyDescent="0.25"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</row>
    <row r="105" spans="35:52" x14ac:dyDescent="0.25"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</row>
    <row r="106" spans="35:52" x14ac:dyDescent="0.25"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</row>
    <row r="107" spans="35:52" x14ac:dyDescent="0.25"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</row>
    <row r="108" spans="35:52" x14ac:dyDescent="0.25"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</row>
    <row r="109" spans="35:52" x14ac:dyDescent="0.25"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</row>
    <row r="110" spans="35:52" x14ac:dyDescent="0.25"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</row>
    <row r="111" spans="35:52" x14ac:dyDescent="0.25"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</row>
    <row r="112" spans="35:52" x14ac:dyDescent="0.25"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</row>
    <row r="113" spans="3:52" x14ac:dyDescent="0.25"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</row>
    <row r="114" spans="3:52" x14ac:dyDescent="0.25"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</row>
    <row r="115" spans="3:52" x14ac:dyDescent="0.25"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</row>
    <row r="116" spans="3:52" x14ac:dyDescent="0.25"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</row>
    <row r="117" spans="3:52" x14ac:dyDescent="0.25">
      <c r="C117" s="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</row>
    <row r="118" spans="3:52" ht="15.75" x14ac:dyDescent="0.25">
      <c r="C118" s="8" t="s">
        <v>46</v>
      </c>
    </row>
    <row r="119" spans="3:52" x14ac:dyDescent="0.25">
      <c r="C119" t="s">
        <v>29</v>
      </c>
    </row>
    <row r="120" spans="3:52" x14ac:dyDescent="0.25">
      <c r="C120" t="s">
        <v>32</v>
      </c>
    </row>
    <row r="121" spans="3:52" ht="15.75" x14ac:dyDescent="0.25">
      <c r="C121" s="8" t="s">
        <v>25</v>
      </c>
    </row>
    <row r="122" spans="3:52" x14ac:dyDescent="0.25">
      <c r="C122" s="1" t="s">
        <v>10</v>
      </c>
      <c r="D122" s="2" t="s">
        <v>11</v>
      </c>
      <c r="E122" s="3" t="s">
        <v>12</v>
      </c>
    </row>
    <row r="123" spans="3:52" ht="60" x14ac:dyDescent="0.25">
      <c r="C123" s="9" t="s">
        <v>170</v>
      </c>
      <c r="D123" s="9" t="s">
        <v>171</v>
      </c>
      <c r="E123" s="9" t="s">
        <v>172</v>
      </c>
    </row>
    <row r="124" spans="3:52" ht="60" x14ac:dyDescent="0.25">
      <c r="C124" s="9" t="s">
        <v>169</v>
      </c>
      <c r="D124" s="9" t="s">
        <v>173</v>
      </c>
      <c r="E124" s="9" t="s">
        <v>172</v>
      </c>
    </row>
    <row r="125" spans="3:52" x14ac:dyDescent="0.25">
      <c r="C125" s="9" t="s">
        <v>26</v>
      </c>
      <c r="D125" s="9" t="s">
        <v>28</v>
      </c>
      <c r="E125" s="9" t="s">
        <v>34</v>
      </c>
    </row>
    <row r="126" spans="3:52" ht="15.75" x14ac:dyDescent="0.25">
      <c r="C126" s="8" t="s">
        <v>87</v>
      </c>
    </row>
    <row r="127" spans="3:52" x14ac:dyDescent="0.25">
      <c r="C127" s="1" t="s">
        <v>10</v>
      </c>
      <c r="D127" s="2" t="s">
        <v>11</v>
      </c>
      <c r="E127" s="3" t="s">
        <v>12</v>
      </c>
    </row>
    <row r="128" spans="3:52" ht="14.25" customHeight="1" x14ac:dyDescent="0.25">
      <c r="C128" s="9" t="s">
        <v>38</v>
      </c>
      <c r="D128" s="9" t="s">
        <v>39</v>
      </c>
      <c r="E128" s="9" t="s">
        <v>184</v>
      </c>
    </row>
    <row r="129" spans="1:52" x14ac:dyDescent="0.25">
      <c r="C129" s="9" t="s">
        <v>33</v>
      </c>
      <c r="D129" s="9" t="s">
        <v>88</v>
      </c>
      <c r="E129" s="9"/>
    </row>
    <row r="130" spans="1:52" x14ac:dyDescent="0.25">
      <c r="C130" s="9" t="s">
        <v>24</v>
      </c>
      <c r="D130" s="9" t="s">
        <v>89</v>
      </c>
      <c r="E130" s="9"/>
    </row>
    <row r="132" spans="1:52" ht="23.25" x14ac:dyDescent="0.35">
      <c r="A132" s="4" t="s">
        <v>14</v>
      </c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</row>
    <row r="133" spans="1:52" x14ac:dyDescent="0.25"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</row>
    <row r="134" spans="1:52" x14ac:dyDescent="0.25">
      <c r="A134" t="s">
        <v>15</v>
      </c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</row>
    <row r="135" spans="1:52" x14ac:dyDescent="0.25"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</row>
    <row r="136" spans="1:52" x14ac:dyDescent="0.25">
      <c r="A136" s="10" t="s">
        <v>18</v>
      </c>
      <c r="B136" t="s">
        <v>124</v>
      </c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</row>
    <row r="137" spans="1:52" x14ac:dyDescent="0.25"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</row>
    <row r="138" spans="1:52" x14ac:dyDescent="0.25">
      <c r="A138" s="15" t="s">
        <v>107</v>
      </c>
      <c r="B138" t="s">
        <v>94</v>
      </c>
      <c r="D138" s="11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</row>
    <row r="139" spans="1:52" x14ac:dyDescent="0.25">
      <c r="B139" t="s">
        <v>98</v>
      </c>
      <c r="D139" s="11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</row>
    <row r="140" spans="1:52" x14ac:dyDescent="0.25">
      <c r="B140" t="s">
        <v>99</v>
      </c>
      <c r="D140" s="11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</row>
    <row r="141" spans="1:52" x14ac:dyDescent="0.25">
      <c r="B141" t="s">
        <v>95</v>
      </c>
      <c r="D141" s="1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</row>
    <row r="142" spans="1:52" x14ac:dyDescent="0.25">
      <c r="B142" t="s">
        <v>96</v>
      </c>
      <c r="D142" s="13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</row>
    <row r="143" spans="1:52" x14ac:dyDescent="0.25">
      <c r="B143" t="s">
        <v>97</v>
      </c>
      <c r="D143" s="1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</row>
    <row r="144" spans="1:52" x14ac:dyDescent="0.25">
      <c r="B144" t="s">
        <v>102</v>
      </c>
      <c r="D144" s="13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</row>
    <row r="145" spans="2:52" x14ac:dyDescent="0.25">
      <c r="B145" t="s">
        <v>100</v>
      </c>
      <c r="D145" s="13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</row>
    <row r="146" spans="2:52" x14ac:dyDescent="0.25">
      <c r="B146" t="s">
        <v>101</v>
      </c>
      <c r="D146" s="13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</row>
    <row r="147" spans="2:52" x14ac:dyDescent="0.25">
      <c r="B147" t="s">
        <v>103</v>
      </c>
      <c r="D147" s="13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</row>
    <row r="148" spans="2:52" x14ac:dyDescent="0.25">
      <c r="B148" t="s">
        <v>104</v>
      </c>
      <c r="D148" s="13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</row>
    <row r="149" spans="2:52" x14ac:dyDescent="0.25">
      <c r="B149" t="s">
        <v>105</v>
      </c>
      <c r="D149" s="13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</row>
    <row r="150" spans="2:52" x14ac:dyDescent="0.25">
      <c r="B150" t="s">
        <v>106</v>
      </c>
      <c r="D150" s="13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</row>
    <row r="151" spans="2:52" x14ac:dyDescent="0.25">
      <c r="B151" t="s">
        <v>109</v>
      </c>
      <c r="D151" s="13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</row>
    <row r="152" spans="2:52" x14ac:dyDescent="0.25">
      <c r="B152" t="s">
        <v>110</v>
      </c>
      <c r="D152" s="11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</row>
    <row r="153" spans="2:52" x14ac:dyDescent="0.25">
      <c r="B153" t="s">
        <v>111</v>
      </c>
      <c r="D153" s="11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</row>
    <row r="154" spans="2:52" x14ac:dyDescent="0.25">
      <c r="B154" t="s">
        <v>53</v>
      </c>
      <c r="D154" s="11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</row>
    <row r="155" spans="2:52" x14ac:dyDescent="0.25">
      <c r="C155" t="s">
        <v>112</v>
      </c>
      <c r="D155" s="13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</row>
    <row r="156" spans="2:52" x14ac:dyDescent="0.25">
      <c r="C156" t="s">
        <v>114</v>
      </c>
      <c r="D156" s="13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</row>
    <row r="157" spans="2:52" x14ac:dyDescent="0.25">
      <c r="B157" t="s">
        <v>113</v>
      </c>
      <c r="D157" s="13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</row>
    <row r="158" spans="2:52" x14ac:dyDescent="0.25">
      <c r="C158" t="s">
        <v>115</v>
      </c>
      <c r="D158" s="13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</row>
    <row r="159" spans="2:52" x14ac:dyDescent="0.25">
      <c r="C159" t="s">
        <v>116</v>
      </c>
      <c r="D159" s="13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</row>
    <row r="160" spans="2:52" x14ac:dyDescent="0.25">
      <c r="B160" t="s">
        <v>117</v>
      </c>
      <c r="D160" s="13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</row>
    <row r="161" spans="1:52" x14ac:dyDescent="0.25">
      <c r="C161" t="s">
        <v>118</v>
      </c>
      <c r="D161" s="13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</row>
    <row r="162" spans="1:52" x14ac:dyDescent="0.25">
      <c r="C162" t="s">
        <v>119</v>
      </c>
      <c r="D162" s="13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</row>
    <row r="163" spans="1:52" x14ac:dyDescent="0.25">
      <c r="D163" s="1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</row>
    <row r="164" spans="1:52" x14ac:dyDescent="0.25">
      <c r="A164" s="15" t="s">
        <v>108</v>
      </c>
      <c r="B164" t="s">
        <v>120</v>
      </c>
      <c r="D164" s="11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</row>
    <row r="165" spans="1:52" x14ac:dyDescent="0.25">
      <c r="B165" t="s">
        <v>109</v>
      </c>
      <c r="D165" s="13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</row>
    <row r="166" spans="1:52" x14ac:dyDescent="0.25">
      <c r="B166" t="s">
        <v>110</v>
      </c>
      <c r="D166" s="13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</row>
    <row r="167" spans="1:52" x14ac:dyDescent="0.25">
      <c r="B167" t="s">
        <v>53</v>
      </c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</row>
    <row r="168" spans="1:52" x14ac:dyDescent="0.25">
      <c r="C168" t="s">
        <v>112</v>
      </c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</row>
    <row r="169" spans="1:52" x14ac:dyDescent="0.25">
      <c r="B169" t="s">
        <v>117</v>
      </c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</row>
    <row r="170" spans="1:52" x14ac:dyDescent="0.25">
      <c r="C170" t="s">
        <v>118</v>
      </c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</row>
    <row r="171" spans="1:52" x14ac:dyDescent="0.25"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</row>
    <row r="172" spans="1:52" x14ac:dyDescent="0.25">
      <c r="A172" s="15" t="s">
        <v>121</v>
      </c>
      <c r="B172" t="s">
        <v>122</v>
      </c>
      <c r="D172" s="11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</row>
    <row r="173" spans="1:52" x14ac:dyDescent="0.25">
      <c r="B173" t="s">
        <v>103</v>
      </c>
      <c r="D173" s="1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</row>
    <row r="174" spans="1:52" x14ac:dyDescent="0.25">
      <c r="B174" t="s">
        <v>104</v>
      </c>
      <c r="D174" s="13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</row>
    <row r="175" spans="1:52" x14ac:dyDescent="0.25">
      <c r="B175" t="s">
        <v>105</v>
      </c>
      <c r="D175" s="13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</row>
    <row r="176" spans="1:52" x14ac:dyDescent="0.25">
      <c r="B176" t="s">
        <v>123</v>
      </c>
      <c r="D176" s="13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</row>
    <row r="177" spans="2:52" x14ac:dyDescent="0.25">
      <c r="B177" t="s">
        <v>109</v>
      </c>
      <c r="D177" s="13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</row>
    <row r="178" spans="2:52" x14ac:dyDescent="0.25">
      <c r="B178" t="s">
        <v>110</v>
      </c>
      <c r="D178" s="13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</row>
    <row r="179" spans="2:52" x14ac:dyDescent="0.25">
      <c r="B179" t="s">
        <v>53</v>
      </c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</row>
    <row r="180" spans="2:52" x14ac:dyDescent="0.25">
      <c r="C180" t="s">
        <v>112</v>
      </c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</row>
    <row r="181" spans="2:52" x14ac:dyDescent="0.25">
      <c r="C181" t="s">
        <v>116</v>
      </c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</row>
    <row r="182" spans="2:52" x14ac:dyDescent="0.25">
      <c r="B182" t="s">
        <v>117</v>
      </c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</row>
    <row r="183" spans="2:52" x14ac:dyDescent="0.25">
      <c r="C183" t="s">
        <v>118</v>
      </c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</row>
    <row r="184" spans="2:52" x14ac:dyDescent="0.25">
      <c r="C184" t="s">
        <v>119</v>
      </c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</row>
    <row r="185" spans="2:52" x14ac:dyDescent="0.25"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</row>
    <row r="186" spans="2:52" x14ac:dyDescent="0.25"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</row>
  </sheetData>
  <hyperlinks>
    <hyperlink ref="C34" r:id="rId1"/>
    <hyperlink ref="C35" r:id="rId2"/>
    <hyperlink ref="C31" r:id="rId3"/>
    <hyperlink ref="D16" r:id="rId4"/>
  </hyperlinks>
  <pageMargins left="0.511811024" right="0.511811024" top="0.78740157499999996" bottom="0.78740157499999996" header="0.31496062000000002" footer="0.31496062000000002"/>
  <pageSetup paperSize="9" orientation="portrait" verticalDpi="0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4"/>
  <sheetViews>
    <sheetView workbookViewId="0">
      <selection activeCell="C67" sqref="C67"/>
    </sheetView>
  </sheetViews>
  <sheetFormatPr defaultRowHeight="12.75" x14ac:dyDescent="0.25"/>
  <cols>
    <col min="1" max="1" width="17.5703125" style="115" bestFit="1" customWidth="1"/>
    <col min="2" max="2" width="4.7109375" style="115" bestFit="1" customWidth="1"/>
    <col min="3" max="3" width="21" style="115" bestFit="1" customWidth="1"/>
    <col min="4" max="4" width="7.7109375" style="115" customWidth="1"/>
    <col min="5" max="5" width="8.7109375" style="115" bestFit="1" customWidth="1"/>
    <col min="6" max="28" width="7.7109375" style="115" customWidth="1"/>
    <col min="29" max="16384" width="9.140625" style="115"/>
  </cols>
  <sheetData>
    <row r="1" spans="1:28" ht="15.75" x14ac:dyDescent="0.25">
      <c r="A1" s="140" t="s">
        <v>132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</row>
    <row r="3" spans="1:28" x14ac:dyDescent="0.25">
      <c r="A3" s="136" t="s">
        <v>141</v>
      </c>
      <c r="B3" s="136"/>
      <c r="C3" s="136"/>
      <c r="D3" s="136"/>
      <c r="E3" s="139" t="s">
        <v>54</v>
      </c>
      <c r="F3" s="139"/>
      <c r="G3" s="139"/>
      <c r="H3" s="139" t="s">
        <v>55</v>
      </c>
      <c r="I3" s="139"/>
      <c r="J3" s="139"/>
      <c r="K3" s="139" t="s">
        <v>56</v>
      </c>
      <c r="L3" s="139"/>
      <c r="M3" s="139"/>
      <c r="N3" s="139" t="s">
        <v>58</v>
      </c>
      <c r="O3" s="139"/>
      <c r="P3" s="139"/>
      <c r="Q3" s="139" t="s">
        <v>59</v>
      </c>
      <c r="R3" s="139"/>
      <c r="S3" s="139"/>
      <c r="T3" s="139" t="s">
        <v>60</v>
      </c>
      <c r="U3" s="139"/>
      <c r="V3" s="139"/>
      <c r="W3" s="139" t="s">
        <v>61</v>
      </c>
      <c r="X3" s="139"/>
      <c r="Y3" s="139"/>
      <c r="Z3" s="139" t="s">
        <v>64</v>
      </c>
      <c r="AA3" s="139"/>
      <c r="AB3" s="139"/>
    </row>
    <row r="4" spans="1:28" x14ac:dyDescent="0.25">
      <c r="A4" s="136"/>
      <c r="B4" s="136"/>
      <c r="C4" s="136"/>
      <c r="D4" s="136"/>
      <c r="E4" s="116" t="s">
        <v>78</v>
      </c>
      <c r="F4" s="116" t="s">
        <v>62</v>
      </c>
      <c r="G4" s="116" t="s">
        <v>63</v>
      </c>
      <c r="H4" s="116" t="s">
        <v>78</v>
      </c>
      <c r="I4" s="116" t="s">
        <v>62</v>
      </c>
      <c r="J4" s="116" t="s">
        <v>63</v>
      </c>
      <c r="K4" s="116" t="s">
        <v>78</v>
      </c>
      <c r="L4" s="116" t="s">
        <v>62</v>
      </c>
      <c r="M4" s="116" t="s">
        <v>63</v>
      </c>
      <c r="N4" s="116" t="s">
        <v>78</v>
      </c>
      <c r="O4" s="116" t="s">
        <v>62</v>
      </c>
      <c r="P4" s="116" t="s">
        <v>63</v>
      </c>
      <c r="Q4" s="116" t="s">
        <v>78</v>
      </c>
      <c r="R4" s="116" t="s">
        <v>62</v>
      </c>
      <c r="S4" s="116" t="s">
        <v>63</v>
      </c>
      <c r="T4" s="116" t="s">
        <v>78</v>
      </c>
      <c r="U4" s="116" t="s">
        <v>62</v>
      </c>
      <c r="V4" s="116" t="s">
        <v>63</v>
      </c>
      <c r="W4" s="116" t="s">
        <v>78</v>
      </c>
      <c r="X4" s="116" t="s">
        <v>62</v>
      </c>
      <c r="Y4" s="116" t="s">
        <v>63</v>
      </c>
      <c r="Z4" s="116" t="s">
        <v>78</v>
      </c>
      <c r="AA4" s="116" t="s">
        <v>62</v>
      </c>
      <c r="AB4" s="116" t="s">
        <v>63</v>
      </c>
    </row>
    <row r="5" spans="1:28" x14ac:dyDescent="0.25">
      <c r="A5" s="133" t="s">
        <v>142</v>
      </c>
      <c r="B5" s="134">
        <v>0.75</v>
      </c>
      <c r="C5" s="117" t="s">
        <v>143</v>
      </c>
      <c r="D5" s="118">
        <v>4</v>
      </c>
      <c r="E5" s="118"/>
      <c r="F5" s="118"/>
      <c r="G5" s="118"/>
      <c r="H5" s="118"/>
      <c r="I5" s="118"/>
      <c r="J5" s="118"/>
      <c r="K5" s="118"/>
      <c r="L5" s="118"/>
      <c r="M5" s="118"/>
      <c r="N5" s="118">
        <v>8</v>
      </c>
      <c r="O5" s="119">
        <v>0.55000000000000004</v>
      </c>
      <c r="P5" s="119">
        <v>0.45</v>
      </c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</row>
    <row r="6" spans="1:28" x14ac:dyDescent="0.25">
      <c r="A6" s="133"/>
      <c r="B6" s="135"/>
      <c r="C6" s="117" t="s">
        <v>144</v>
      </c>
      <c r="D6" s="118">
        <v>8</v>
      </c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</row>
    <row r="7" spans="1:28" x14ac:dyDescent="0.25">
      <c r="A7" s="133"/>
      <c r="B7" s="135"/>
      <c r="C7" s="120" t="s">
        <v>145</v>
      </c>
      <c r="D7" s="118">
        <v>4</v>
      </c>
      <c r="E7" s="118">
        <v>8</v>
      </c>
      <c r="F7" s="119">
        <v>0.55000000000000004</v>
      </c>
      <c r="G7" s="119">
        <v>0.45</v>
      </c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</row>
    <row r="8" spans="1:28" x14ac:dyDescent="0.25">
      <c r="A8" s="133"/>
      <c r="B8" s="135"/>
      <c r="C8" s="120" t="s">
        <v>146</v>
      </c>
      <c r="D8" s="118">
        <v>8</v>
      </c>
      <c r="E8" s="118">
        <v>8</v>
      </c>
      <c r="F8" s="119">
        <v>0.55000000000000004</v>
      </c>
      <c r="G8" s="119">
        <v>0.45</v>
      </c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</row>
    <row r="9" spans="1:28" x14ac:dyDescent="0.25">
      <c r="A9" s="133"/>
      <c r="B9" s="135"/>
      <c r="C9" s="117" t="s">
        <v>147</v>
      </c>
      <c r="D9" s="118">
        <v>2</v>
      </c>
      <c r="E9" s="118">
        <v>8</v>
      </c>
      <c r="F9" s="119">
        <v>0.55000000000000004</v>
      </c>
      <c r="G9" s="119">
        <v>0.45</v>
      </c>
      <c r="H9" s="118">
        <v>8</v>
      </c>
      <c r="I9" s="119">
        <v>0.55000000000000004</v>
      </c>
      <c r="J9" s="119">
        <v>0.45</v>
      </c>
      <c r="K9" s="118">
        <v>4</v>
      </c>
      <c r="L9" s="119">
        <v>0.55000000000000004</v>
      </c>
      <c r="M9" s="119">
        <v>0.45</v>
      </c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</row>
    <row r="10" spans="1:28" x14ac:dyDescent="0.25">
      <c r="A10" s="117" t="s">
        <v>148</v>
      </c>
      <c r="B10" s="119">
        <v>0.25</v>
      </c>
      <c r="C10" s="117" t="s">
        <v>80</v>
      </c>
      <c r="D10" s="118">
        <v>8</v>
      </c>
      <c r="E10" s="118"/>
      <c r="F10" s="118"/>
      <c r="G10" s="118"/>
      <c r="H10" s="118"/>
      <c r="I10" s="118"/>
      <c r="J10" s="118"/>
      <c r="K10" s="118"/>
      <c r="L10" s="118"/>
      <c r="M10" s="118"/>
      <c r="N10" s="118">
        <v>8</v>
      </c>
      <c r="O10" s="119">
        <v>0.55000000000000004</v>
      </c>
      <c r="P10" s="119">
        <v>0.45</v>
      </c>
      <c r="Q10" s="118">
        <v>8</v>
      </c>
      <c r="R10" s="119">
        <v>0.55000000000000004</v>
      </c>
      <c r="S10" s="119">
        <v>0.45</v>
      </c>
      <c r="T10" s="118">
        <v>2</v>
      </c>
      <c r="U10" s="119">
        <v>0.55000000000000004</v>
      </c>
      <c r="V10" s="119">
        <v>0.45</v>
      </c>
      <c r="W10" s="118">
        <v>1</v>
      </c>
      <c r="X10" s="119">
        <v>0.55000000000000004</v>
      </c>
      <c r="Y10" s="119">
        <v>0.45</v>
      </c>
      <c r="Z10" s="118">
        <v>4</v>
      </c>
      <c r="AA10" s="119">
        <v>0.55000000000000004</v>
      </c>
      <c r="AB10" s="119">
        <v>0.45</v>
      </c>
    </row>
    <row r="12" spans="1:28" x14ac:dyDescent="0.25">
      <c r="A12" s="136" t="s">
        <v>149</v>
      </c>
      <c r="B12" s="136"/>
      <c r="C12" s="136"/>
      <c r="D12" s="136"/>
      <c r="E12" s="137" t="s">
        <v>54</v>
      </c>
      <c r="F12" s="138"/>
      <c r="G12" s="137" t="s">
        <v>55</v>
      </c>
      <c r="H12" s="138"/>
      <c r="I12" s="137" t="s">
        <v>56</v>
      </c>
      <c r="J12" s="138"/>
      <c r="K12" s="137" t="s">
        <v>58</v>
      </c>
      <c r="L12" s="138"/>
      <c r="M12" s="137" t="s">
        <v>59</v>
      </c>
      <c r="N12" s="138"/>
      <c r="O12" s="137" t="s">
        <v>60</v>
      </c>
      <c r="P12" s="138"/>
      <c r="Q12" s="137" t="s">
        <v>61</v>
      </c>
      <c r="R12" s="138"/>
      <c r="S12" s="137" t="s">
        <v>64</v>
      </c>
      <c r="T12" s="138"/>
    </row>
    <row r="13" spans="1:28" x14ac:dyDescent="0.25">
      <c r="A13" s="136"/>
      <c r="B13" s="136"/>
      <c r="C13" s="136"/>
      <c r="D13" s="136"/>
      <c r="E13" s="116" t="s">
        <v>62</v>
      </c>
      <c r="F13" s="116" t="s">
        <v>63</v>
      </c>
      <c r="G13" s="116" t="s">
        <v>62</v>
      </c>
      <c r="H13" s="116" t="s">
        <v>63</v>
      </c>
      <c r="I13" s="116" t="s">
        <v>62</v>
      </c>
      <c r="J13" s="116" t="s">
        <v>63</v>
      </c>
      <c r="K13" s="116" t="s">
        <v>62</v>
      </c>
      <c r="L13" s="116" t="s">
        <v>63</v>
      </c>
      <c r="M13" s="116" t="s">
        <v>62</v>
      </c>
      <c r="N13" s="116" t="s">
        <v>63</v>
      </c>
      <c r="O13" s="116" t="s">
        <v>62</v>
      </c>
      <c r="P13" s="116" t="s">
        <v>63</v>
      </c>
      <c r="Q13" s="116" t="s">
        <v>62</v>
      </c>
      <c r="R13" s="116" t="s">
        <v>63</v>
      </c>
      <c r="S13" s="116" t="s">
        <v>62</v>
      </c>
      <c r="T13" s="116" t="s">
        <v>63</v>
      </c>
    </row>
    <row r="14" spans="1:28" x14ac:dyDescent="0.25">
      <c r="A14" s="133" t="s">
        <v>142</v>
      </c>
      <c r="B14" s="134"/>
      <c r="C14" s="117" t="s">
        <v>143</v>
      </c>
      <c r="D14" s="121">
        <f>(B$5*D5)/SUM(D$5,D$6,D$9)</f>
        <v>0.21428571428571427</v>
      </c>
      <c r="E14" s="122"/>
      <c r="F14" s="122"/>
      <c r="G14" s="122"/>
      <c r="H14" s="122"/>
      <c r="I14" s="122"/>
      <c r="J14" s="122"/>
      <c r="K14" s="122">
        <f>(($D14*$N5)/(SUM($E5,$H5,$K5,$N5,$Q5,$T5,$W5,$Z5)))*O5</f>
        <v>0.11785714285714285</v>
      </c>
      <c r="L14" s="122">
        <f>(($D14*$N5)/(SUM($E5,$H5,$K5,$N5,$Q5,$T5,$W5,$Z5)))*P5</f>
        <v>9.6428571428571419E-2</v>
      </c>
      <c r="M14" s="122"/>
      <c r="N14" s="122"/>
      <c r="O14" s="122"/>
      <c r="P14" s="122"/>
      <c r="Q14" s="122"/>
      <c r="R14" s="122"/>
      <c r="S14" s="122"/>
      <c r="T14" s="122"/>
    </row>
    <row r="15" spans="1:28" x14ac:dyDescent="0.25">
      <c r="A15" s="133"/>
      <c r="B15" s="135"/>
      <c r="C15" s="117" t="s">
        <v>144</v>
      </c>
      <c r="D15" s="121">
        <f>(B$5*D6)/SUM(D$5,D$6,D$9)</f>
        <v>0.42857142857142855</v>
      </c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</row>
    <row r="16" spans="1:28" x14ac:dyDescent="0.25">
      <c r="A16" s="133"/>
      <c r="B16" s="135"/>
      <c r="C16" s="120" t="s">
        <v>145</v>
      </c>
      <c r="D16" s="121">
        <f>(D$15*D7)/SUM(D$7,D$8)</f>
        <v>0.14285714285714285</v>
      </c>
      <c r="E16" s="122">
        <f t="shared" ref="E16:F18" si="0">(($D16*$E7)/(SUM($E7,$H7,$K7,$N7,$Q7,$T7,$W7,$Z7)))*F7</f>
        <v>7.857142857142857E-2</v>
      </c>
      <c r="F16" s="122">
        <f t="shared" si="0"/>
        <v>6.4285714285714279E-2</v>
      </c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</row>
    <row r="17" spans="1:20" x14ac:dyDescent="0.25">
      <c r="A17" s="133"/>
      <c r="B17" s="135"/>
      <c r="C17" s="120" t="s">
        <v>146</v>
      </c>
      <c r="D17" s="121">
        <f>(D$15*D8)/SUM(D$7,D$8)</f>
        <v>0.2857142857142857</v>
      </c>
      <c r="E17" s="122">
        <f t="shared" si="0"/>
        <v>0.15714285714285714</v>
      </c>
      <c r="F17" s="122">
        <f t="shared" si="0"/>
        <v>0.12857142857142856</v>
      </c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</row>
    <row r="18" spans="1:20" x14ac:dyDescent="0.25">
      <c r="A18" s="133"/>
      <c r="B18" s="135"/>
      <c r="C18" s="117" t="s">
        <v>147</v>
      </c>
      <c r="D18" s="121">
        <f t="shared" ref="D18" si="1">(B$5*D9)/SUM(D$5,D$6,D$9)</f>
        <v>0.10714285714285714</v>
      </c>
      <c r="E18" s="122">
        <f t="shared" si="0"/>
        <v>2.3571428571428573E-2</v>
      </c>
      <c r="F18" s="122">
        <f t="shared" si="0"/>
        <v>1.9285714285714288E-2</v>
      </c>
      <c r="G18" s="122">
        <f>(($D18*$H9)/(SUM($E9,$H9,$K9,$N9,$Q9,$T9,$W9,$Z9)))*I9</f>
        <v>2.3571428571428573E-2</v>
      </c>
      <c r="H18" s="122">
        <f>(($D18*$H9)/(SUM($E9,$H9,$K9,$N9,$Q9,$T9,$W9,$Z9)))*J9</f>
        <v>1.9285714285714288E-2</v>
      </c>
      <c r="I18" s="122">
        <f>(($D18*$K9)/(SUM($E9,$H9,$K9,$N9,$Q9,$T9,$W9,$Z9)))*L9</f>
        <v>1.1785714285714287E-2</v>
      </c>
      <c r="J18" s="122">
        <f>(($D18*$K9)/(SUM($E9,$H9,$K9,$N9,$Q9,$T9,$W9,$Z9)))*M9</f>
        <v>9.642857142857144E-3</v>
      </c>
      <c r="K18" s="122"/>
      <c r="L18" s="122"/>
      <c r="M18" s="122"/>
      <c r="N18" s="122"/>
      <c r="O18" s="122"/>
      <c r="P18" s="122"/>
      <c r="Q18" s="122"/>
      <c r="R18" s="122"/>
      <c r="S18" s="122"/>
      <c r="T18" s="122"/>
    </row>
    <row r="19" spans="1:20" x14ac:dyDescent="0.25">
      <c r="A19" s="117" t="s">
        <v>148</v>
      </c>
      <c r="B19" s="119"/>
      <c r="C19" s="117" t="s">
        <v>80</v>
      </c>
      <c r="D19" s="121">
        <f>(B$10*D10)/SUM(D$10)</f>
        <v>0.25</v>
      </c>
      <c r="E19" s="122"/>
      <c r="F19" s="122"/>
      <c r="G19" s="122"/>
      <c r="H19" s="122"/>
      <c r="I19" s="122"/>
      <c r="J19" s="122"/>
      <c r="K19" s="122">
        <f>(($D19*$N10)/(SUM($E10,$H10,$K10,$N10,$Q10,$T10,$W10,$Z10)))*O10</f>
        <v>4.7826086956521741E-2</v>
      </c>
      <c r="L19" s="122">
        <f>(($D19*$N10)/(SUM($E10,$H10,$K10,$N10,$Q10,$T10,$W10,$Z10)))*P10</f>
        <v>3.9130434782608699E-2</v>
      </c>
      <c r="M19" s="122">
        <f>(($D19*$Q10)/(SUM($E10,$H10,$K10,$N10,$Q10,$T10,$W10,$Z10)))*R10</f>
        <v>4.7826086956521741E-2</v>
      </c>
      <c r="N19" s="122">
        <f>(($D19*$Q10)/(SUM($E10,$H10,$K10,$N10,$Q10,$T10,$W10,$Z10)))*S10</f>
        <v>3.9130434782608699E-2</v>
      </c>
      <c r="O19" s="122">
        <f>(($D19*$T10)/(SUM($E10,$H10,$K10,$N10,$Q10,$T10,$W10,$Z10)))*U10</f>
        <v>1.1956521739130435E-2</v>
      </c>
      <c r="P19" s="122">
        <f>(($D19*$T10)/(SUM($E10,$H10,$K10,$N10,$Q10,$T10,$W10,$Z10)))*V10</f>
        <v>9.7826086956521747E-3</v>
      </c>
      <c r="Q19" s="122">
        <f>(($D19*$W10)/(SUM($E10,$H10,$K10,$N10,$Q10,$T10,$W10,$Z10)))*X10</f>
        <v>5.9782608695652176E-3</v>
      </c>
      <c r="R19" s="122">
        <f>(($D19*$W10)/(SUM($E10,$H10,$K10,$N10,$Q10,$T10,$W10,$Z10)))*Y10</f>
        <v>4.8913043478260873E-3</v>
      </c>
      <c r="S19" s="122">
        <f>(($D19*$Z10)/(SUM($E10,$H10,$K10,$N10,$Q10,$T10,$W10,$Z10)))*AA10</f>
        <v>2.391304347826087E-2</v>
      </c>
      <c r="T19" s="122">
        <f>(($D19*$Z10)/(SUM($E10,$H10,$K10,$N10,$Q10,$T10,$W10,$Z10)))*AB10</f>
        <v>1.9565217391304349E-2</v>
      </c>
    </row>
    <row r="21" spans="1:20" x14ac:dyDescent="0.25">
      <c r="A21" s="136" t="s">
        <v>150</v>
      </c>
      <c r="B21" s="136"/>
      <c r="C21" s="136"/>
      <c r="D21" s="136"/>
      <c r="E21" s="137" t="s">
        <v>54</v>
      </c>
      <c r="F21" s="138"/>
      <c r="G21" s="137" t="s">
        <v>55</v>
      </c>
      <c r="H21" s="138"/>
      <c r="I21" s="137" t="s">
        <v>56</v>
      </c>
      <c r="J21" s="138"/>
      <c r="K21" s="137" t="s">
        <v>58</v>
      </c>
      <c r="L21" s="138"/>
      <c r="M21" s="137" t="s">
        <v>59</v>
      </c>
      <c r="N21" s="138"/>
      <c r="O21" s="137" t="s">
        <v>60</v>
      </c>
      <c r="P21" s="138"/>
      <c r="Q21" s="137" t="s">
        <v>61</v>
      </c>
      <c r="R21" s="138"/>
      <c r="S21" s="137" t="s">
        <v>64</v>
      </c>
      <c r="T21" s="138"/>
    </row>
    <row r="22" spans="1:20" x14ac:dyDescent="0.25">
      <c r="A22" s="136"/>
      <c r="B22" s="136"/>
      <c r="C22" s="136"/>
      <c r="D22" s="136"/>
      <c r="E22" s="132">
        <f>SUM(E14:F19)</f>
        <v>0.47142857142857142</v>
      </c>
      <c r="F22" s="132"/>
      <c r="G22" s="132">
        <f>SUM(G14:H19)</f>
        <v>4.2857142857142858E-2</v>
      </c>
      <c r="H22" s="132"/>
      <c r="I22" s="132">
        <f>SUM(I14:J19)</f>
        <v>2.1428571428571429E-2</v>
      </c>
      <c r="J22" s="132"/>
      <c r="K22" s="132">
        <f t="shared" ref="K22" si="2">SUM(K14:L19)</f>
        <v>0.30124223602484468</v>
      </c>
      <c r="L22" s="132"/>
      <c r="M22" s="132">
        <f>SUM(M14:N19)</f>
        <v>8.6956521739130432E-2</v>
      </c>
      <c r="N22" s="132"/>
      <c r="O22" s="132">
        <f>SUM(O14:P19)</f>
        <v>2.1739130434782608E-2</v>
      </c>
      <c r="P22" s="132"/>
      <c r="Q22" s="132">
        <f>SUM(Q14:R19)</f>
        <v>1.0869565217391304E-2</v>
      </c>
      <c r="R22" s="132"/>
      <c r="S22" s="132">
        <f>SUM(S14:T19)</f>
        <v>4.3478260869565216E-2</v>
      </c>
      <c r="T22" s="132"/>
    </row>
    <row r="23" spans="1:20" x14ac:dyDescent="0.25">
      <c r="A23" s="136"/>
      <c r="B23" s="136"/>
      <c r="C23" s="136"/>
      <c r="D23" s="136"/>
      <c r="E23" s="116" t="s">
        <v>62</v>
      </c>
      <c r="F23" s="116" t="s">
        <v>63</v>
      </c>
      <c r="G23" s="116" t="s">
        <v>62</v>
      </c>
      <c r="H23" s="116" t="s">
        <v>63</v>
      </c>
      <c r="I23" s="116" t="s">
        <v>62</v>
      </c>
      <c r="J23" s="116" t="s">
        <v>63</v>
      </c>
      <c r="K23" s="116" t="s">
        <v>62</v>
      </c>
      <c r="L23" s="116" t="s">
        <v>63</v>
      </c>
      <c r="M23" s="116" t="s">
        <v>62</v>
      </c>
      <c r="N23" s="116" t="s">
        <v>63</v>
      </c>
      <c r="O23" s="116" t="s">
        <v>62</v>
      </c>
      <c r="P23" s="116" t="s">
        <v>63</v>
      </c>
      <c r="Q23" s="116" t="s">
        <v>62</v>
      </c>
      <c r="R23" s="116" t="s">
        <v>63</v>
      </c>
      <c r="S23" s="116" t="s">
        <v>62</v>
      </c>
      <c r="T23" s="116" t="s">
        <v>63</v>
      </c>
    </row>
    <row r="24" spans="1:20" x14ac:dyDescent="0.25">
      <c r="A24" s="133" t="s">
        <v>142</v>
      </c>
      <c r="B24" s="134"/>
      <c r="C24" s="117" t="s">
        <v>143</v>
      </c>
      <c r="D24" s="121">
        <f>SUM(E14:T14)</f>
        <v>0.21428571428571427</v>
      </c>
      <c r="E24" s="123"/>
      <c r="F24" s="123"/>
      <c r="G24" s="123"/>
      <c r="H24" s="123"/>
      <c r="I24" s="123"/>
      <c r="J24" s="123"/>
      <c r="K24" s="123">
        <v>1</v>
      </c>
      <c r="L24" s="123">
        <v>2</v>
      </c>
      <c r="M24" s="123"/>
      <c r="N24" s="123"/>
      <c r="O24" s="123"/>
      <c r="P24" s="123"/>
      <c r="Q24" s="123"/>
      <c r="R24" s="123"/>
      <c r="S24" s="123"/>
      <c r="T24" s="123"/>
    </row>
    <row r="25" spans="1:20" x14ac:dyDescent="0.25">
      <c r="A25" s="133"/>
      <c r="B25" s="135"/>
      <c r="C25" s="117" t="s">
        <v>144</v>
      </c>
      <c r="D25" s="121">
        <f>SUM(D26:D27)</f>
        <v>0.42857142857142855</v>
      </c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</row>
    <row r="26" spans="1:20" x14ac:dyDescent="0.25">
      <c r="A26" s="133"/>
      <c r="B26" s="135"/>
      <c r="C26" s="120" t="s">
        <v>145</v>
      </c>
      <c r="D26" s="121">
        <f>SUM(E16:T16)</f>
        <v>0.14285714285714285</v>
      </c>
      <c r="E26" s="123">
        <v>2</v>
      </c>
      <c r="F26" s="123">
        <v>2</v>
      </c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</row>
    <row r="27" spans="1:20" x14ac:dyDescent="0.25">
      <c r="A27" s="133"/>
      <c r="B27" s="135"/>
      <c r="C27" s="120" t="s">
        <v>146</v>
      </c>
      <c r="D27" s="121">
        <f t="shared" ref="D27:D29" si="3">SUM(E17:T17)</f>
        <v>0.2857142857142857</v>
      </c>
      <c r="E27" s="123">
        <v>2</v>
      </c>
      <c r="F27" s="123">
        <v>3</v>
      </c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</row>
    <row r="28" spans="1:20" x14ac:dyDescent="0.25">
      <c r="A28" s="133"/>
      <c r="B28" s="135"/>
      <c r="C28" s="117" t="s">
        <v>147</v>
      </c>
      <c r="D28" s="121">
        <f t="shared" si="3"/>
        <v>0.10714285714285715</v>
      </c>
      <c r="E28" s="123">
        <v>1</v>
      </c>
      <c r="F28" s="123">
        <v>1</v>
      </c>
      <c r="G28" s="123">
        <v>1</v>
      </c>
      <c r="H28" s="123">
        <v>1</v>
      </c>
      <c r="I28" s="123">
        <v>1</v>
      </c>
      <c r="J28" s="123">
        <v>3</v>
      </c>
      <c r="K28" s="123"/>
      <c r="L28" s="123"/>
      <c r="M28" s="123"/>
      <c r="N28" s="123"/>
      <c r="O28" s="123"/>
      <c r="P28" s="123"/>
      <c r="Q28" s="123"/>
      <c r="R28" s="123"/>
      <c r="S28" s="123"/>
      <c r="T28" s="123"/>
    </row>
    <row r="29" spans="1:20" x14ac:dyDescent="0.25">
      <c r="A29" s="117" t="s">
        <v>148</v>
      </c>
      <c r="B29" s="119"/>
      <c r="C29" s="117" t="s">
        <v>80</v>
      </c>
      <c r="D29" s="121">
        <f t="shared" si="3"/>
        <v>0.24999999999999997</v>
      </c>
      <c r="E29" s="123"/>
      <c r="F29" s="123"/>
      <c r="G29" s="123"/>
      <c r="H29" s="123"/>
      <c r="I29" s="123"/>
      <c r="J29" s="123"/>
      <c r="K29" s="123">
        <v>2</v>
      </c>
      <c r="L29" s="123">
        <v>3</v>
      </c>
      <c r="M29" s="123">
        <v>2</v>
      </c>
      <c r="N29" s="123">
        <v>2</v>
      </c>
      <c r="O29" s="123">
        <v>3</v>
      </c>
      <c r="P29" s="123">
        <v>3</v>
      </c>
      <c r="Q29" s="123">
        <v>4</v>
      </c>
      <c r="R29" s="123">
        <v>3</v>
      </c>
      <c r="S29" s="123">
        <v>3</v>
      </c>
      <c r="T29" s="123">
        <v>3</v>
      </c>
    </row>
    <row r="30" spans="1:20" x14ac:dyDescent="0.25">
      <c r="E30" s="124">
        <f>SUMPRODUCT(E24:E29,E14:E19)/SUMIF(E24:E29,"&gt;0",E14:E19)</f>
        <v>1.9090909090909092</v>
      </c>
      <c r="F30" s="124">
        <f t="shared" ref="F30:T30" si="4">SUMPRODUCT(F24:F29,F14:F19)/SUMIF(F24:F29,"&gt;0",F14:F19)</f>
        <v>2.5151515151515147</v>
      </c>
      <c r="G30" s="124">
        <f t="shared" si="4"/>
        <v>1</v>
      </c>
      <c r="H30" s="124">
        <f t="shared" si="4"/>
        <v>1</v>
      </c>
      <c r="I30" s="124">
        <f t="shared" si="4"/>
        <v>1</v>
      </c>
      <c r="J30" s="124">
        <f t="shared" si="4"/>
        <v>3</v>
      </c>
      <c r="K30" s="124">
        <f t="shared" si="4"/>
        <v>1.2886597938144331</v>
      </c>
      <c r="L30" s="124">
        <f t="shared" si="4"/>
        <v>2.2886597938144329</v>
      </c>
      <c r="M30" s="124">
        <f t="shared" si="4"/>
        <v>2</v>
      </c>
      <c r="N30" s="124">
        <f t="shared" si="4"/>
        <v>2</v>
      </c>
      <c r="O30" s="124">
        <f t="shared" si="4"/>
        <v>3</v>
      </c>
      <c r="P30" s="124">
        <f t="shared" si="4"/>
        <v>3</v>
      </c>
      <c r="Q30" s="124">
        <f t="shared" si="4"/>
        <v>4</v>
      </c>
      <c r="R30" s="124">
        <f t="shared" si="4"/>
        <v>3</v>
      </c>
      <c r="S30" s="124">
        <f t="shared" si="4"/>
        <v>3</v>
      </c>
      <c r="T30" s="124">
        <f t="shared" si="4"/>
        <v>3</v>
      </c>
    </row>
    <row r="31" spans="1:20" x14ac:dyDescent="0.25">
      <c r="E31" s="129">
        <f>SUMPRODUCT(E24:F29,E14:F19)/SUMIF(E24:F29,"&gt;0",E14:F19)</f>
        <v>2.1818181818181817</v>
      </c>
      <c r="F31" s="130"/>
      <c r="G31" s="129">
        <f t="shared" ref="G31" si="5">SUMPRODUCT(G24:H29,G14:H19)/SUMIF(G24:H29,"&gt;0",G14:H19)</f>
        <v>1</v>
      </c>
      <c r="H31" s="130"/>
      <c r="I31" s="129">
        <f t="shared" ref="I31" si="6">SUMPRODUCT(I24:J29,I14:J19)/SUMIF(I24:J29,"&gt;0",I14:J19)</f>
        <v>1.9000000000000001</v>
      </c>
      <c r="J31" s="130"/>
      <c r="K31" s="129">
        <f t="shared" ref="K31" si="7">SUMPRODUCT(K24:L29,K14:L19)/SUMIF(K24:L29,"&gt;0",K14:L19)</f>
        <v>1.7386597938144333</v>
      </c>
      <c r="L31" s="130"/>
      <c r="M31" s="129">
        <f t="shared" ref="M31" si="8">SUMPRODUCT(M24:N29,M14:N19)/SUMIF(M24:N29,"&gt;0",M14:N19)</f>
        <v>2</v>
      </c>
      <c r="N31" s="130"/>
      <c r="O31" s="129">
        <f t="shared" ref="O31" si="9">SUMPRODUCT(O24:P29,O14:P19)/SUMIF(O24:P29,"&gt;0",O14:P19)</f>
        <v>3.0000000000000004</v>
      </c>
      <c r="P31" s="130"/>
      <c r="Q31" s="129">
        <f t="shared" ref="Q31" si="10">SUMPRODUCT(Q24:R29,Q14:R19)/SUMIF(Q24:R29,"&gt;0",Q14:R19)</f>
        <v>3.55</v>
      </c>
      <c r="R31" s="130"/>
      <c r="S31" s="129">
        <f t="shared" ref="S31" si="11">SUMPRODUCT(S24:T29,S14:T19)/SUMIF(S24:T29,"&gt;0",S14:T19)</f>
        <v>3.0000000000000004</v>
      </c>
      <c r="T31" s="130"/>
    </row>
    <row r="32" spans="1:20" x14ac:dyDescent="0.25">
      <c r="E32" s="129">
        <f>SUMPRODUCT(E24:T29,E14:T19)/SUMIF(E24:T29,"&gt;0",E14:T19)</f>
        <v>2.0440527950310563</v>
      </c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0"/>
    </row>
    <row r="35" spans="1:28" ht="15.75" x14ac:dyDescent="0.25">
      <c r="A35" s="140" t="s">
        <v>133</v>
      </c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</row>
    <row r="37" spans="1:28" x14ac:dyDescent="0.25">
      <c r="A37" s="136" t="s">
        <v>141</v>
      </c>
      <c r="B37" s="136"/>
      <c r="C37" s="136"/>
      <c r="D37" s="136"/>
      <c r="E37" s="139" t="s">
        <v>54</v>
      </c>
      <c r="F37" s="139"/>
      <c r="G37" s="139"/>
      <c r="H37" s="139" t="s">
        <v>55</v>
      </c>
      <c r="I37" s="139"/>
      <c r="J37" s="139"/>
      <c r="K37" s="139" t="s">
        <v>56</v>
      </c>
      <c r="L37" s="139"/>
      <c r="M37" s="139"/>
      <c r="N37" s="139" t="s">
        <v>58</v>
      </c>
      <c r="O37" s="139"/>
      <c r="P37" s="139"/>
      <c r="Q37" s="139" t="s">
        <v>59</v>
      </c>
      <c r="R37" s="139"/>
      <c r="S37" s="139"/>
      <c r="T37" s="139" t="s">
        <v>60</v>
      </c>
      <c r="U37" s="139"/>
      <c r="V37" s="139"/>
      <c r="W37" s="139" t="s">
        <v>61</v>
      </c>
      <c r="X37" s="139"/>
      <c r="Y37" s="139"/>
      <c r="Z37" s="139" t="s">
        <v>64</v>
      </c>
      <c r="AA37" s="139"/>
      <c r="AB37" s="139"/>
    </row>
    <row r="38" spans="1:28" x14ac:dyDescent="0.25">
      <c r="A38" s="136"/>
      <c r="B38" s="136"/>
      <c r="C38" s="136"/>
      <c r="D38" s="136"/>
      <c r="E38" s="116" t="s">
        <v>78</v>
      </c>
      <c r="F38" s="116" t="s">
        <v>62</v>
      </c>
      <c r="G38" s="116" t="s">
        <v>63</v>
      </c>
      <c r="H38" s="116" t="s">
        <v>78</v>
      </c>
      <c r="I38" s="116" t="s">
        <v>62</v>
      </c>
      <c r="J38" s="116" t="s">
        <v>63</v>
      </c>
      <c r="K38" s="116" t="s">
        <v>78</v>
      </c>
      <c r="L38" s="116" t="s">
        <v>62</v>
      </c>
      <c r="M38" s="116" t="s">
        <v>63</v>
      </c>
      <c r="N38" s="116" t="s">
        <v>78</v>
      </c>
      <c r="O38" s="116" t="s">
        <v>62</v>
      </c>
      <c r="P38" s="116" t="s">
        <v>63</v>
      </c>
      <c r="Q38" s="116" t="s">
        <v>78</v>
      </c>
      <c r="R38" s="116" t="s">
        <v>62</v>
      </c>
      <c r="S38" s="116" t="s">
        <v>63</v>
      </c>
      <c r="T38" s="116" t="s">
        <v>78</v>
      </c>
      <c r="U38" s="116" t="s">
        <v>62</v>
      </c>
      <c r="V38" s="116" t="s">
        <v>63</v>
      </c>
      <c r="W38" s="116" t="s">
        <v>78</v>
      </c>
      <c r="X38" s="116" t="s">
        <v>62</v>
      </c>
      <c r="Y38" s="116" t="s">
        <v>63</v>
      </c>
      <c r="Z38" s="116" t="s">
        <v>78</v>
      </c>
      <c r="AA38" s="116" t="s">
        <v>62</v>
      </c>
      <c r="AB38" s="116" t="s">
        <v>63</v>
      </c>
    </row>
    <row r="39" spans="1:28" x14ac:dyDescent="0.25">
      <c r="A39" s="133" t="s">
        <v>142</v>
      </c>
      <c r="B39" s="134">
        <v>0.75</v>
      </c>
      <c r="C39" s="117" t="s">
        <v>143</v>
      </c>
      <c r="D39" s="118">
        <v>4</v>
      </c>
      <c r="E39" s="118"/>
      <c r="F39" s="118"/>
      <c r="G39" s="118"/>
      <c r="H39" s="118"/>
      <c r="I39" s="118"/>
      <c r="J39" s="118"/>
      <c r="K39" s="118"/>
      <c r="L39" s="118"/>
      <c r="M39" s="118"/>
      <c r="N39" s="118">
        <v>8</v>
      </c>
      <c r="O39" s="119">
        <v>0.55000000000000004</v>
      </c>
      <c r="P39" s="119">
        <v>0.45</v>
      </c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</row>
    <row r="40" spans="1:28" x14ac:dyDescent="0.25">
      <c r="A40" s="133"/>
      <c r="B40" s="135"/>
      <c r="C40" s="117" t="s">
        <v>144</v>
      </c>
      <c r="D40" s="118">
        <v>8</v>
      </c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</row>
    <row r="41" spans="1:28" x14ac:dyDescent="0.25">
      <c r="A41" s="133"/>
      <c r="B41" s="135"/>
      <c r="C41" s="120" t="s">
        <v>145</v>
      </c>
      <c r="D41" s="118">
        <v>4</v>
      </c>
      <c r="E41" s="118">
        <v>8</v>
      </c>
      <c r="F41" s="119">
        <v>0.55000000000000004</v>
      </c>
      <c r="G41" s="119">
        <v>0.45</v>
      </c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</row>
    <row r="42" spans="1:28" x14ac:dyDescent="0.25">
      <c r="A42" s="133"/>
      <c r="B42" s="135"/>
      <c r="C42" s="120" t="s">
        <v>146</v>
      </c>
      <c r="D42" s="118">
        <v>8</v>
      </c>
      <c r="E42" s="118">
        <v>8</v>
      </c>
      <c r="F42" s="119">
        <v>0.55000000000000004</v>
      </c>
      <c r="G42" s="119">
        <v>0.45</v>
      </c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</row>
    <row r="43" spans="1:28" x14ac:dyDescent="0.25">
      <c r="A43" s="133"/>
      <c r="B43" s="135"/>
      <c r="C43" s="117" t="s">
        <v>147</v>
      </c>
      <c r="D43" s="118">
        <v>2</v>
      </c>
      <c r="E43" s="118">
        <v>8</v>
      </c>
      <c r="F43" s="119">
        <v>0.55000000000000004</v>
      </c>
      <c r="G43" s="119">
        <v>0.45</v>
      </c>
      <c r="H43" s="118">
        <v>8</v>
      </c>
      <c r="I43" s="119">
        <v>0.55000000000000004</v>
      </c>
      <c r="J43" s="119">
        <v>0.45</v>
      </c>
      <c r="K43" s="118">
        <v>4</v>
      </c>
      <c r="L43" s="119">
        <v>0.55000000000000004</v>
      </c>
      <c r="M43" s="119">
        <v>0.45</v>
      </c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</row>
    <row r="44" spans="1:28" x14ac:dyDescent="0.25">
      <c r="A44" s="117" t="s">
        <v>148</v>
      </c>
      <c r="B44" s="119">
        <v>0.25</v>
      </c>
      <c r="C44" s="117" t="s">
        <v>80</v>
      </c>
      <c r="D44" s="118">
        <v>8</v>
      </c>
      <c r="E44" s="118"/>
      <c r="F44" s="118"/>
      <c r="G44" s="118"/>
      <c r="H44" s="118"/>
      <c r="I44" s="118"/>
      <c r="J44" s="118"/>
      <c r="K44" s="118"/>
      <c r="L44" s="118"/>
      <c r="M44" s="118"/>
      <c r="N44" s="118">
        <v>8</v>
      </c>
      <c r="O44" s="119">
        <v>0.55000000000000004</v>
      </c>
      <c r="P44" s="119">
        <v>0.45</v>
      </c>
      <c r="Q44" s="118">
        <v>8</v>
      </c>
      <c r="R44" s="119">
        <v>0.55000000000000004</v>
      </c>
      <c r="S44" s="119">
        <v>0.45</v>
      </c>
      <c r="T44" s="118">
        <v>2</v>
      </c>
      <c r="U44" s="119">
        <v>0.55000000000000004</v>
      </c>
      <c r="V44" s="119">
        <v>0.45</v>
      </c>
      <c r="W44" s="118">
        <v>1</v>
      </c>
      <c r="X44" s="119">
        <v>0.55000000000000004</v>
      </c>
      <c r="Y44" s="119">
        <v>0.45</v>
      </c>
      <c r="Z44" s="118">
        <v>4</v>
      </c>
      <c r="AA44" s="119">
        <v>0.55000000000000004</v>
      </c>
      <c r="AB44" s="119">
        <v>0.45</v>
      </c>
    </row>
    <row r="46" spans="1:28" x14ac:dyDescent="0.25">
      <c r="A46" s="136" t="s">
        <v>149</v>
      </c>
      <c r="B46" s="136"/>
      <c r="C46" s="136"/>
      <c r="D46" s="136"/>
      <c r="E46" s="137" t="s">
        <v>54</v>
      </c>
      <c r="F46" s="138"/>
      <c r="G46" s="137" t="s">
        <v>55</v>
      </c>
      <c r="H46" s="138"/>
      <c r="I46" s="137" t="s">
        <v>56</v>
      </c>
      <c r="J46" s="138"/>
      <c r="K46" s="137" t="s">
        <v>58</v>
      </c>
      <c r="L46" s="138"/>
      <c r="M46" s="137" t="s">
        <v>59</v>
      </c>
      <c r="N46" s="138"/>
      <c r="O46" s="137" t="s">
        <v>60</v>
      </c>
      <c r="P46" s="138"/>
      <c r="Q46" s="137" t="s">
        <v>61</v>
      </c>
      <c r="R46" s="138"/>
      <c r="S46" s="137" t="s">
        <v>64</v>
      </c>
      <c r="T46" s="138"/>
    </row>
    <row r="47" spans="1:28" x14ac:dyDescent="0.25">
      <c r="A47" s="136"/>
      <c r="B47" s="136"/>
      <c r="C47" s="136"/>
      <c r="D47" s="136"/>
      <c r="E47" s="116" t="s">
        <v>62</v>
      </c>
      <c r="F47" s="116" t="s">
        <v>63</v>
      </c>
      <c r="G47" s="116" t="s">
        <v>62</v>
      </c>
      <c r="H47" s="116" t="s">
        <v>63</v>
      </c>
      <c r="I47" s="116" t="s">
        <v>62</v>
      </c>
      <c r="J47" s="116" t="s">
        <v>63</v>
      </c>
      <c r="K47" s="116" t="s">
        <v>62</v>
      </c>
      <c r="L47" s="116" t="s">
        <v>63</v>
      </c>
      <c r="M47" s="116" t="s">
        <v>62</v>
      </c>
      <c r="N47" s="116" t="s">
        <v>63</v>
      </c>
      <c r="O47" s="116" t="s">
        <v>62</v>
      </c>
      <c r="P47" s="116" t="s">
        <v>63</v>
      </c>
      <c r="Q47" s="116" t="s">
        <v>62</v>
      </c>
      <c r="R47" s="116" t="s">
        <v>63</v>
      </c>
      <c r="S47" s="116" t="s">
        <v>62</v>
      </c>
      <c r="T47" s="116" t="s">
        <v>63</v>
      </c>
    </row>
    <row r="48" spans="1:28" x14ac:dyDescent="0.25">
      <c r="A48" s="133" t="s">
        <v>142</v>
      </c>
      <c r="B48" s="134"/>
      <c r="C48" s="117" t="s">
        <v>143</v>
      </c>
      <c r="D48" s="121">
        <f>(B$5*D39)/SUM(D$5,D$6,D$9)</f>
        <v>0.21428571428571427</v>
      </c>
      <c r="E48" s="122"/>
      <c r="F48" s="122"/>
      <c r="G48" s="122"/>
      <c r="H48" s="122"/>
      <c r="I48" s="122"/>
      <c r="J48" s="122"/>
      <c r="K48" s="122">
        <f>(($D48*$N39)/(SUM($E39,$H39,$K39,$N39,$Q39,$T39,$W39,$Z39)))*O39</f>
        <v>0.11785714285714285</v>
      </c>
      <c r="L48" s="122">
        <f>(($D48*$N39)/(SUM($E39,$H39,$K39,$N39,$Q39,$T39,$W39,$Z39)))*P39</f>
        <v>9.6428571428571419E-2</v>
      </c>
      <c r="M48" s="122"/>
      <c r="N48" s="122"/>
      <c r="O48" s="122"/>
      <c r="P48" s="122"/>
      <c r="Q48" s="122"/>
      <c r="R48" s="122"/>
      <c r="S48" s="122"/>
      <c r="T48" s="122"/>
    </row>
    <row r="49" spans="1:20" x14ac:dyDescent="0.25">
      <c r="A49" s="133"/>
      <c r="B49" s="135"/>
      <c r="C49" s="117" t="s">
        <v>144</v>
      </c>
      <c r="D49" s="121">
        <f>(B$5*D40)/SUM(D$5,D$6,D$9)</f>
        <v>0.42857142857142855</v>
      </c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2"/>
      <c r="R49" s="122"/>
      <c r="S49" s="122"/>
      <c r="T49" s="122"/>
    </row>
    <row r="50" spans="1:20" x14ac:dyDescent="0.25">
      <c r="A50" s="133"/>
      <c r="B50" s="135"/>
      <c r="C50" s="120" t="s">
        <v>145</v>
      </c>
      <c r="D50" s="121">
        <f>(D$15*D41)/SUM(D$7,D$8)</f>
        <v>0.14285714285714285</v>
      </c>
      <c r="E50" s="122">
        <f t="shared" ref="E50:F52" si="12">(($D50*$E41)/(SUM($E41,$H41,$K41,$N41,$Q41,$T41,$W41,$Z41)))*F41</f>
        <v>7.857142857142857E-2</v>
      </c>
      <c r="F50" s="122">
        <f t="shared" si="12"/>
        <v>6.4285714285714279E-2</v>
      </c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</row>
    <row r="51" spans="1:20" x14ac:dyDescent="0.25">
      <c r="A51" s="133"/>
      <c r="B51" s="135"/>
      <c r="C51" s="120" t="s">
        <v>146</v>
      </c>
      <c r="D51" s="121">
        <f>(D$15*D42)/SUM(D$7,D$8)</f>
        <v>0.2857142857142857</v>
      </c>
      <c r="E51" s="122">
        <f t="shared" si="12"/>
        <v>0.15714285714285714</v>
      </c>
      <c r="F51" s="122">
        <f t="shared" si="12"/>
        <v>0.12857142857142856</v>
      </c>
      <c r="G51" s="122"/>
      <c r="H51" s="122"/>
      <c r="I51" s="122"/>
      <c r="J51" s="122"/>
      <c r="K51" s="122"/>
      <c r="L51" s="122"/>
      <c r="M51" s="122"/>
      <c r="N51" s="122"/>
      <c r="O51" s="122"/>
      <c r="P51" s="122"/>
      <c r="Q51" s="122"/>
      <c r="R51" s="122"/>
      <c r="S51" s="122"/>
      <c r="T51" s="122"/>
    </row>
    <row r="52" spans="1:20" x14ac:dyDescent="0.25">
      <c r="A52" s="133"/>
      <c r="B52" s="135"/>
      <c r="C52" s="117" t="s">
        <v>147</v>
      </c>
      <c r="D52" s="121">
        <f t="shared" ref="D52" si="13">(B$5*D43)/SUM(D$5,D$6,D$9)</f>
        <v>0.10714285714285714</v>
      </c>
      <c r="E52" s="122">
        <f t="shared" si="12"/>
        <v>2.3571428571428573E-2</v>
      </c>
      <c r="F52" s="122">
        <f t="shared" si="12"/>
        <v>1.9285714285714288E-2</v>
      </c>
      <c r="G52" s="122">
        <f>(($D52*$H43)/(SUM($E43,$H43,$K43,$N43,$Q43,$T43,$W43,$Z43)))*I43</f>
        <v>2.3571428571428573E-2</v>
      </c>
      <c r="H52" s="122">
        <f>(($D52*$H43)/(SUM($E43,$H43,$K43,$N43,$Q43,$T43,$W43,$Z43)))*J43</f>
        <v>1.9285714285714288E-2</v>
      </c>
      <c r="I52" s="122">
        <f>(($D52*$K43)/(SUM($E43,$H43,$K43,$N43,$Q43,$T43,$W43,$Z43)))*L43</f>
        <v>1.1785714285714287E-2</v>
      </c>
      <c r="J52" s="122">
        <f>(($D52*$K43)/(SUM($E43,$H43,$K43,$N43,$Q43,$T43,$W43,$Z43)))*M43</f>
        <v>9.642857142857144E-3</v>
      </c>
      <c r="K52" s="122"/>
      <c r="L52" s="122"/>
      <c r="M52" s="122"/>
      <c r="N52" s="122"/>
      <c r="O52" s="122"/>
      <c r="P52" s="122"/>
      <c r="Q52" s="122"/>
      <c r="R52" s="122"/>
      <c r="S52" s="122"/>
      <c r="T52" s="122"/>
    </row>
    <row r="53" spans="1:20" x14ac:dyDescent="0.25">
      <c r="A53" s="117" t="s">
        <v>148</v>
      </c>
      <c r="B53" s="119"/>
      <c r="C53" s="117" t="s">
        <v>80</v>
      </c>
      <c r="D53" s="121">
        <f>(B$10*D44)/SUM(D$10)</f>
        <v>0.25</v>
      </c>
      <c r="E53" s="122"/>
      <c r="F53" s="122"/>
      <c r="G53" s="122"/>
      <c r="H53" s="122"/>
      <c r="I53" s="122"/>
      <c r="J53" s="122"/>
      <c r="K53" s="122">
        <f>(($D53*$N44)/(SUM($E44,$H44,$K44,$N44,$Q44,$T44,$W44,$Z44)))*O44</f>
        <v>4.7826086956521741E-2</v>
      </c>
      <c r="L53" s="122">
        <f>(($D53*$N44)/(SUM($E44,$H44,$K44,$N44,$Q44,$T44,$W44,$Z44)))*P44</f>
        <v>3.9130434782608699E-2</v>
      </c>
      <c r="M53" s="122">
        <f>(($D53*$Q44)/(SUM($E44,$H44,$K44,$N44,$Q44,$T44,$W44,$Z44)))*R44</f>
        <v>4.7826086956521741E-2</v>
      </c>
      <c r="N53" s="122">
        <f>(($D53*$Q44)/(SUM($E44,$H44,$K44,$N44,$Q44,$T44,$W44,$Z44)))*S44</f>
        <v>3.9130434782608699E-2</v>
      </c>
      <c r="O53" s="122">
        <f>(($D53*$T44)/(SUM($E44,$H44,$K44,$N44,$Q44,$T44,$W44,$Z44)))*U44</f>
        <v>1.1956521739130435E-2</v>
      </c>
      <c r="P53" s="122">
        <f>(($D53*$T44)/(SUM($E44,$H44,$K44,$N44,$Q44,$T44,$W44,$Z44)))*V44</f>
        <v>9.7826086956521747E-3</v>
      </c>
      <c r="Q53" s="122">
        <f>(($D53*$W44)/(SUM($E44,$H44,$K44,$N44,$Q44,$T44,$W44,$Z44)))*X44</f>
        <v>5.9782608695652176E-3</v>
      </c>
      <c r="R53" s="122">
        <f>(($D53*$W44)/(SUM($E44,$H44,$K44,$N44,$Q44,$T44,$W44,$Z44)))*Y44</f>
        <v>4.8913043478260873E-3</v>
      </c>
      <c r="S53" s="122">
        <f>(($D53*$Z44)/(SUM($E44,$H44,$K44,$N44,$Q44,$T44,$W44,$Z44)))*AA44</f>
        <v>2.391304347826087E-2</v>
      </c>
      <c r="T53" s="122">
        <f>(($D53*$Z44)/(SUM($E44,$H44,$K44,$N44,$Q44,$T44,$W44,$Z44)))*AB44</f>
        <v>1.9565217391304349E-2</v>
      </c>
    </row>
    <row r="55" spans="1:20" x14ac:dyDescent="0.25">
      <c r="A55" s="136" t="s">
        <v>150</v>
      </c>
      <c r="B55" s="136"/>
      <c r="C55" s="136"/>
      <c r="D55" s="136"/>
      <c r="E55" s="137" t="s">
        <v>54</v>
      </c>
      <c r="F55" s="138"/>
      <c r="G55" s="137" t="s">
        <v>55</v>
      </c>
      <c r="H55" s="138"/>
      <c r="I55" s="137" t="s">
        <v>56</v>
      </c>
      <c r="J55" s="138"/>
      <c r="K55" s="137" t="s">
        <v>58</v>
      </c>
      <c r="L55" s="138"/>
      <c r="M55" s="137" t="s">
        <v>59</v>
      </c>
      <c r="N55" s="138"/>
      <c r="O55" s="137" t="s">
        <v>60</v>
      </c>
      <c r="P55" s="138"/>
      <c r="Q55" s="137" t="s">
        <v>61</v>
      </c>
      <c r="R55" s="138"/>
      <c r="S55" s="137" t="s">
        <v>64</v>
      </c>
      <c r="T55" s="138"/>
    </row>
    <row r="56" spans="1:20" x14ac:dyDescent="0.25">
      <c r="A56" s="136"/>
      <c r="B56" s="136"/>
      <c r="C56" s="136"/>
      <c r="D56" s="136"/>
      <c r="E56" s="132">
        <f>SUM(E48:F53)</f>
        <v>0.47142857142857142</v>
      </c>
      <c r="F56" s="132"/>
      <c r="G56" s="132">
        <f>SUM(G48:H53)</f>
        <v>4.2857142857142858E-2</v>
      </c>
      <c r="H56" s="132"/>
      <c r="I56" s="132">
        <f>SUM(I48:J53)</f>
        <v>2.1428571428571429E-2</v>
      </c>
      <c r="J56" s="132"/>
      <c r="K56" s="132">
        <f t="shared" ref="K56" si="14">SUM(K48:L53)</f>
        <v>0.30124223602484468</v>
      </c>
      <c r="L56" s="132"/>
      <c r="M56" s="132">
        <f>SUM(M48:N53)</f>
        <v>8.6956521739130432E-2</v>
      </c>
      <c r="N56" s="132"/>
      <c r="O56" s="132">
        <f>SUM(O48:P53)</f>
        <v>2.1739130434782608E-2</v>
      </c>
      <c r="P56" s="132"/>
      <c r="Q56" s="132">
        <f>SUM(Q48:R53)</f>
        <v>1.0869565217391304E-2</v>
      </c>
      <c r="R56" s="132"/>
      <c r="S56" s="132">
        <f>SUM(S48:T53)</f>
        <v>4.3478260869565216E-2</v>
      </c>
      <c r="T56" s="132"/>
    </row>
    <row r="57" spans="1:20" x14ac:dyDescent="0.25">
      <c r="A57" s="136"/>
      <c r="B57" s="136"/>
      <c r="C57" s="136"/>
      <c r="D57" s="136"/>
      <c r="E57" s="116" t="s">
        <v>62</v>
      </c>
      <c r="F57" s="116" t="s">
        <v>63</v>
      </c>
      <c r="G57" s="116" t="s">
        <v>62</v>
      </c>
      <c r="H57" s="116" t="s">
        <v>63</v>
      </c>
      <c r="I57" s="116" t="s">
        <v>62</v>
      </c>
      <c r="J57" s="116" t="s">
        <v>63</v>
      </c>
      <c r="K57" s="116" t="s">
        <v>62</v>
      </c>
      <c r="L57" s="116" t="s">
        <v>63</v>
      </c>
      <c r="M57" s="116" t="s">
        <v>62</v>
      </c>
      <c r="N57" s="116" t="s">
        <v>63</v>
      </c>
      <c r="O57" s="116" t="s">
        <v>62</v>
      </c>
      <c r="P57" s="116" t="s">
        <v>63</v>
      </c>
      <c r="Q57" s="116" t="s">
        <v>62</v>
      </c>
      <c r="R57" s="116" t="s">
        <v>63</v>
      </c>
      <c r="S57" s="116" t="s">
        <v>62</v>
      </c>
      <c r="T57" s="116" t="s">
        <v>63</v>
      </c>
    </row>
    <row r="58" spans="1:20" x14ac:dyDescent="0.25">
      <c r="A58" s="133" t="s">
        <v>142</v>
      </c>
      <c r="B58" s="134"/>
      <c r="C58" s="117" t="s">
        <v>143</v>
      </c>
      <c r="D58" s="121">
        <f>SUM(E48:T48)</f>
        <v>0.21428571428571427</v>
      </c>
      <c r="E58" s="123"/>
      <c r="F58" s="123"/>
      <c r="G58" s="123"/>
      <c r="H58" s="123"/>
      <c r="I58" s="123"/>
      <c r="J58" s="123"/>
      <c r="K58" s="123">
        <v>1</v>
      </c>
      <c r="L58" s="123">
        <v>2</v>
      </c>
      <c r="M58" s="123"/>
      <c r="N58" s="123"/>
      <c r="O58" s="123"/>
      <c r="P58" s="123"/>
      <c r="Q58" s="123"/>
      <c r="R58" s="123"/>
      <c r="S58" s="123"/>
      <c r="T58" s="123"/>
    </row>
    <row r="59" spans="1:20" x14ac:dyDescent="0.25">
      <c r="A59" s="133"/>
      <c r="B59" s="135"/>
      <c r="C59" s="117" t="s">
        <v>144</v>
      </c>
      <c r="D59" s="121">
        <f>SUM(D60:D61)</f>
        <v>0.42857142857142855</v>
      </c>
      <c r="E59" s="123"/>
      <c r="F59" s="123"/>
      <c r="G59" s="123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3"/>
    </row>
    <row r="60" spans="1:20" x14ac:dyDescent="0.25">
      <c r="A60" s="133"/>
      <c r="B60" s="135"/>
      <c r="C60" s="120" t="s">
        <v>145</v>
      </c>
      <c r="D60" s="121">
        <f>SUM(E50:T50)</f>
        <v>0.14285714285714285</v>
      </c>
      <c r="E60" s="123">
        <v>2</v>
      </c>
      <c r="F60" s="123">
        <v>2</v>
      </c>
      <c r="G60" s="123"/>
      <c r="H60" s="123"/>
      <c r="I60" s="123"/>
      <c r="J60" s="123"/>
      <c r="K60" s="123"/>
      <c r="L60" s="123"/>
      <c r="M60" s="123"/>
      <c r="N60" s="123"/>
      <c r="O60" s="123"/>
      <c r="P60" s="123"/>
      <c r="Q60" s="123"/>
      <c r="R60" s="123"/>
      <c r="S60" s="123"/>
      <c r="T60" s="123"/>
    </row>
    <row r="61" spans="1:20" x14ac:dyDescent="0.25">
      <c r="A61" s="133"/>
      <c r="B61" s="135"/>
      <c r="C61" s="120" t="s">
        <v>146</v>
      </c>
      <c r="D61" s="121">
        <f t="shared" ref="D61:D63" si="15">SUM(E51:T51)</f>
        <v>0.2857142857142857</v>
      </c>
      <c r="E61" s="123">
        <v>2</v>
      </c>
      <c r="F61" s="123">
        <v>3</v>
      </c>
      <c r="G61" s="123"/>
      <c r="H61" s="123"/>
      <c r="I61" s="123"/>
      <c r="J61" s="123"/>
      <c r="K61" s="123"/>
      <c r="L61" s="123"/>
      <c r="M61" s="123"/>
      <c r="N61" s="123"/>
      <c r="O61" s="123"/>
      <c r="P61" s="123"/>
      <c r="Q61" s="123"/>
      <c r="R61" s="123"/>
      <c r="S61" s="123"/>
      <c r="T61" s="123"/>
    </row>
    <row r="62" spans="1:20" x14ac:dyDescent="0.25">
      <c r="A62" s="133"/>
      <c r="B62" s="135"/>
      <c r="C62" s="117" t="s">
        <v>147</v>
      </c>
      <c r="D62" s="121">
        <f t="shared" si="15"/>
        <v>0.10714285714285715</v>
      </c>
      <c r="E62" s="123">
        <v>1</v>
      </c>
      <c r="F62" s="123">
        <v>1</v>
      </c>
      <c r="G62" s="123" t="s">
        <v>151</v>
      </c>
      <c r="H62" s="123">
        <v>1</v>
      </c>
      <c r="I62" s="123">
        <v>1</v>
      </c>
      <c r="J62" s="123">
        <v>3</v>
      </c>
      <c r="K62" s="123"/>
      <c r="L62" s="123"/>
      <c r="M62" s="123"/>
      <c r="N62" s="123"/>
      <c r="O62" s="123"/>
      <c r="P62" s="123"/>
      <c r="Q62" s="123"/>
      <c r="R62" s="123"/>
      <c r="S62" s="123"/>
      <c r="T62" s="123"/>
    </row>
    <row r="63" spans="1:20" x14ac:dyDescent="0.25">
      <c r="A63" s="117" t="s">
        <v>148</v>
      </c>
      <c r="B63" s="119"/>
      <c r="C63" s="117" t="s">
        <v>80</v>
      </c>
      <c r="D63" s="121">
        <f t="shared" si="15"/>
        <v>0.24999999999999997</v>
      </c>
      <c r="E63" s="123"/>
      <c r="F63" s="123"/>
      <c r="G63" s="123"/>
      <c r="H63" s="123"/>
      <c r="I63" s="123"/>
      <c r="J63" s="123"/>
      <c r="K63" s="123">
        <v>2</v>
      </c>
      <c r="L63" s="123">
        <v>3</v>
      </c>
      <c r="M63" s="123">
        <v>2</v>
      </c>
      <c r="N63" s="123">
        <v>2</v>
      </c>
      <c r="O63" s="123">
        <v>3</v>
      </c>
      <c r="P63" s="123">
        <v>3</v>
      </c>
      <c r="Q63" s="123">
        <v>4</v>
      </c>
      <c r="R63" s="123">
        <v>3</v>
      </c>
      <c r="S63" s="123">
        <v>3</v>
      </c>
      <c r="T63" s="123">
        <v>3</v>
      </c>
    </row>
    <row r="64" spans="1:20" x14ac:dyDescent="0.25">
      <c r="E64" s="124">
        <f>SUMPRODUCT(E58:E63,E48:E53)/SUMIF(E58:E63,"&gt;0",E48:E53)</f>
        <v>1.9090909090909092</v>
      </c>
      <c r="F64" s="124">
        <f t="shared" ref="F64" si="16">SUMPRODUCT(F58:F63,F48:F53)/SUMIF(F58:F63,"&gt;0",F48:F53)</f>
        <v>2.5151515151515147</v>
      </c>
      <c r="G64" s="124" t="s">
        <v>151</v>
      </c>
      <c r="H64" s="124">
        <f t="shared" ref="H64:T64" si="17">SUMPRODUCT(H58:H63,H48:H53)/SUMIF(H58:H63,"&gt;0",H48:H53)</f>
        <v>1</v>
      </c>
      <c r="I64" s="124">
        <f t="shared" si="17"/>
        <v>1</v>
      </c>
      <c r="J64" s="124">
        <f t="shared" si="17"/>
        <v>3</v>
      </c>
      <c r="K64" s="124">
        <f t="shared" si="17"/>
        <v>1.2886597938144331</v>
      </c>
      <c r="L64" s="124">
        <f t="shared" si="17"/>
        <v>2.2886597938144329</v>
      </c>
      <c r="M64" s="124">
        <f t="shared" si="17"/>
        <v>2</v>
      </c>
      <c r="N64" s="124">
        <f t="shared" si="17"/>
        <v>2</v>
      </c>
      <c r="O64" s="124">
        <f t="shared" si="17"/>
        <v>3</v>
      </c>
      <c r="P64" s="124">
        <f t="shared" si="17"/>
        <v>3</v>
      </c>
      <c r="Q64" s="124">
        <f t="shared" si="17"/>
        <v>4</v>
      </c>
      <c r="R64" s="124">
        <f t="shared" si="17"/>
        <v>3</v>
      </c>
      <c r="S64" s="124">
        <f t="shared" si="17"/>
        <v>3</v>
      </c>
      <c r="T64" s="124">
        <f t="shared" si="17"/>
        <v>3</v>
      </c>
    </row>
    <row r="65" spans="1:28" x14ac:dyDescent="0.25">
      <c r="E65" s="129">
        <f>SUMPRODUCT(E58:F63,E48:F53)/SUMIF(E58:F63,"&gt;0",E48:F53)</f>
        <v>2.1818181818181817</v>
      </c>
      <c r="F65" s="130"/>
      <c r="G65" s="129">
        <f t="shared" ref="G65" si="18">SUMPRODUCT(G58:H63,G48:H53)/SUMIF(G58:H63,"&gt;0",G48:H53)</f>
        <v>1</v>
      </c>
      <c r="H65" s="130"/>
      <c r="I65" s="129">
        <f t="shared" ref="I65" si="19">SUMPRODUCT(I58:J63,I48:J53)/SUMIF(I58:J63,"&gt;0",I48:J53)</f>
        <v>1.9000000000000001</v>
      </c>
      <c r="J65" s="130"/>
      <c r="K65" s="129">
        <f t="shared" ref="K65" si="20">SUMPRODUCT(K58:L63,K48:L53)/SUMIF(K58:L63,"&gt;0",K48:L53)</f>
        <v>1.7386597938144333</v>
      </c>
      <c r="L65" s="130"/>
      <c r="M65" s="129">
        <f t="shared" ref="M65" si="21">SUMPRODUCT(M58:N63,M48:N53)/SUMIF(M58:N63,"&gt;0",M48:N53)</f>
        <v>2</v>
      </c>
      <c r="N65" s="130"/>
      <c r="O65" s="129">
        <f t="shared" ref="O65" si="22">SUMPRODUCT(O58:P63,O48:P53)/SUMIF(O58:P63,"&gt;0",O48:P53)</f>
        <v>3.0000000000000004</v>
      </c>
      <c r="P65" s="130"/>
      <c r="Q65" s="129">
        <f t="shared" ref="Q65" si="23">SUMPRODUCT(Q58:R63,Q48:R53)/SUMIF(Q58:R63,"&gt;0",Q48:R53)</f>
        <v>3.55</v>
      </c>
      <c r="R65" s="130"/>
      <c r="S65" s="129">
        <f t="shared" ref="S65" si="24">SUMPRODUCT(S58:T63,S48:T53)/SUMIF(S58:T63,"&gt;0",S48:T53)</f>
        <v>3.0000000000000004</v>
      </c>
      <c r="T65" s="130"/>
    </row>
    <row r="66" spans="1:28" x14ac:dyDescent="0.25">
      <c r="E66" s="129">
        <f>SUMPRODUCT(E58:T63,E48:T53)/SUMIF(E58:T63,"&gt;0",E48:T53)</f>
        <v>2.0692567030310745</v>
      </c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  <c r="T66" s="130"/>
    </row>
    <row r="69" spans="1:28" ht="15.75" x14ac:dyDescent="0.25">
      <c r="A69" s="140" t="s">
        <v>134</v>
      </c>
      <c r="B69" s="140"/>
      <c r="C69" s="140"/>
      <c r="D69" s="140"/>
      <c r="E69" s="140"/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  <c r="AA69" s="140"/>
      <c r="AB69" s="140"/>
    </row>
    <row r="71" spans="1:28" x14ac:dyDescent="0.25">
      <c r="A71" s="136" t="s">
        <v>141</v>
      </c>
      <c r="B71" s="136"/>
      <c r="C71" s="136"/>
      <c r="D71" s="136"/>
      <c r="E71" s="139" t="s">
        <v>54</v>
      </c>
      <c r="F71" s="139"/>
      <c r="G71" s="139"/>
      <c r="H71" s="139" t="s">
        <v>55</v>
      </c>
      <c r="I71" s="139"/>
      <c r="J71" s="139"/>
      <c r="K71" s="139" t="s">
        <v>56</v>
      </c>
      <c r="L71" s="139"/>
      <c r="M71" s="139"/>
      <c r="N71" s="139" t="s">
        <v>58</v>
      </c>
      <c r="O71" s="139"/>
      <c r="P71" s="139"/>
      <c r="Q71" s="139" t="s">
        <v>59</v>
      </c>
      <c r="R71" s="139"/>
      <c r="S71" s="139"/>
      <c r="T71" s="139" t="s">
        <v>60</v>
      </c>
      <c r="U71" s="139"/>
      <c r="V71" s="139"/>
      <c r="W71" s="139" t="s">
        <v>61</v>
      </c>
      <c r="X71" s="139"/>
      <c r="Y71" s="139"/>
      <c r="Z71" s="139" t="s">
        <v>64</v>
      </c>
      <c r="AA71" s="139"/>
      <c r="AB71" s="139"/>
    </row>
    <row r="72" spans="1:28" x14ac:dyDescent="0.25">
      <c r="A72" s="136"/>
      <c r="B72" s="136"/>
      <c r="C72" s="136"/>
      <c r="D72" s="136"/>
      <c r="E72" s="116" t="s">
        <v>78</v>
      </c>
      <c r="F72" s="116" t="s">
        <v>62</v>
      </c>
      <c r="G72" s="116" t="s">
        <v>63</v>
      </c>
      <c r="H72" s="116" t="s">
        <v>78</v>
      </c>
      <c r="I72" s="116" t="s">
        <v>62</v>
      </c>
      <c r="J72" s="116" t="s">
        <v>63</v>
      </c>
      <c r="K72" s="116" t="s">
        <v>78</v>
      </c>
      <c r="L72" s="116" t="s">
        <v>62</v>
      </c>
      <c r="M72" s="116" t="s">
        <v>63</v>
      </c>
      <c r="N72" s="116" t="s">
        <v>78</v>
      </c>
      <c r="O72" s="116" t="s">
        <v>62</v>
      </c>
      <c r="P72" s="116" t="s">
        <v>63</v>
      </c>
      <c r="Q72" s="116" t="s">
        <v>78</v>
      </c>
      <c r="R72" s="116" t="s">
        <v>62</v>
      </c>
      <c r="S72" s="116" t="s">
        <v>63</v>
      </c>
      <c r="T72" s="116" t="s">
        <v>78</v>
      </c>
      <c r="U72" s="116" t="s">
        <v>62</v>
      </c>
      <c r="V72" s="116" t="s">
        <v>63</v>
      </c>
      <c r="W72" s="116" t="s">
        <v>78</v>
      </c>
      <c r="X72" s="116" t="s">
        <v>62</v>
      </c>
      <c r="Y72" s="116" t="s">
        <v>63</v>
      </c>
      <c r="Z72" s="116" t="s">
        <v>78</v>
      </c>
      <c r="AA72" s="116" t="s">
        <v>62</v>
      </c>
      <c r="AB72" s="116" t="s">
        <v>63</v>
      </c>
    </row>
    <row r="73" spans="1:28" x14ac:dyDescent="0.25">
      <c r="A73" s="133" t="s">
        <v>142</v>
      </c>
      <c r="B73" s="134">
        <v>0.75</v>
      </c>
      <c r="C73" s="117" t="s">
        <v>143</v>
      </c>
      <c r="D73" s="118">
        <v>4</v>
      </c>
      <c r="E73" s="118"/>
      <c r="F73" s="118"/>
      <c r="G73" s="118"/>
      <c r="H73" s="118"/>
      <c r="I73" s="118"/>
      <c r="J73" s="118"/>
      <c r="K73" s="118"/>
      <c r="L73" s="118"/>
      <c r="M73" s="118"/>
      <c r="N73" s="118">
        <v>8</v>
      </c>
      <c r="O73" s="119">
        <v>0.55000000000000004</v>
      </c>
      <c r="P73" s="119">
        <v>0.45</v>
      </c>
      <c r="Q73" s="118"/>
      <c r="R73" s="118"/>
      <c r="S73" s="118"/>
      <c r="T73" s="118"/>
      <c r="U73" s="118"/>
      <c r="V73" s="118"/>
      <c r="W73" s="118"/>
      <c r="X73" s="118"/>
      <c r="Y73" s="118"/>
      <c r="Z73" s="118"/>
      <c r="AA73" s="118"/>
      <c r="AB73" s="118"/>
    </row>
    <row r="74" spans="1:28" x14ac:dyDescent="0.25">
      <c r="A74" s="133"/>
      <c r="B74" s="135"/>
      <c r="C74" s="117" t="s">
        <v>144</v>
      </c>
      <c r="D74" s="118">
        <v>8</v>
      </c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18"/>
      <c r="Q74" s="118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</row>
    <row r="75" spans="1:28" x14ac:dyDescent="0.25">
      <c r="A75" s="133"/>
      <c r="B75" s="135"/>
      <c r="C75" s="120" t="s">
        <v>145</v>
      </c>
      <c r="D75" s="118">
        <v>4</v>
      </c>
      <c r="E75" s="118">
        <v>8</v>
      </c>
      <c r="F75" s="119">
        <v>0.55000000000000004</v>
      </c>
      <c r="G75" s="119">
        <v>0.45</v>
      </c>
      <c r="H75" s="118"/>
      <c r="I75" s="118"/>
      <c r="J75" s="118"/>
      <c r="K75" s="118"/>
      <c r="L75" s="118"/>
      <c r="M75" s="118"/>
      <c r="N75" s="118"/>
      <c r="O75" s="118"/>
      <c r="P75" s="118"/>
      <c r="Q75" s="118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</row>
    <row r="76" spans="1:28" x14ac:dyDescent="0.25">
      <c r="A76" s="133"/>
      <c r="B76" s="135"/>
      <c r="C76" s="120" t="s">
        <v>146</v>
      </c>
      <c r="D76" s="118">
        <v>8</v>
      </c>
      <c r="E76" s="118">
        <v>8</v>
      </c>
      <c r="F76" s="119">
        <v>0.55000000000000004</v>
      </c>
      <c r="G76" s="119">
        <v>0.45</v>
      </c>
      <c r="H76" s="118"/>
      <c r="I76" s="118"/>
      <c r="J76" s="118"/>
      <c r="K76" s="118"/>
      <c r="L76" s="118"/>
      <c r="M76" s="118"/>
      <c r="N76" s="118"/>
      <c r="O76" s="118"/>
      <c r="P76" s="118"/>
      <c r="Q76" s="118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</row>
    <row r="77" spans="1:28" x14ac:dyDescent="0.25">
      <c r="A77" s="133"/>
      <c r="B77" s="135"/>
      <c r="C77" s="117" t="s">
        <v>147</v>
      </c>
      <c r="D77" s="118">
        <v>2</v>
      </c>
      <c r="E77" s="118">
        <v>8</v>
      </c>
      <c r="F77" s="119">
        <v>0.55000000000000004</v>
      </c>
      <c r="G77" s="119">
        <v>0.45</v>
      </c>
      <c r="H77" s="118">
        <v>8</v>
      </c>
      <c r="I77" s="119">
        <v>0.55000000000000004</v>
      </c>
      <c r="J77" s="119">
        <v>0.45</v>
      </c>
      <c r="K77" s="118">
        <v>4</v>
      </c>
      <c r="L77" s="119">
        <v>0.55000000000000004</v>
      </c>
      <c r="M77" s="119">
        <v>0.45</v>
      </c>
      <c r="N77" s="118"/>
      <c r="O77" s="118"/>
      <c r="P77" s="118"/>
      <c r="Q77" s="118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</row>
    <row r="78" spans="1:28" x14ac:dyDescent="0.25">
      <c r="A78" s="117" t="s">
        <v>148</v>
      </c>
      <c r="B78" s="119">
        <v>0.25</v>
      </c>
      <c r="C78" s="117" t="s">
        <v>80</v>
      </c>
      <c r="D78" s="118">
        <v>8</v>
      </c>
      <c r="E78" s="118"/>
      <c r="F78" s="118"/>
      <c r="G78" s="118"/>
      <c r="H78" s="118"/>
      <c r="I78" s="118"/>
      <c r="J78" s="118"/>
      <c r="K78" s="118"/>
      <c r="L78" s="118"/>
      <c r="M78" s="118"/>
      <c r="N78" s="118">
        <v>8</v>
      </c>
      <c r="O78" s="119">
        <v>0.55000000000000004</v>
      </c>
      <c r="P78" s="119">
        <v>0.45</v>
      </c>
      <c r="Q78" s="118">
        <v>8</v>
      </c>
      <c r="R78" s="119">
        <v>0.55000000000000004</v>
      </c>
      <c r="S78" s="119">
        <v>0.45</v>
      </c>
      <c r="T78" s="118">
        <v>2</v>
      </c>
      <c r="U78" s="119">
        <v>0.55000000000000004</v>
      </c>
      <c r="V78" s="119">
        <v>0.45</v>
      </c>
      <c r="W78" s="118">
        <v>1</v>
      </c>
      <c r="X78" s="119">
        <v>0.55000000000000004</v>
      </c>
      <c r="Y78" s="119">
        <v>0.45</v>
      </c>
      <c r="Z78" s="118">
        <v>4</v>
      </c>
      <c r="AA78" s="119">
        <v>0.55000000000000004</v>
      </c>
      <c r="AB78" s="119">
        <v>0.45</v>
      </c>
    </row>
    <row r="80" spans="1:28" x14ac:dyDescent="0.25">
      <c r="A80" s="136" t="s">
        <v>149</v>
      </c>
      <c r="B80" s="136"/>
      <c r="C80" s="136"/>
      <c r="D80" s="136"/>
      <c r="E80" s="137" t="s">
        <v>54</v>
      </c>
      <c r="F80" s="138"/>
      <c r="G80" s="137" t="s">
        <v>55</v>
      </c>
      <c r="H80" s="138"/>
      <c r="I80" s="137" t="s">
        <v>56</v>
      </c>
      <c r="J80" s="138"/>
      <c r="K80" s="137" t="s">
        <v>58</v>
      </c>
      <c r="L80" s="138"/>
      <c r="M80" s="137" t="s">
        <v>59</v>
      </c>
      <c r="N80" s="138"/>
      <c r="O80" s="137" t="s">
        <v>60</v>
      </c>
      <c r="P80" s="138"/>
      <c r="Q80" s="137" t="s">
        <v>61</v>
      </c>
      <c r="R80" s="138"/>
      <c r="S80" s="137" t="s">
        <v>64</v>
      </c>
      <c r="T80" s="138"/>
    </row>
    <row r="81" spans="1:20" x14ac:dyDescent="0.25">
      <c r="A81" s="136"/>
      <c r="B81" s="136"/>
      <c r="C81" s="136"/>
      <c r="D81" s="136"/>
      <c r="E81" s="116" t="s">
        <v>62</v>
      </c>
      <c r="F81" s="116" t="s">
        <v>63</v>
      </c>
      <c r="G81" s="116" t="s">
        <v>62</v>
      </c>
      <c r="H81" s="116" t="s">
        <v>63</v>
      </c>
      <c r="I81" s="116" t="s">
        <v>62</v>
      </c>
      <c r="J81" s="116" t="s">
        <v>63</v>
      </c>
      <c r="K81" s="116" t="s">
        <v>62</v>
      </c>
      <c r="L81" s="116" t="s">
        <v>63</v>
      </c>
      <c r="M81" s="116" t="s">
        <v>62</v>
      </c>
      <c r="N81" s="116" t="s">
        <v>63</v>
      </c>
      <c r="O81" s="116" t="s">
        <v>62</v>
      </c>
      <c r="P81" s="116" t="s">
        <v>63</v>
      </c>
      <c r="Q81" s="116" t="s">
        <v>62</v>
      </c>
      <c r="R81" s="116" t="s">
        <v>63</v>
      </c>
      <c r="S81" s="116" t="s">
        <v>62</v>
      </c>
      <c r="T81" s="116" t="s">
        <v>63</v>
      </c>
    </row>
    <row r="82" spans="1:20" x14ac:dyDescent="0.25">
      <c r="A82" s="133" t="s">
        <v>142</v>
      </c>
      <c r="B82" s="134"/>
      <c r="C82" s="117" t="s">
        <v>143</v>
      </c>
      <c r="D82" s="121">
        <f>(B$5*D73)/SUM(D$5,D$6,D$9)</f>
        <v>0.21428571428571427</v>
      </c>
      <c r="E82" s="122"/>
      <c r="F82" s="122"/>
      <c r="G82" s="122"/>
      <c r="H82" s="122"/>
      <c r="I82" s="122"/>
      <c r="J82" s="122"/>
      <c r="K82" s="122">
        <f>(($D82*$N73)/(SUM($E73,$H73,$K73,$N73,$Q73,$T73,$W73,$Z73)))*O73</f>
        <v>0.11785714285714285</v>
      </c>
      <c r="L82" s="122">
        <f>(($D82*$N73)/(SUM($E73,$H73,$K73,$N73,$Q73,$T73,$W73,$Z73)))*P73</f>
        <v>9.6428571428571419E-2</v>
      </c>
      <c r="M82" s="122"/>
      <c r="N82" s="122"/>
      <c r="O82" s="122"/>
      <c r="P82" s="122"/>
      <c r="Q82" s="122"/>
      <c r="R82" s="122"/>
      <c r="S82" s="122"/>
      <c r="T82" s="122"/>
    </row>
    <row r="83" spans="1:20" x14ac:dyDescent="0.25">
      <c r="A83" s="133"/>
      <c r="B83" s="135"/>
      <c r="C83" s="117" t="s">
        <v>144</v>
      </c>
      <c r="D83" s="121">
        <f>(B$5*D74)/SUM(D$5,D$6,D$9)</f>
        <v>0.42857142857142855</v>
      </c>
      <c r="E83" s="122"/>
      <c r="F83" s="122"/>
      <c r="G83" s="122"/>
      <c r="H83" s="122"/>
      <c r="I83" s="122"/>
      <c r="J83" s="122"/>
      <c r="K83" s="122"/>
      <c r="L83" s="122"/>
      <c r="M83" s="122"/>
      <c r="N83" s="122"/>
      <c r="O83" s="122"/>
      <c r="P83" s="122"/>
      <c r="Q83" s="122"/>
      <c r="R83" s="122"/>
      <c r="S83" s="122"/>
      <c r="T83" s="122"/>
    </row>
    <row r="84" spans="1:20" x14ac:dyDescent="0.25">
      <c r="A84" s="133"/>
      <c r="B84" s="135"/>
      <c r="C84" s="120" t="s">
        <v>145</v>
      </c>
      <c r="D84" s="121">
        <f>(D$15*D75)/SUM(D$7,D$8)</f>
        <v>0.14285714285714285</v>
      </c>
      <c r="E84" s="122">
        <f t="shared" ref="E84:F86" si="25">(($D84*$E75)/(SUM($E75,$H75,$K75,$N75,$Q75,$T75,$W75,$Z75)))*F75</f>
        <v>7.857142857142857E-2</v>
      </c>
      <c r="F84" s="122">
        <f t="shared" si="25"/>
        <v>6.4285714285714279E-2</v>
      </c>
      <c r="G84" s="122"/>
      <c r="H84" s="122"/>
      <c r="I84" s="122"/>
      <c r="J84" s="122"/>
      <c r="K84" s="122"/>
      <c r="L84" s="122"/>
      <c r="M84" s="122"/>
      <c r="N84" s="122"/>
      <c r="O84" s="122"/>
      <c r="P84" s="122"/>
      <c r="Q84" s="122"/>
      <c r="R84" s="122"/>
      <c r="S84" s="122"/>
      <c r="T84" s="122"/>
    </row>
    <row r="85" spans="1:20" x14ac:dyDescent="0.25">
      <c r="A85" s="133"/>
      <c r="B85" s="135"/>
      <c r="C85" s="120" t="s">
        <v>146</v>
      </c>
      <c r="D85" s="121">
        <f>(D$15*D76)/SUM(D$7,D$8)</f>
        <v>0.2857142857142857</v>
      </c>
      <c r="E85" s="122">
        <f t="shared" si="25"/>
        <v>0.15714285714285714</v>
      </c>
      <c r="F85" s="122">
        <f t="shared" si="25"/>
        <v>0.12857142857142856</v>
      </c>
      <c r="G85" s="122"/>
      <c r="H85" s="122"/>
      <c r="I85" s="122"/>
      <c r="J85" s="122"/>
      <c r="K85" s="122"/>
      <c r="L85" s="122"/>
      <c r="M85" s="122"/>
      <c r="N85" s="122"/>
      <c r="O85" s="122"/>
      <c r="P85" s="122"/>
      <c r="Q85" s="122"/>
      <c r="R85" s="122"/>
      <c r="S85" s="122"/>
      <c r="T85" s="122"/>
    </row>
    <row r="86" spans="1:20" x14ac:dyDescent="0.25">
      <c r="A86" s="133"/>
      <c r="B86" s="135"/>
      <c r="C86" s="117" t="s">
        <v>147</v>
      </c>
      <c r="D86" s="121">
        <f t="shared" ref="D86" si="26">(B$5*D77)/SUM(D$5,D$6,D$9)</f>
        <v>0.10714285714285714</v>
      </c>
      <c r="E86" s="122">
        <f t="shared" si="25"/>
        <v>2.3571428571428573E-2</v>
      </c>
      <c r="F86" s="122">
        <f t="shared" si="25"/>
        <v>1.9285714285714288E-2</v>
      </c>
      <c r="G86" s="122">
        <f>(($D86*$H77)/(SUM($E77,$H77,$K77,$N77,$Q77,$T77,$W77,$Z77)))*I77</f>
        <v>2.3571428571428573E-2</v>
      </c>
      <c r="H86" s="122">
        <f>(($D86*$H77)/(SUM($E77,$H77,$K77,$N77,$Q77,$T77,$W77,$Z77)))*J77</f>
        <v>1.9285714285714288E-2</v>
      </c>
      <c r="I86" s="122">
        <f>(($D86*$K77)/(SUM($E77,$H77,$K77,$N77,$Q77,$T77,$W77,$Z77)))*L77</f>
        <v>1.1785714285714287E-2</v>
      </c>
      <c r="J86" s="122">
        <f>(($D86*$K77)/(SUM($E77,$H77,$K77,$N77,$Q77,$T77,$W77,$Z77)))*M77</f>
        <v>9.642857142857144E-3</v>
      </c>
      <c r="K86" s="122"/>
      <c r="L86" s="122"/>
      <c r="M86" s="122"/>
      <c r="N86" s="122"/>
      <c r="O86" s="122"/>
      <c r="P86" s="122"/>
      <c r="Q86" s="122"/>
      <c r="R86" s="122"/>
      <c r="S86" s="122"/>
      <c r="T86" s="122"/>
    </row>
    <row r="87" spans="1:20" x14ac:dyDescent="0.25">
      <c r="A87" s="117" t="s">
        <v>148</v>
      </c>
      <c r="B87" s="119"/>
      <c r="C87" s="117" t="s">
        <v>80</v>
      </c>
      <c r="D87" s="121">
        <f>(B$10*D78)/SUM(D$10)</f>
        <v>0.25</v>
      </c>
      <c r="E87" s="122"/>
      <c r="F87" s="122"/>
      <c r="G87" s="122"/>
      <c r="H87" s="122"/>
      <c r="I87" s="122"/>
      <c r="J87" s="122"/>
      <c r="K87" s="122">
        <f>(($D87*$N78)/(SUM($E78,$H78,$K78,$N78,$Q78,$T78,$W78,$Z78)))*O78</f>
        <v>4.7826086956521741E-2</v>
      </c>
      <c r="L87" s="122">
        <f>(($D87*$N78)/(SUM($E78,$H78,$K78,$N78,$Q78,$T78,$W78,$Z78)))*P78</f>
        <v>3.9130434782608699E-2</v>
      </c>
      <c r="M87" s="122">
        <f>(($D87*$Q78)/(SUM($E78,$H78,$K78,$N78,$Q78,$T78,$W78,$Z78)))*R78</f>
        <v>4.7826086956521741E-2</v>
      </c>
      <c r="N87" s="122">
        <f>(($D87*$Q78)/(SUM($E78,$H78,$K78,$N78,$Q78,$T78,$W78,$Z78)))*S78</f>
        <v>3.9130434782608699E-2</v>
      </c>
      <c r="O87" s="122">
        <f>(($D87*$T78)/(SUM($E78,$H78,$K78,$N78,$Q78,$T78,$W78,$Z78)))*U78</f>
        <v>1.1956521739130435E-2</v>
      </c>
      <c r="P87" s="122">
        <f>(($D87*$T78)/(SUM($E78,$H78,$K78,$N78,$Q78,$T78,$W78,$Z78)))*V78</f>
        <v>9.7826086956521747E-3</v>
      </c>
      <c r="Q87" s="122">
        <f>(($D87*$W78)/(SUM($E78,$H78,$K78,$N78,$Q78,$T78,$W78,$Z78)))*X78</f>
        <v>5.9782608695652176E-3</v>
      </c>
      <c r="R87" s="122">
        <f>(($D87*$W78)/(SUM($E78,$H78,$K78,$N78,$Q78,$T78,$W78,$Z78)))*Y78</f>
        <v>4.8913043478260873E-3</v>
      </c>
      <c r="S87" s="122">
        <f>(($D87*$Z78)/(SUM($E78,$H78,$K78,$N78,$Q78,$T78,$W78,$Z78)))*AA78</f>
        <v>2.391304347826087E-2</v>
      </c>
      <c r="T87" s="122">
        <f>(($D87*$Z78)/(SUM($E78,$H78,$K78,$N78,$Q78,$T78,$W78,$Z78)))*AB78</f>
        <v>1.9565217391304349E-2</v>
      </c>
    </row>
    <row r="89" spans="1:20" x14ac:dyDescent="0.25">
      <c r="A89" s="136" t="s">
        <v>150</v>
      </c>
      <c r="B89" s="136"/>
      <c r="C89" s="136"/>
      <c r="D89" s="136"/>
      <c r="E89" s="137" t="s">
        <v>54</v>
      </c>
      <c r="F89" s="138"/>
      <c r="G89" s="137" t="s">
        <v>55</v>
      </c>
      <c r="H89" s="138"/>
      <c r="I89" s="137" t="s">
        <v>56</v>
      </c>
      <c r="J89" s="138"/>
      <c r="K89" s="137" t="s">
        <v>58</v>
      </c>
      <c r="L89" s="138"/>
      <c r="M89" s="137" t="s">
        <v>59</v>
      </c>
      <c r="N89" s="138"/>
      <c r="O89" s="137" t="s">
        <v>60</v>
      </c>
      <c r="P89" s="138"/>
      <c r="Q89" s="137" t="s">
        <v>61</v>
      </c>
      <c r="R89" s="138"/>
      <c r="S89" s="137" t="s">
        <v>64</v>
      </c>
      <c r="T89" s="138"/>
    </row>
    <row r="90" spans="1:20" x14ac:dyDescent="0.25">
      <c r="A90" s="136"/>
      <c r="B90" s="136"/>
      <c r="C90" s="136"/>
      <c r="D90" s="136"/>
      <c r="E90" s="132">
        <f>SUM(E82:F87)</f>
        <v>0.47142857142857142</v>
      </c>
      <c r="F90" s="132"/>
      <c r="G90" s="132">
        <f>SUM(G82:H87)</f>
        <v>4.2857142857142858E-2</v>
      </c>
      <c r="H90" s="132"/>
      <c r="I90" s="132">
        <f>SUM(I82:J87)</f>
        <v>2.1428571428571429E-2</v>
      </c>
      <c r="J90" s="132"/>
      <c r="K90" s="132">
        <f t="shared" ref="K90" si="27">SUM(K82:L87)</f>
        <v>0.30124223602484468</v>
      </c>
      <c r="L90" s="132"/>
      <c r="M90" s="132">
        <f>SUM(M82:N87)</f>
        <v>8.6956521739130432E-2</v>
      </c>
      <c r="N90" s="132"/>
      <c r="O90" s="132">
        <f>SUM(O82:P87)</f>
        <v>2.1739130434782608E-2</v>
      </c>
      <c r="P90" s="132"/>
      <c r="Q90" s="132">
        <f>SUM(Q82:R87)</f>
        <v>1.0869565217391304E-2</v>
      </c>
      <c r="R90" s="132"/>
      <c r="S90" s="132">
        <f>SUM(S82:T87)</f>
        <v>4.3478260869565216E-2</v>
      </c>
      <c r="T90" s="132"/>
    </row>
    <row r="91" spans="1:20" x14ac:dyDescent="0.25">
      <c r="A91" s="136"/>
      <c r="B91" s="136"/>
      <c r="C91" s="136"/>
      <c r="D91" s="136"/>
      <c r="E91" s="116" t="s">
        <v>62</v>
      </c>
      <c r="F91" s="116" t="s">
        <v>63</v>
      </c>
      <c r="G91" s="116" t="s">
        <v>62</v>
      </c>
      <c r="H91" s="116" t="s">
        <v>63</v>
      </c>
      <c r="I91" s="116" t="s">
        <v>62</v>
      </c>
      <c r="J91" s="116" t="s">
        <v>63</v>
      </c>
      <c r="K91" s="116" t="s">
        <v>62</v>
      </c>
      <c r="L91" s="116" t="s">
        <v>63</v>
      </c>
      <c r="M91" s="116" t="s">
        <v>62</v>
      </c>
      <c r="N91" s="116" t="s">
        <v>63</v>
      </c>
      <c r="O91" s="116" t="s">
        <v>62</v>
      </c>
      <c r="P91" s="116" t="s">
        <v>63</v>
      </c>
      <c r="Q91" s="116" t="s">
        <v>62</v>
      </c>
      <c r="R91" s="116" t="s">
        <v>63</v>
      </c>
      <c r="S91" s="116" t="s">
        <v>62</v>
      </c>
      <c r="T91" s="116" t="s">
        <v>63</v>
      </c>
    </row>
    <row r="92" spans="1:20" x14ac:dyDescent="0.25">
      <c r="A92" s="133" t="s">
        <v>142</v>
      </c>
      <c r="B92" s="134"/>
      <c r="C92" s="117" t="s">
        <v>143</v>
      </c>
      <c r="D92" s="121">
        <f>SUM(E82:T82)</f>
        <v>0.21428571428571427</v>
      </c>
      <c r="E92" s="123"/>
      <c r="F92" s="123"/>
      <c r="G92" s="123"/>
      <c r="H92" s="123"/>
      <c r="I92" s="123"/>
      <c r="J92" s="123"/>
      <c r="K92" s="123">
        <v>1</v>
      </c>
      <c r="L92" s="123">
        <v>2</v>
      </c>
      <c r="M92" s="123"/>
      <c r="N92" s="123"/>
      <c r="O92" s="123"/>
      <c r="P92" s="123"/>
      <c r="Q92" s="123"/>
      <c r="R92" s="123"/>
      <c r="S92" s="123"/>
      <c r="T92" s="123"/>
    </row>
    <row r="93" spans="1:20" x14ac:dyDescent="0.25">
      <c r="A93" s="133"/>
      <c r="B93" s="135"/>
      <c r="C93" s="117" t="s">
        <v>144</v>
      </c>
      <c r="D93" s="121">
        <f>SUM(D94:D95)</f>
        <v>0.42857142857142855</v>
      </c>
      <c r="E93" s="123"/>
      <c r="F93" s="123"/>
      <c r="G93" s="123"/>
      <c r="H93" s="123"/>
      <c r="I93" s="123"/>
      <c r="J93" s="123"/>
      <c r="K93" s="123"/>
      <c r="L93" s="123"/>
      <c r="M93" s="123"/>
      <c r="N93" s="123"/>
      <c r="O93" s="123"/>
      <c r="P93" s="123"/>
      <c r="Q93" s="123"/>
      <c r="R93" s="123"/>
      <c r="S93" s="123"/>
      <c r="T93" s="123"/>
    </row>
    <row r="94" spans="1:20" x14ac:dyDescent="0.25">
      <c r="A94" s="133"/>
      <c r="B94" s="135"/>
      <c r="C94" s="120" t="s">
        <v>145</v>
      </c>
      <c r="D94" s="121">
        <f>SUM(E84:T84)</f>
        <v>0.14285714285714285</v>
      </c>
      <c r="E94" s="123">
        <v>2</v>
      </c>
      <c r="F94" s="123">
        <v>2</v>
      </c>
      <c r="G94" s="123"/>
      <c r="H94" s="123"/>
      <c r="I94" s="123"/>
      <c r="J94" s="123"/>
      <c r="K94" s="123"/>
      <c r="L94" s="123"/>
      <c r="M94" s="123"/>
      <c r="N94" s="123"/>
      <c r="O94" s="123"/>
      <c r="P94" s="123"/>
      <c r="Q94" s="123"/>
      <c r="R94" s="123"/>
      <c r="S94" s="123"/>
      <c r="T94" s="123"/>
    </row>
    <row r="95" spans="1:20" x14ac:dyDescent="0.25">
      <c r="A95" s="133"/>
      <c r="B95" s="135"/>
      <c r="C95" s="120" t="s">
        <v>146</v>
      </c>
      <c r="D95" s="121">
        <f t="shared" ref="D95:D97" si="28">SUM(E85:T85)</f>
        <v>0.2857142857142857</v>
      </c>
      <c r="E95" s="123">
        <v>2</v>
      </c>
      <c r="F95" s="123">
        <v>3</v>
      </c>
      <c r="G95" s="123"/>
      <c r="H95" s="123"/>
      <c r="I95" s="123"/>
      <c r="J95" s="123"/>
      <c r="K95" s="123"/>
      <c r="L95" s="123"/>
      <c r="M95" s="123"/>
      <c r="N95" s="123"/>
      <c r="O95" s="123"/>
      <c r="P95" s="123"/>
      <c r="Q95" s="123"/>
      <c r="R95" s="123"/>
      <c r="S95" s="123"/>
      <c r="T95" s="123"/>
    </row>
    <row r="96" spans="1:20" x14ac:dyDescent="0.25">
      <c r="A96" s="133"/>
      <c r="B96" s="135"/>
      <c r="C96" s="117" t="s">
        <v>147</v>
      </c>
      <c r="D96" s="121">
        <f t="shared" si="28"/>
        <v>0.10714285714285715</v>
      </c>
      <c r="E96" s="123">
        <v>1</v>
      </c>
      <c r="F96" s="123">
        <v>1</v>
      </c>
      <c r="G96" s="123" t="s">
        <v>151</v>
      </c>
      <c r="H96" s="123" t="s">
        <v>151</v>
      </c>
      <c r="I96" s="123">
        <v>1</v>
      </c>
      <c r="J96" s="123">
        <v>3</v>
      </c>
      <c r="K96" s="123"/>
      <c r="L96" s="123"/>
      <c r="M96" s="123"/>
      <c r="N96" s="123"/>
      <c r="O96" s="123"/>
      <c r="P96" s="123"/>
      <c r="Q96" s="123"/>
      <c r="R96" s="123"/>
      <c r="S96" s="123"/>
      <c r="T96" s="123"/>
    </row>
    <row r="97" spans="1:28" x14ac:dyDescent="0.25">
      <c r="A97" s="117" t="s">
        <v>148</v>
      </c>
      <c r="B97" s="119"/>
      <c r="C97" s="117" t="s">
        <v>80</v>
      </c>
      <c r="D97" s="121">
        <f t="shared" si="28"/>
        <v>0.24999999999999997</v>
      </c>
      <c r="E97" s="123"/>
      <c r="F97" s="123"/>
      <c r="G97" s="123"/>
      <c r="H97" s="123"/>
      <c r="I97" s="123"/>
      <c r="J97" s="123"/>
      <c r="K97" s="123">
        <v>2</v>
      </c>
      <c r="L97" s="123">
        <v>3</v>
      </c>
      <c r="M97" s="123">
        <v>2</v>
      </c>
      <c r="N97" s="123">
        <v>2</v>
      </c>
      <c r="O97" s="123">
        <v>3</v>
      </c>
      <c r="P97" s="123">
        <v>3</v>
      </c>
      <c r="Q97" s="123">
        <v>4</v>
      </c>
      <c r="R97" s="123">
        <v>3</v>
      </c>
      <c r="S97" s="123">
        <v>3</v>
      </c>
      <c r="T97" s="123">
        <v>3</v>
      </c>
    </row>
    <row r="98" spans="1:28" x14ac:dyDescent="0.25">
      <c r="E98" s="124">
        <f>SUMPRODUCT(E92:E97,E82:E87)/SUMIF(E92:E97,"&gt;0",E82:E87)</f>
        <v>1.9090909090909092</v>
      </c>
      <c r="F98" s="124">
        <f t="shared" ref="F98" si="29">SUMPRODUCT(F92:F97,F82:F87)/SUMIF(F92:F97,"&gt;0",F82:F87)</f>
        <v>2.5151515151515147</v>
      </c>
      <c r="G98" s="124" t="s">
        <v>151</v>
      </c>
      <c r="H98" s="124" t="s">
        <v>151</v>
      </c>
      <c r="I98" s="124">
        <f t="shared" ref="I98:T98" si="30">SUMPRODUCT(I92:I97,I82:I87)/SUMIF(I92:I97,"&gt;0",I82:I87)</f>
        <v>1</v>
      </c>
      <c r="J98" s="124">
        <f t="shared" si="30"/>
        <v>3</v>
      </c>
      <c r="K98" s="124">
        <f t="shared" si="30"/>
        <v>1.2886597938144331</v>
      </c>
      <c r="L98" s="124">
        <f t="shared" si="30"/>
        <v>2.2886597938144329</v>
      </c>
      <c r="M98" s="124">
        <f t="shared" si="30"/>
        <v>2</v>
      </c>
      <c r="N98" s="124">
        <f t="shared" si="30"/>
        <v>2</v>
      </c>
      <c r="O98" s="124">
        <f t="shared" si="30"/>
        <v>3</v>
      </c>
      <c r="P98" s="124">
        <f t="shared" si="30"/>
        <v>3</v>
      </c>
      <c r="Q98" s="124">
        <f t="shared" si="30"/>
        <v>4</v>
      </c>
      <c r="R98" s="124">
        <f t="shared" si="30"/>
        <v>3</v>
      </c>
      <c r="S98" s="124">
        <f t="shared" si="30"/>
        <v>3</v>
      </c>
      <c r="T98" s="124">
        <f t="shared" si="30"/>
        <v>3</v>
      </c>
    </row>
    <row r="99" spans="1:28" x14ac:dyDescent="0.25">
      <c r="E99" s="129">
        <f>SUMPRODUCT(E92:F97,E82:F87)/SUMIF(E92:F97,"&gt;0",E82:F87)</f>
        <v>2.1818181818181817</v>
      </c>
      <c r="F99" s="130"/>
      <c r="G99" s="129" t="s">
        <v>151</v>
      </c>
      <c r="H99" s="130"/>
      <c r="I99" s="129">
        <f t="shared" ref="I99" si="31">SUMPRODUCT(I92:J97,I82:J87)/SUMIF(I92:J97,"&gt;0",I82:J87)</f>
        <v>1.9000000000000001</v>
      </c>
      <c r="J99" s="130"/>
      <c r="K99" s="129">
        <f t="shared" ref="K99" si="32">SUMPRODUCT(K92:L97,K82:L87)/SUMIF(K92:L97,"&gt;0",K82:L87)</f>
        <v>1.7386597938144333</v>
      </c>
      <c r="L99" s="130"/>
      <c r="M99" s="129">
        <f t="shared" ref="M99" si="33">SUMPRODUCT(M92:N97,M82:N87)/SUMIF(M92:N97,"&gt;0",M82:N87)</f>
        <v>2</v>
      </c>
      <c r="N99" s="130"/>
      <c r="O99" s="129">
        <f t="shared" ref="O99" si="34">SUMPRODUCT(O92:P97,O82:P87)/SUMIF(O92:P97,"&gt;0",O82:P87)</f>
        <v>3.0000000000000004</v>
      </c>
      <c r="P99" s="130"/>
      <c r="Q99" s="129">
        <f t="shared" ref="Q99" si="35">SUMPRODUCT(Q92:R97,Q82:R87)/SUMIF(Q92:R97,"&gt;0",Q82:R87)</f>
        <v>3.55</v>
      </c>
      <c r="R99" s="130"/>
      <c r="S99" s="129">
        <f t="shared" ref="S99" si="36">SUMPRODUCT(S92:T97,S82:T87)/SUMIF(S92:T97,"&gt;0",S82:T87)</f>
        <v>3.0000000000000004</v>
      </c>
      <c r="T99" s="130"/>
    </row>
    <row r="100" spans="1:28" x14ac:dyDescent="0.25">
      <c r="E100" s="129">
        <f>SUMPRODUCT(E92:T97,E82:T87)/SUMIF(E92:T97,"&gt;0",E82:T87)</f>
        <v>2.0908014276443869</v>
      </c>
      <c r="F100" s="131"/>
      <c r="G100" s="131"/>
      <c r="H100" s="131"/>
      <c r="I100" s="131"/>
      <c r="J100" s="131"/>
      <c r="K100" s="131"/>
      <c r="L100" s="131"/>
      <c r="M100" s="131"/>
      <c r="N100" s="131"/>
      <c r="O100" s="131"/>
      <c r="P100" s="131"/>
      <c r="Q100" s="131"/>
      <c r="R100" s="131"/>
      <c r="S100" s="131"/>
      <c r="T100" s="130"/>
    </row>
    <row r="103" spans="1:28" ht="15.75" x14ac:dyDescent="0.25">
      <c r="A103" s="140" t="s">
        <v>135</v>
      </c>
      <c r="B103" s="140"/>
      <c r="C103" s="140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  <c r="AA103" s="140"/>
      <c r="AB103" s="140"/>
    </row>
    <row r="105" spans="1:28" x14ac:dyDescent="0.25">
      <c r="A105" s="136" t="s">
        <v>141</v>
      </c>
      <c r="B105" s="136"/>
      <c r="C105" s="136"/>
      <c r="D105" s="136"/>
      <c r="E105" s="139" t="s">
        <v>54</v>
      </c>
      <c r="F105" s="139"/>
      <c r="G105" s="139"/>
      <c r="H105" s="139" t="s">
        <v>55</v>
      </c>
      <c r="I105" s="139"/>
      <c r="J105" s="139"/>
      <c r="K105" s="139" t="s">
        <v>56</v>
      </c>
      <c r="L105" s="139"/>
      <c r="M105" s="139"/>
      <c r="N105" s="139" t="s">
        <v>58</v>
      </c>
      <c r="O105" s="139"/>
      <c r="P105" s="139"/>
      <c r="Q105" s="139" t="s">
        <v>59</v>
      </c>
      <c r="R105" s="139"/>
      <c r="S105" s="139"/>
      <c r="T105" s="139" t="s">
        <v>60</v>
      </c>
      <c r="U105" s="139"/>
      <c r="V105" s="139"/>
      <c r="W105" s="139" t="s">
        <v>61</v>
      </c>
      <c r="X105" s="139"/>
      <c r="Y105" s="139"/>
      <c r="Z105" s="139" t="s">
        <v>64</v>
      </c>
      <c r="AA105" s="139"/>
      <c r="AB105" s="139"/>
    </row>
    <row r="106" spans="1:28" x14ac:dyDescent="0.25">
      <c r="A106" s="136"/>
      <c r="B106" s="136"/>
      <c r="C106" s="136"/>
      <c r="D106" s="136"/>
      <c r="E106" s="116" t="s">
        <v>78</v>
      </c>
      <c r="F106" s="116" t="s">
        <v>62</v>
      </c>
      <c r="G106" s="116" t="s">
        <v>63</v>
      </c>
      <c r="H106" s="116" t="s">
        <v>78</v>
      </c>
      <c r="I106" s="116" t="s">
        <v>62</v>
      </c>
      <c r="J106" s="116" t="s">
        <v>63</v>
      </c>
      <c r="K106" s="116" t="s">
        <v>78</v>
      </c>
      <c r="L106" s="116" t="s">
        <v>62</v>
      </c>
      <c r="M106" s="116" t="s">
        <v>63</v>
      </c>
      <c r="N106" s="116" t="s">
        <v>78</v>
      </c>
      <c r="O106" s="116" t="s">
        <v>62</v>
      </c>
      <c r="P106" s="116" t="s">
        <v>63</v>
      </c>
      <c r="Q106" s="116" t="s">
        <v>78</v>
      </c>
      <c r="R106" s="116" t="s">
        <v>62</v>
      </c>
      <c r="S106" s="116" t="s">
        <v>63</v>
      </c>
      <c r="T106" s="116" t="s">
        <v>78</v>
      </c>
      <c r="U106" s="116" t="s">
        <v>62</v>
      </c>
      <c r="V106" s="116" t="s">
        <v>63</v>
      </c>
      <c r="W106" s="116" t="s">
        <v>78</v>
      </c>
      <c r="X106" s="116" t="s">
        <v>62</v>
      </c>
      <c r="Y106" s="116" t="s">
        <v>63</v>
      </c>
      <c r="Z106" s="116" t="s">
        <v>78</v>
      </c>
      <c r="AA106" s="116" t="s">
        <v>62</v>
      </c>
      <c r="AB106" s="116" t="s">
        <v>63</v>
      </c>
    </row>
    <row r="107" spans="1:28" x14ac:dyDescent="0.25">
      <c r="A107" s="133" t="s">
        <v>142</v>
      </c>
      <c r="B107" s="134">
        <v>0.75</v>
      </c>
      <c r="C107" s="117" t="s">
        <v>143</v>
      </c>
      <c r="D107" s="118">
        <v>4</v>
      </c>
      <c r="E107" s="118"/>
      <c r="F107" s="118"/>
      <c r="G107" s="118"/>
      <c r="H107" s="118"/>
      <c r="I107" s="118"/>
      <c r="J107" s="118"/>
      <c r="K107" s="118"/>
      <c r="L107" s="118"/>
      <c r="M107" s="118"/>
      <c r="N107" s="118">
        <v>8</v>
      </c>
      <c r="O107" s="119">
        <v>0.55000000000000004</v>
      </c>
      <c r="P107" s="119">
        <v>0.45</v>
      </c>
      <c r="Q107" s="118"/>
      <c r="R107" s="118"/>
      <c r="S107" s="118"/>
      <c r="T107" s="118"/>
      <c r="U107" s="118"/>
      <c r="V107" s="118"/>
      <c r="W107" s="118"/>
      <c r="X107" s="118"/>
      <c r="Y107" s="118"/>
      <c r="Z107" s="118"/>
      <c r="AA107" s="118"/>
      <c r="AB107" s="118"/>
    </row>
    <row r="108" spans="1:28" x14ac:dyDescent="0.25">
      <c r="A108" s="133"/>
      <c r="B108" s="135"/>
      <c r="C108" s="117" t="s">
        <v>144</v>
      </c>
      <c r="D108" s="118">
        <v>8</v>
      </c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8"/>
      <c r="P108" s="118"/>
      <c r="Q108" s="118"/>
      <c r="R108" s="118"/>
      <c r="S108" s="118"/>
      <c r="T108" s="118"/>
      <c r="U108" s="118"/>
      <c r="V108" s="118"/>
      <c r="W108" s="118"/>
      <c r="X108" s="118"/>
      <c r="Y108" s="118"/>
      <c r="Z108" s="118"/>
      <c r="AA108" s="118"/>
      <c r="AB108" s="118"/>
    </row>
    <row r="109" spans="1:28" x14ac:dyDescent="0.25">
      <c r="A109" s="133"/>
      <c r="B109" s="135"/>
      <c r="C109" s="120" t="s">
        <v>145</v>
      </c>
      <c r="D109" s="118">
        <v>4</v>
      </c>
      <c r="E109" s="118">
        <v>8</v>
      </c>
      <c r="F109" s="119">
        <v>0.55000000000000004</v>
      </c>
      <c r="G109" s="119">
        <v>0.45</v>
      </c>
      <c r="H109" s="118"/>
      <c r="I109" s="118"/>
      <c r="J109" s="118"/>
      <c r="K109" s="118"/>
      <c r="L109" s="118"/>
      <c r="M109" s="118"/>
      <c r="N109" s="118"/>
      <c r="O109" s="11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  <c r="AA109" s="118"/>
      <c r="AB109" s="118"/>
    </row>
    <row r="110" spans="1:28" x14ac:dyDescent="0.25">
      <c r="A110" s="133"/>
      <c r="B110" s="135"/>
      <c r="C110" s="120" t="s">
        <v>146</v>
      </c>
      <c r="D110" s="118">
        <v>8</v>
      </c>
      <c r="E110" s="118">
        <v>8</v>
      </c>
      <c r="F110" s="119">
        <v>0.55000000000000004</v>
      </c>
      <c r="G110" s="119">
        <v>0.45</v>
      </c>
      <c r="H110" s="118"/>
      <c r="I110" s="118"/>
      <c r="J110" s="118"/>
      <c r="K110" s="118"/>
      <c r="L110" s="118"/>
      <c r="M110" s="118"/>
      <c r="N110" s="118"/>
      <c r="O110" s="118"/>
      <c r="P110" s="118"/>
      <c r="Q110" s="118"/>
      <c r="R110" s="118"/>
      <c r="S110" s="118"/>
      <c r="T110" s="118"/>
      <c r="U110" s="118"/>
      <c r="V110" s="118"/>
      <c r="W110" s="118"/>
      <c r="X110" s="118"/>
      <c r="Y110" s="118"/>
      <c r="Z110" s="118"/>
      <c r="AA110" s="118"/>
      <c r="AB110" s="118"/>
    </row>
    <row r="111" spans="1:28" x14ac:dyDescent="0.25">
      <c r="A111" s="133"/>
      <c r="B111" s="135"/>
      <c r="C111" s="117" t="s">
        <v>147</v>
      </c>
      <c r="D111" s="118">
        <v>2</v>
      </c>
      <c r="E111" s="118">
        <v>8</v>
      </c>
      <c r="F111" s="119">
        <v>0.55000000000000004</v>
      </c>
      <c r="G111" s="119">
        <v>0.45</v>
      </c>
      <c r="H111" s="118">
        <v>8</v>
      </c>
      <c r="I111" s="119">
        <v>0.55000000000000004</v>
      </c>
      <c r="J111" s="119">
        <v>0.45</v>
      </c>
      <c r="K111" s="118">
        <v>4</v>
      </c>
      <c r="L111" s="119">
        <v>0.55000000000000004</v>
      </c>
      <c r="M111" s="119">
        <v>0.45</v>
      </c>
      <c r="N111" s="118"/>
      <c r="O111" s="118"/>
      <c r="P111" s="118"/>
      <c r="Q111" s="118"/>
      <c r="R111" s="118"/>
      <c r="S111" s="118"/>
      <c r="T111" s="118"/>
      <c r="U111" s="118"/>
      <c r="V111" s="118"/>
      <c r="W111" s="118"/>
      <c r="X111" s="118"/>
      <c r="Y111" s="118"/>
      <c r="Z111" s="118"/>
      <c r="AA111" s="118"/>
      <c r="AB111" s="118"/>
    </row>
    <row r="112" spans="1:28" x14ac:dyDescent="0.25">
      <c r="A112" s="117" t="s">
        <v>148</v>
      </c>
      <c r="B112" s="119">
        <v>0.25</v>
      </c>
      <c r="C112" s="117" t="s">
        <v>80</v>
      </c>
      <c r="D112" s="118">
        <v>8</v>
      </c>
      <c r="E112" s="118"/>
      <c r="F112" s="118"/>
      <c r="G112" s="118"/>
      <c r="H112" s="118"/>
      <c r="I112" s="118"/>
      <c r="J112" s="118"/>
      <c r="K112" s="118"/>
      <c r="L112" s="118"/>
      <c r="M112" s="118"/>
      <c r="N112" s="118">
        <v>8</v>
      </c>
      <c r="O112" s="119">
        <v>0.55000000000000004</v>
      </c>
      <c r="P112" s="119">
        <v>0.45</v>
      </c>
      <c r="Q112" s="118">
        <v>8</v>
      </c>
      <c r="R112" s="119">
        <v>0.55000000000000004</v>
      </c>
      <c r="S112" s="119">
        <v>0.45</v>
      </c>
      <c r="T112" s="118">
        <v>2</v>
      </c>
      <c r="U112" s="119">
        <v>0.55000000000000004</v>
      </c>
      <c r="V112" s="119">
        <v>0.45</v>
      </c>
      <c r="W112" s="118">
        <v>1</v>
      </c>
      <c r="X112" s="119">
        <v>0.55000000000000004</v>
      </c>
      <c r="Y112" s="119">
        <v>0.45</v>
      </c>
      <c r="Z112" s="118">
        <v>4</v>
      </c>
      <c r="AA112" s="119">
        <v>0.55000000000000004</v>
      </c>
      <c r="AB112" s="119">
        <v>0.45</v>
      </c>
    </row>
    <row r="114" spans="1:20" x14ac:dyDescent="0.25">
      <c r="A114" s="136" t="s">
        <v>149</v>
      </c>
      <c r="B114" s="136"/>
      <c r="C114" s="136"/>
      <c r="D114" s="136"/>
      <c r="E114" s="137" t="s">
        <v>54</v>
      </c>
      <c r="F114" s="138"/>
      <c r="G114" s="137" t="s">
        <v>55</v>
      </c>
      <c r="H114" s="138"/>
      <c r="I114" s="137" t="s">
        <v>56</v>
      </c>
      <c r="J114" s="138"/>
      <c r="K114" s="137" t="s">
        <v>58</v>
      </c>
      <c r="L114" s="138"/>
      <c r="M114" s="137" t="s">
        <v>59</v>
      </c>
      <c r="N114" s="138"/>
      <c r="O114" s="137" t="s">
        <v>60</v>
      </c>
      <c r="P114" s="138"/>
      <c r="Q114" s="137" t="s">
        <v>61</v>
      </c>
      <c r="R114" s="138"/>
      <c r="S114" s="137" t="s">
        <v>64</v>
      </c>
      <c r="T114" s="138"/>
    </row>
    <row r="115" spans="1:20" x14ac:dyDescent="0.25">
      <c r="A115" s="136"/>
      <c r="B115" s="136"/>
      <c r="C115" s="136"/>
      <c r="D115" s="136"/>
      <c r="E115" s="116" t="s">
        <v>62</v>
      </c>
      <c r="F115" s="116" t="s">
        <v>63</v>
      </c>
      <c r="G115" s="116" t="s">
        <v>62</v>
      </c>
      <c r="H115" s="116" t="s">
        <v>63</v>
      </c>
      <c r="I115" s="116" t="s">
        <v>62</v>
      </c>
      <c r="J115" s="116" t="s">
        <v>63</v>
      </c>
      <c r="K115" s="116" t="s">
        <v>62</v>
      </c>
      <c r="L115" s="116" t="s">
        <v>63</v>
      </c>
      <c r="M115" s="116" t="s">
        <v>62</v>
      </c>
      <c r="N115" s="116" t="s">
        <v>63</v>
      </c>
      <c r="O115" s="116" t="s">
        <v>62</v>
      </c>
      <c r="P115" s="116" t="s">
        <v>63</v>
      </c>
      <c r="Q115" s="116" t="s">
        <v>62</v>
      </c>
      <c r="R115" s="116" t="s">
        <v>63</v>
      </c>
      <c r="S115" s="116" t="s">
        <v>62</v>
      </c>
      <c r="T115" s="116" t="s">
        <v>63</v>
      </c>
    </row>
    <row r="116" spans="1:20" x14ac:dyDescent="0.25">
      <c r="A116" s="133" t="s">
        <v>142</v>
      </c>
      <c r="B116" s="134"/>
      <c r="C116" s="117" t="s">
        <v>143</v>
      </c>
      <c r="D116" s="121">
        <f>(B$5*D107)/SUM(D$5,D$6,D$9)</f>
        <v>0.21428571428571427</v>
      </c>
      <c r="E116" s="122"/>
      <c r="F116" s="122"/>
      <c r="G116" s="122"/>
      <c r="H116" s="122"/>
      <c r="I116" s="122"/>
      <c r="J116" s="122"/>
      <c r="K116" s="122">
        <f>(($D116*$N107)/(SUM($E107,$H107,$K107,$N107,$Q107,$T107,$W107,$Z107)))*O107</f>
        <v>0.11785714285714285</v>
      </c>
      <c r="L116" s="122">
        <f>(($D116*$N107)/(SUM($E107,$H107,$K107,$N107,$Q107,$T107,$W107,$Z107)))*P107</f>
        <v>9.6428571428571419E-2</v>
      </c>
      <c r="M116" s="122"/>
      <c r="N116" s="122"/>
      <c r="O116" s="122"/>
      <c r="P116" s="122"/>
      <c r="Q116" s="122"/>
      <c r="R116" s="122"/>
      <c r="S116" s="122"/>
      <c r="T116" s="122"/>
    </row>
    <row r="117" spans="1:20" x14ac:dyDescent="0.25">
      <c r="A117" s="133"/>
      <c r="B117" s="135"/>
      <c r="C117" s="117" t="s">
        <v>144</v>
      </c>
      <c r="D117" s="121">
        <f>(B$5*D108)/SUM(D$5,D$6,D$9)</f>
        <v>0.42857142857142855</v>
      </c>
      <c r="E117" s="122"/>
      <c r="F117" s="122"/>
      <c r="G117" s="122"/>
      <c r="H117" s="122"/>
      <c r="I117" s="122"/>
      <c r="J117" s="122"/>
      <c r="K117" s="122"/>
      <c r="L117" s="122"/>
      <c r="M117" s="122"/>
      <c r="N117" s="122"/>
      <c r="O117" s="122"/>
      <c r="P117" s="122"/>
      <c r="Q117" s="122"/>
      <c r="R117" s="122"/>
      <c r="S117" s="122"/>
      <c r="T117" s="122"/>
    </row>
    <row r="118" spans="1:20" x14ac:dyDescent="0.25">
      <c r="A118" s="133"/>
      <c r="B118" s="135"/>
      <c r="C118" s="120" t="s">
        <v>145</v>
      </c>
      <c r="D118" s="121">
        <f>(D$15*D109)/SUM(D$7,D$8)</f>
        <v>0.14285714285714285</v>
      </c>
      <c r="E118" s="122">
        <f t="shared" ref="E118:F120" si="37">(($D118*$E109)/(SUM($E109,$H109,$K109,$N109,$Q109,$T109,$W109,$Z109)))*F109</f>
        <v>7.857142857142857E-2</v>
      </c>
      <c r="F118" s="122">
        <f t="shared" si="37"/>
        <v>6.4285714285714279E-2</v>
      </c>
      <c r="G118" s="122"/>
      <c r="H118" s="122"/>
      <c r="I118" s="122"/>
      <c r="J118" s="122"/>
      <c r="K118" s="122"/>
      <c r="L118" s="122"/>
      <c r="M118" s="122"/>
      <c r="N118" s="122"/>
      <c r="O118" s="122"/>
      <c r="P118" s="122"/>
      <c r="Q118" s="122"/>
      <c r="R118" s="122"/>
      <c r="S118" s="122"/>
      <c r="T118" s="122"/>
    </row>
    <row r="119" spans="1:20" x14ac:dyDescent="0.25">
      <c r="A119" s="133"/>
      <c r="B119" s="135"/>
      <c r="C119" s="120" t="s">
        <v>146</v>
      </c>
      <c r="D119" s="121">
        <f>(D$15*D110)/SUM(D$7,D$8)</f>
        <v>0.2857142857142857</v>
      </c>
      <c r="E119" s="122">
        <f t="shared" si="37"/>
        <v>0.15714285714285714</v>
      </c>
      <c r="F119" s="122">
        <f t="shared" si="37"/>
        <v>0.12857142857142856</v>
      </c>
      <c r="G119" s="122"/>
      <c r="H119" s="122"/>
      <c r="I119" s="122"/>
      <c r="J119" s="122"/>
      <c r="K119" s="122"/>
      <c r="L119" s="122"/>
      <c r="M119" s="122"/>
      <c r="N119" s="122"/>
      <c r="O119" s="122"/>
      <c r="P119" s="122"/>
      <c r="Q119" s="122"/>
      <c r="R119" s="122"/>
      <c r="S119" s="122"/>
      <c r="T119" s="122"/>
    </row>
    <row r="120" spans="1:20" x14ac:dyDescent="0.25">
      <c r="A120" s="133"/>
      <c r="B120" s="135"/>
      <c r="C120" s="117" t="s">
        <v>147</v>
      </c>
      <c r="D120" s="121">
        <f t="shared" ref="D120" si="38">(B$5*D111)/SUM(D$5,D$6,D$9)</f>
        <v>0.10714285714285714</v>
      </c>
      <c r="E120" s="122">
        <f t="shared" si="37"/>
        <v>2.3571428571428573E-2</v>
      </c>
      <c r="F120" s="122">
        <f t="shared" si="37"/>
        <v>1.9285714285714288E-2</v>
      </c>
      <c r="G120" s="122">
        <f>(($D120*$H111)/(SUM($E111,$H111,$K111,$N111,$Q111,$T111,$W111,$Z111)))*I111</f>
        <v>2.3571428571428573E-2</v>
      </c>
      <c r="H120" s="122">
        <f>(($D120*$H111)/(SUM($E111,$H111,$K111,$N111,$Q111,$T111,$W111,$Z111)))*J111</f>
        <v>1.9285714285714288E-2</v>
      </c>
      <c r="I120" s="122">
        <f>(($D120*$K111)/(SUM($E111,$H111,$K111,$N111,$Q111,$T111,$W111,$Z111)))*L111</f>
        <v>1.1785714285714287E-2</v>
      </c>
      <c r="J120" s="122">
        <f>(($D120*$K111)/(SUM($E111,$H111,$K111,$N111,$Q111,$T111,$W111,$Z111)))*M111</f>
        <v>9.642857142857144E-3</v>
      </c>
      <c r="K120" s="122"/>
      <c r="L120" s="122"/>
      <c r="M120" s="122"/>
      <c r="N120" s="122"/>
      <c r="O120" s="122"/>
      <c r="P120" s="122"/>
      <c r="Q120" s="122"/>
      <c r="R120" s="122"/>
      <c r="S120" s="122"/>
      <c r="T120" s="122"/>
    </row>
    <row r="121" spans="1:20" x14ac:dyDescent="0.25">
      <c r="A121" s="117" t="s">
        <v>148</v>
      </c>
      <c r="B121" s="119"/>
      <c r="C121" s="117" t="s">
        <v>80</v>
      </c>
      <c r="D121" s="121">
        <f>(B$10*D112)/SUM(D$10)</f>
        <v>0.25</v>
      </c>
      <c r="E121" s="122"/>
      <c r="F121" s="122"/>
      <c r="G121" s="122"/>
      <c r="H121" s="122"/>
      <c r="I121" s="122"/>
      <c r="J121" s="122"/>
      <c r="K121" s="122">
        <f>(($D121*$N112)/(SUM($E112,$H112,$K112,$N112,$Q112,$T112,$W112,$Z112)))*O112</f>
        <v>4.7826086956521741E-2</v>
      </c>
      <c r="L121" s="122">
        <f>(($D121*$N112)/(SUM($E112,$H112,$K112,$N112,$Q112,$T112,$W112,$Z112)))*P112</f>
        <v>3.9130434782608699E-2</v>
      </c>
      <c r="M121" s="122">
        <f>(($D121*$Q112)/(SUM($E112,$H112,$K112,$N112,$Q112,$T112,$W112,$Z112)))*R112</f>
        <v>4.7826086956521741E-2</v>
      </c>
      <c r="N121" s="122">
        <f>(($D121*$Q112)/(SUM($E112,$H112,$K112,$N112,$Q112,$T112,$W112,$Z112)))*S112</f>
        <v>3.9130434782608699E-2</v>
      </c>
      <c r="O121" s="122">
        <f>(($D121*$T112)/(SUM($E112,$H112,$K112,$N112,$Q112,$T112,$W112,$Z112)))*U112</f>
        <v>1.1956521739130435E-2</v>
      </c>
      <c r="P121" s="122">
        <f>(($D121*$T112)/(SUM($E112,$H112,$K112,$N112,$Q112,$T112,$W112,$Z112)))*V112</f>
        <v>9.7826086956521747E-3</v>
      </c>
      <c r="Q121" s="122">
        <f>(($D121*$W112)/(SUM($E112,$H112,$K112,$N112,$Q112,$T112,$W112,$Z112)))*X112</f>
        <v>5.9782608695652176E-3</v>
      </c>
      <c r="R121" s="122">
        <f>(($D121*$W112)/(SUM($E112,$H112,$K112,$N112,$Q112,$T112,$W112,$Z112)))*Y112</f>
        <v>4.8913043478260873E-3</v>
      </c>
      <c r="S121" s="122">
        <f>(($D121*$Z112)/(SUM($E112,$H112,$K112,$N112,$Q112,$T112,$W112,$Z112)))*AA112</f>
        <v>2.391304347826087E-2</v>
      </c>
      <c r="T121" s="122">
        <f>(($D121*$Z112)/(SUM($E112,$H112,$K112,$N112,$Q112,$T112,$W112,$Z112)))*AB112</f>
        <v>1.9565217391304349E-2</v>
      </c>
    </row>
    <row r="123" spans="1:20" x14ac:dyDescent="0.25">
      <c r="A123" s="136" t="s">
        <v>150</v>
      </c>
      <c r="B123" s="136"/>
      <c r="C123" s="136"/>
      <c r="D123" s="136"/>
      <c r="E123" s="137" t="s">
        <v>54</v>
      </c>
      <c r="F123" s="138"/>
      <c r="G123" s="137" t="s">
        <v>55</v>
      </c>
      <c r="H123" s="138"/>
      <c r="I123" s="137" t="s">
        <v>56</v>
      </c>
      <c r="J123" s="138"/>
      <c r="K123" s="137" t="s">
        <v>58</v>
      </c>
      <c r="L123" s="138"/>
      <c r="M123" s="137" t="s">
        <v>59</v>
      </c>
      <c r="N123" s="138"/>
      <c r="O123" s="137" t="s">
        <v>60</v>
      </c>
      <c r="P123" s="138"/>
      <c r="Q123" s="137" t="s">
        <v>61</v>
      </c>
      <c r="R123" s="138"/>
      <c r="S123" s="137" t="s">
        <v>64</v>
      </c>
      <c r="T123" s="138"/>
    </row>
    <row r="124" spans="1:20" x14ac:dyDescent="0.25">
      <c r="A124" s="136"/>
      <c r="B124" s="136"/>
      <c r="C124" s="136"/>
      <c r="D124" s="136"/>
      <c r="E124" s="132">
        <f>SUM(E116:F121)</f>
        <v>0.47142857142857142</v>
      </c>
      <c r="F124" s="132"/>
      <c r="G124" s="132">
        <f>SUM(G116:H121)</f>
        <v>4.2857142857142858E-2</v>
      </c>
      <c r="H124" s="132"/>
      <c r="I124" s="132">
        <f>SUM(I116:J121)</f>
        <v>2.1428571428571429E-2</v>
      </c>
      <c r="J124" s="132"/>
      <c r="K124" s="132">
        <f t="shared" ref="K124" si="39">SUM(K116:L121)</f>
        <v>0.30124223602484468</v>
      </c>
      <c r="L124" s="132"/>
      <c r="M124" s="132">
        <f>SUM(M116:N121)</f>
        <v>8.6956521739130432E-2</v>
      </c>
      <c r="N124" s="132"/>
      <c r="O124" s="132">
        <f>SUM(O116:P121)</f>
        <v>2.1739130434782608E-2</v>
      </c>
      <c r="P124" s="132"/>
      <c r="Q124" s="132">
        <f>SUM(Q116:R121)</f>
        <v>1.0869565217391304E-2</v>
      </c>
      <c r="R124" s="132"/>
      <c r="S124" s="132">
        <f>SUM(S116:T121)</f>
        <v>4.3478260869565216E-2</v>
      </c>
      <c r="T124" s="132"/>
    </row>
    <row r="125" spans="1:20" x14ac:dyDescent="0.25">
      <c r="A125" s="136"/>
      <c r="B125" s="136"/>
      <c r="C125" s="136"/>
      <c r="D125" s="136"/>
      <c r="E125" s="116" t="s">
        <v>62</v>
      </c>
      <c r="F125" s="116" t="s">
        <v>63</v>
      </c>
      <c r="G125" s="116" t="s">
        <v>62</v>
      </c>
      <c r="H125" s="116" t="s">
        <v>63</v>
      </c>
      <c r="I125" s="116" t="s">
        <v>62</v>
      </c>
      <c r="J125" s="116" t="s">
        <v>63</v>
      </c>
      <c r="K125" s="116" t="s">
        <v>62</v>
      </c>
      <c r="L125" s="116" t="s">
        <v>63</v>
      </c>
      <c r="M125" s="116" t="s">
        <v>62</v>
      </c>
      <c r="N125" s="116" t="s">
        <v>63</v>
      </c>
      <c r="O125" s="116" t="s">
        <v>62</v>
      </c>
      <c r="P125" s="116" t="s">
        <v>63</v>
      </c>
      <c r="Q125" s="116" t="s">
        <v>62</v>
      </c>
      <c r="R125" s="116" t="s">
        <v>63</v>
      </c>
      <c r="S125" s="116" t="s">
        <v>62</v>
      </c>
      <c r="T125" s="116" t="s">
        <v>63</v>
      </c>
    </row>
    <row r="126" spans="1:20" x14ac:dyDescent="0.25">
      <c r="A126" s="133" t="s">
        <v>142</v>
      </c>
      <c r="B126" s="134"/>
      <c r="C126" s="117" t="s">
        <v>143</v>
      </c>
      <c r="D126" s="121">
        <f>SUM(E116:T116)</f>
        <v>0.21428571428571427</v>
      </c>
      <c r="E126" s="123"/>
      <c r="F126" s="123"/>
      <c r="G126" s="123"/>
      <c r="H126" s="123"/>
      <c r="I126" s="123"/>
      <c r="J126" s="123"/>
      <c r="K126" s="123" t="s">
        <v>151</v>
      </c>
      <c r="L126" s="123">
        <v>2</v>
      </c>
      <c r="M126" s="123"/>
      <c r="N126" s="123"/>
      <c r="O126" s="123"/>
      <c r="P126" s="123"/>
      <c r="Q126" s="123"/>
      <c r="R126" s="123"/>
      <c r="S126" s="123"/>
      <c r="T126" s="123"/>
    </row>
    <row r="127" spans="1:20" x14ac:dyDescent="0.25">
      <c r="A127" s="133"/>
      <c r="B127" s="135"/>
      <c r="C127" s="117" t="s">
        <v>144</v>
      </c>
      <c r="D127" s="121">
        <f>SUM(D128:D129)</f>
        <v>0.42857142857142855</v>
      </c>
      <c r="E127" s="123"/>
      <c r="F127" s="123"/>
      <c r="G127" s="123"/>
      <c r="H127" s="123"/>
      <c r="I127" s="123"/>
      <c r="J127" s="123"/>
      <c r="K127" s="123"/>
      <c r="L127" s="123"/>
      <c r="M127" s="123"/>
      <c r="N127" s="123"/>
      <c r="O127" s="123"/>
      <c r="P127" s="123"/>
      <c r="Q127" s="123"/>
      <c r="R127" s="123"/>
      <c r="S127" s="123"/>
      <c r="T127" s="123"/>
    </row>
    <row r="128" spans="1:20" x14ac:dyDescent="0.25">
      <c r="A128" s="133"/>
      <c r="B128" s="135"/>
      <c r="C128" s="120" t="s">
        <v>145</v>
      </c>
      <c r="D128" s="121">
        <f>SUM(E118:T118)</f>
        <v>0.14285714285714285</v>
      </c>
      <c r="E128" s="123">
        <v>2</v>
      </c>
      <c r="F128" s="123">
        <v>2</v>
      </c>
      <c r="G128" s="123"/>
      <c r="H128" s="123"/>
      <c r="I128" s="123"/>
      <c r="J128" s="123"/>
      <c r="K128" s="123"/>
      <c r="L128" s="123"/>
      <c r="M128" s="123"/>
      <c r="N128" s="123"/>
      <c r="O128" s="123"/>
      <c r="P128" s="123"/>
      <c r="Q128" s="123"/>
      <c r="R128" s="123"/>
      <c r="S128" s="123"/>
      <c r="T128" s="123"/>
    </row>
    <row r="129" spans="1:28" x14ac:dyDescent="0.25">
      <c r="A129" s="133"/>
      <c r="B129" s="135"/>
      <c r="C129" s="120" t="s">
        <v>146</v>
      </c>
      <c r="D129" s="121">
        <f t="shared" ref="D129:D131" si="40">SUM(E119:T119)</f>
        <v>0.2857142857142857</v>
      </c>
      <c r="E129" s="123">
        <v>2</v>
      </c>
      <c r="F129" s="123">
        <v>3</v>
      </c>
      <c r="G129" s="123"/>
      <c r="H129" s="123"/>
      <c r="I129" s="123"/>
      <c r="J129" s="123"/>
      <c r="K129" s="123"/>
      <c r="L129" s="123"/>
      <c r="M129" s="123"/>
      <c r="N129" s="123"/>
      <c r="O129" s="123"/>
      <c r="P129" s="123"/>
      <c r="Q129" s="123"/>
      <c r="R129" s="123"/>
      <c r="S129" s="123"/>
      <c r="T129" s="123"/>
    </row>
    <row r="130" spans="1:28" x14ac:dyDescent="0.25">
      <c r="A130" s="133"/>
      <c r="B130" s="135"/>
      <c r="C130" s="117" t="s">
        <v>147</v>
      </c>
      <c r="D130" s="121">
        <f t="shared" si="40"/>
        <v>0.10714285714285715</v>
      </c>
      <c r="E130" s="123">
        <v>1</v>
      </c>
      <c r="F130" s="123">
        <v>1</v>
      </c>
      <c r="G130" s="123">
        <v>1</v>
      </c>
      <c r="H130" s="123">
        <v>1</v>
      </c>
      <c r="I130" s="123">
        <v>1</v>
      </c>
      <c r="J130" s="123">
        <v>3</v>
      </c>
      <c r="K130" s="123"/>
      <c r="L130" s="123"/>
      <c r="M130" s="123"/>
      <c r="N130" s="123"/>
      <c r="O130" s="123"/>
      <c r="P130" s="123"/>
      <c r="Q130" s="123"/>
      <c r="R130" s="123"/>
      <c r="S130" s="123"/>
      <c r="T130" s="123"/>
    </row>
    <row r="131" spans="1:28" x14ac:dyDescent="0.25">
      <c r="A131" s="117" t="s">
        <v>148</v>
      </c>
      <c r="B131" s="119"/>
      <c r="C131" s="117" t="s">
        <v>80</v>
      </c>
      <c r="D131" s="121">
        <f t="shared" si="40"/>
        <v>0.24999999999999997</v>
      </c>
      <c r="E131" s="123"/>
      <c r="F131" s="123"/>
      <c r="G131" s="123"/>
      <c r="H131" s="123"/>
      <c r="I131" s="123"/>
      <c r="J131" s="123"/>
      <c r="K131" s="123">
        <v>2</v>
      </c>
      <c r="L131" s="123">
        <v>3</v>
      </c>
      <c r="M131" s="123">
        <v>2</v>
      </c>
      <c r="N131" s="123">
        <v>2</v>
      </c>
      <c r="O131" s="123">
        <v>3</v>
      </c>
      <c r="P131" s="123">
        <v>3</v>
      </c>
      <c r="Q131" s="123">
        <v>4</v>
      </c>
      <c r="R131" s="123">
        <v>3</v>
      </c>
      <c r="S131" s="123">
        <v>3</v>
      </c>
      <c r="T131" s="123">
        <v>3</v>
      </c>
    </row>
    <row r="132" spans="1:28" x14ac:dyDescent="0.25">
      <c r="E132" s="124">
        <f>SUMPRODUCT(E126:E131,E116:E121)/SUMIF(E126:E131,"&gt;0",E116:E121)</f>
        <v>1.9090909090909092</v>
      </c>
      <c r="F132" s="124">
        <f t="shared" ref="F132" si="41">SUMPRODUCT(F126:F131,F116:F121)/SUMIF(F126:F131,"&gt;0",F116:F121)</f>
        <v>2.5151515151515147</v>
      </c>
      <c r="G132" s="124">
        <f>SUMPRODUCT(G126:G131,G116:G121)/SUMIF(G126:G131,"&gt;0",G116:G121)</f>
        <v>1</v>
      </c>
      <c r="H132" s="124">
        <f t="shared" ref="H132:T132" si="42">SUMPRODUCT(H126:H131,H116:H121)/SUMIF(H126:H131,"&gt;0",H116:H121)</f>
        <v>1</v>
      </c>
      <c r="I132" s="124">
        <f t="shared" si="42"/>
        <v>1</v>
      </c>
      <c r="J132" s="124">
        <f t="shared" si="42"/>
        <v>3</v>
      </c>
      <c r="K132" s="124">
        <f t="shared" si="42"/>
        <v>2</v>
      </c>
      <c r="L132" s="124">
        <f t="shared" si="42"/>
        <v>2.2886597938144329</v>
      </c>
      <c r="M132" s="124">
        <f t="shared" si="42"/>
        <v>2</v>
      </c>
      <c r="N132" s="124">
        <f t="shared" si="42"/>
        <v>2</v>
      </c>
      <c r="O132" s="124">
        <f t="shared" si="42"/>
        <v>3</v>
      </c>
      <c r="P132" s="124">
        <f t="shared" si="42"/>
        <v>3</v>
      </c>
      <c r="Q132" s="124">
        <f t="shared" si="42"/>
        <v>4</v>
      </c>
      <c r="R132" s="124">
        <f t="shared" si="42"/>
        <v>3</v>
      </c>
      <c r="S132" s="124">
        <f t="shared" si="42"/>
        <v>3</v>
      </c>
      <c r="T132" s="124">
        <f t="shared" si="42"/>
        <v>3</v>
      </c>
    </row>
    <row r="133" spans="1:28" x14ac:dyDescent="0.25">
      <c r="E133" s="129">
        <f>SUMPRODUCT(E126:F131,E116:F121)/SUMIF(E126:F131,"&gt;0",E116:F121)</f>
        <v>2.1818181818181817</v>
      </c>
      <c r="F133" s="130"/>
      <c r="G133" s="129">
        <f>SUMPRODUCT(G126:H131,G116:H121)/SUMIF(G126:H131,"&gt;0",G116:H121)</f>
        <v>1</v>
      </c>
      <c r="H133" s="130"/>
      <c r="I133" s="129">
        <f t="shared" ref="I133" si="43">SUMPRODUCT(I126:J131,I116:J121)/SUMIF(I126:J131,"&gt;0",I116:J121)</f>
        <v>1.9000000000000001</v>
      </c>
      <c r="J133" s="130"/>
      <c r="K133" s="129">
        <f t="shared" ref="K133" si="44">SUMPRODUCT(K126:L131,K116:L121)/SUMIF(K126:L131,"&gt;0",K116:L121)</f>
        <v>2.2133784928027094</v>
      </c>
      <c r="L133" s="130"/>
      <c r="M133" s="129">
        <f t="shared" ref="M133" si="45">SUMPRODUCT(M126:N131,M116:N121)/SUMIF(M126:N131,"&gt;0",M116:N121)</f>
        <v>2</v>
      </c>
      <c r="N133" s="130"/>
      <c r="O133" s="129">
        <f t="shared" ref="O133" si="46">SUMPRODUCT(O126:P131,O116:P121)/SUMIF(O126:P131,"&gt;0",O116:P121)</f>
        <v>3.0000000000000004</v>
      </c>
      <c r="P133" s="130"/>
      <c r="Q133" s="129">
        <f t="shared" ref="Q133" si="47">SUMPRODUCT(Q126:R131,Q116:R121)/SUMIF(Q126:R131,"&gt;0",Q116:R121)</f>
        <v>3.55</v>
      </c>
      <c r="R133" s="130"/>
      <c r="S133" s="129">
        <f t="shared" ref="S133" si="48">SUMPRODUCT(S126:T131,S116:T121)/SUMIF(S126:T131,"&gt;0",S116:T121)</f>
        <v>3.0000000000000004</v>
      </c>
      <c r="T133" s="130"/>
    </row>
    <row r="134" spans="1:28" x14ac:dyDescent="0.25">
      <c r="E134" s="129">
        <f>SUMPRODUCT(E126:T131,E116:T121)/SUMIF(E126:T131,"&gt;0",E116:T121)</f>
        <v>2.1835416299947195</v>
      </c>
      <c r="F134" s="131"/>
      <c r="G134" s="131"/>
      <c r="H134" s="131"/>
      <c r="I134" s="131"/>
      <c r="J134" s="131"/>
      <c r="K134" s="131"/>
      <c r="L134" s="131"/>
      <c r="M134" s="131"/>
      <c r="N134" s="131"/>
      <c r="O134" s="131"/>
      <c r="P134" s="131"/>
      <c r="Q134" s="131"/>
      <c r="R134" s="131"/>
      <c r="S134" s="131"/>
      <c r="T134" s="130"/>
    </row>
    <row r="137" spans="1:28" ht="15.75" x14ac:dyDescent="0.25">
      <c r="A137" s="140" t="s">
        <v>136</v>
      </c>
      <c r="B137" s="140"/>
      <c r="C137" s="140"/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  <c r="W137" s="140"/>
      <c r="X137" s="140"/>
      <c r="Y137" s="140"/>
      <c r="Z137" s="140"/>
      <c r="AA137" s="140"/>
      <c r="AB137" s="140"/>
    </row>
    <row r="139" spans="1:28" x14ac:dyDescent="0.25">
      <c r="A139" s="136" t="s">
        <v>141</v>
      </c>
      <c r="B139" s="136"/>
      <c r="C139" s="136"/>
      <c r="D139" s="136"/>
      <c r="E139" s="139" t="s">
        <v>54</v>
      </c>
      <c r="F139" s="139"/>
      <c r="G139" s="139"/>
      <c r="H139" s="139" t="s">
        <v>55</v>
      </c>
      <c r="I139" s="139"/>
      <c r="J139" s="139"/>
      <c r="K139" s="139" t="s">
        <v>56</v>
      </c>
      <c r="L139" s="139"/>
      <c r="M139" s="139"/>
      <c r="N139" s="139" t="s">
        <v>58</v>
      </c>
      <c r="O139" s="139"/>
      <c r="P139" s="139"/>
      <c r="Q139" s="139" t="s">
        <v>59</v>
      </c>
      <c r="R139" s="139"/>
      <c r="S139" s="139"/>
      <c r="T139" s="139" t="s">
        <v>60</v>
      </c>
      <c r="U139" s="139"/>
      <c r="V139" s="139"/>
      <c r="W139" s="139" t="s">
        <v>61</v>
      </c>
      <c r="X139" s="139"/>
      <c r="Y139" s="139"/>
      <c r="Z139" s="139" t="s">
        <v>64</v>
      </c>
      <c r="AA139" s="139"/>
      <c r="AB139" s="139"/>
    </row>
    <row r="140" spans="1:28" x14ac:dyDescent="0.25">
      <c r="A140" s="136"/>
      <c r="B140" s="136"/>
      <c r="C140" s="136"/>
      <c r="D140" s="136"/>
      <c r="E140" s="116" t="s">
        <v>78</v>
      </c>
      <c r="F140" s="116" t="s">
        <v>62</v>
      </c>
      <c r="G140" s="116" t="s">
        <v>63</v>
      </c>
      <c r="H140" s="116" t="s">
        <v>78</v>
      </c>
      <c r="I140" s="116" t="s">
        <v>62</v>
      </c>
      <c r="J140" s="116" t="s">
        <v>63</v>
      </c>
      <c r="K140" s="116" t="s">
        <v>78</v>
      </c>
      <c r="L140" s="116" t="s">
        <v>62</v>
      </c>
      <c r="M140" s="116" t="s">
        <v>63</v>
      </c>
      <c r="N140" s="116" t="s">
        <v>78</v>
      </c>
      <c r="O140" s="116" t="s">
        <v>62</v>
      </c>
      <c r="P140" s="116" t="s">
        <v>63</v>
      </c>
      <c r="Q140" s="116" t="s">
        <v>78</v>
      </c>
      <c r="R140" s="116" t="s">
        <v>62</v>
      </c>
      <c r="S140" s="116" t="s">
        <v>63</v>
      </c>
      <c r="T140" s="116" t="s">
        <v>78</v>
      </c>
      <c r="U140" s="116" t="s">
        <v>62</v>
      </c>
      <c r="V140" s="116" t="s">
        <v>63</v>
      </c>
      <c r="W140" s="116" t="s">
        <v>78</v>
      </c>
      <c r="X140" s="116" t="s">
        <v>62</v>
      </c>
      <c r="Y140" s="116" t="s">
        <v>63</v>
      </c>
      <c r="Z140" s="116" t="s">
        <v>78</v>
      </c>
      <c r="AA140" s="116" t="s">
        <v>62</v>
      </c>
      <c r="AB140" s="116" t="s">
        <v>63</v>
      </c>
    </row>
    <row r="141" spans="1:28" x14ac:dyDescent="0.25">
      <c r="A141" s="133" t="s">
        <v>142</v>
      </c>
      <c r="B141" s="134">
        <v>0.75</v>
      </c>
      <c r="C141" s="117" t="s">
        <v>143</v>
      </c>
      <c r="D141" s="118">
        <v>4</v>
      </c>
      <c r="E141" s="118"/>
      <c r="F141" s="118"/>
      <c r="G141" s="118"/>
      <c r="H141" s="118"/>
      <c r="I141" s="118"/>
      <c r="J141" s="118"/>
      <c r="K141" s="118"/>
      <c r="L141" s="118"/>
      <c r="M141" s="118"/>
      <c r="N141" s="118">
        <v>8</v>
      </c>
      <c r="O141" s="119">
        <v>0.55000000000000004</v>
      </c>
      <c r="P141" s="119">
        <v>0.45</v>
      </c>
      <c r="Q141" s="118"/>
      <c r="R141" s="118"/>
      <c r="S141" s="118"/>
      <c r="T141" s="118"/>
      <c r="U141" s="118"/>
      <c r="V141" s="118"/>
      <c r="W141" s="118"/>
      <c r="X141" s="118"/>
      <c r="Y141" s="118"/>
      <c r="Z141" s="118"/>
      <c r="AA141" s="118"/>
      <c r="AB141" s="118"/>
    </row>
    <row r="142" spans="1:28" x14ac:dyDescent="0.25">
      <c r="A142" s="133"/>
      <c r="B142" s="135"/>
      <c r="C142" s="117" t="s">
        <v>144</v>
      </c>
      <c r="D142" s="118">
        <v>8</v>
      </c>
      <c r="E142" s="118"/>
      <c r="F142" s="118"/>
      <c r="G142" s="118"/>
      <c r="H142" s="118"/>
      <c r="I142" s="118"/>
      <c r="J142" s="118"/>
      <c r="K142" s="118"/>
      <c r="L142" s="118"/>
      <c r="M142" s="118"/>
      <c r="N142" s="118"/>
      <c r="O142" s="118"/>
      <c r="P142" s="118"/>
      <c r="Q142" s="118"/>
      <c r="R142" s="118"/>
      <c r="S142" s="118"/>
      <c r="T142" s="118"/>
      <c r="U142" s="118"/>
      <c r="V142" s="118"/>
      <c r="W142" s="118"/>
      <c r="X142" s="118"/>
      <c r="Y142" s="118"/>
      <c r="Z142" s="118"/>
      <c r="AA142" s="118"/>
      <c r="AB142" s="118"/>
    </row>
    <row r="143" spans="1:28" x14ac:dyDescent="0.25">
      <c r="A143" s="133"/>
      <c r="B143" s="135"/>
      <c r="C143" s="120" t="s">
        <v>145</v>
      </c>
      <c r="D143" s="118">
        <v>4</v>
      </c>
      <c r="E143" s="118">
        <v>8</v>
      </c>
      <c r="F143" s="119">
        <v>0.55000000000000004</v>
      </c>
      <c r="G143" s="119">
        <v>0.45</v>
      </c>
      <c r="H143" s="118"/>
      <c r="I143" s="118"/>
      <c r="J143" s="118"/>
      <c r="K143" s="118"/>
      <c r="L143" s="118"/>
      <c r="M143" s="118"/>
      <c r="N143" s="118"/>
      <c r="O143" s="118"/>
      <c r="P143" s="118"/>
      <c r="Q143" s="118"/>
      <c r="R143" s="118"/>
      <c r="S143" s="118"/>
      <c r="T143" s="118"/>
      <c r="U143" s="118"/>
      <c r="V143" s="118"/>
      <c r="W143" s="118"/>
      <c r="X143" s="118"/>
      <c r="Y143" s="118"/>
      <c r="Z143" s="118"/>
      <c r="AA143" s="118"/>
      <c r="AB143" s="118"/>
    </row>
    <row r="144" spans="1:28" x14ac:dyDescent="0.25">
      <c r="A144" s="133"/>
      <c r="B144" s="135"/>
      <c r="C144" s="120" t="s">
        <v>146</v>
      </c>
      <c r="D144" s="118">
        <v>8</v>
      </c>
      <c r="E144" s="118">
        <v>8</v>
      </c>
      <c r="F144" s="119">
        <v>0.55000000000000004</v>
      </c>
      <c r="G144" s="119">
        <v>0.45</v>
      </c>
      <c r="H144" s="118"/>
      <c r="I144" s="118"/>
      <c r="J144" s="118"/>
      <c r="K144" s="118"/>
      <c r="L144" s="118"/>
      <c r="M144" s="118"/>
      <c r="N144" s="118"/>
      <c r="O144" s="118"/>
      <c r="P144" s="118"/>
      <c r="Q144" s="118"/>
      <c r="R144" s="118"/>
      <c r="S144" s="118"/>
      <c r="T144" s="118"/>
      <c r="U144" s="118"/>
      <c r="V144" s="118"/>
      <c r="W144" s="118"/>
      <c r="X144" s="118"/>
      <c r="Y144" s="118"/>
      <c r="Z144" s="118"/>
      <c r="AA144" s="118"/>
      <c r="AB144" s="118"/>
    </row>
    <row r="145" spans="1:28" x14ac:dyDescent="0.25">
      <c r="A145" s="133"/>
      <c r="B145" s="135"/>
      <c r="C145" s="117" t="s">
        <v>147</v>
      </c>
      <c r="D145" s="118">
        <v>2</v>
      </c>
      <c r="E145" s="118">
        <v>8</v>
      </c>
      <c r="F145" s="119">
        <v>0.55000000000000004</v>
      </c>
      <c r="G145" s="119">
        <v>0.45</v>
      </c>
      <c r="H145" s="118">
        <v>8</v>
      </c>
      <c r="I145" s="119">
        <v>0.55000000000000004</v>
      </c>
      <c r="J145" s="119">
        <v>0.45</v>
      </c>
      <c r="K145" s="118">
        <v>4</v>
      </c>
      <c r="L145" s="119">
        <v>0.55000000000000004</v>
      </c>
      <c r="M145" s="119">
        <v>0.45</v>
      </c>
      <c r="N145" s="118"/>
      <c r="O145" s="118"/>
      <c r="P145" s="118"/>
      <c r="Q145" s="118"/>
      <c r="R145" s="118"/>
      <c r="S145" s="118"/>
      <c r="T145" s="118"/>
      <c r="U145" s="118"/>
      <c r="V145" s="118"/>
      <c r="W145" s="118"/>
      <c r="X145" s="118"/>
      <c r="Y145" s="118"/>
      <c r="Z145" s="118"/>
      <c r="AA145" s="118"/>
      <c r="AB145" s="118"/>
    </row>
    <row r="146" spans="1:28" x14ac:dyDescent="0.25">
      <c r="A146" s="117" t="s">
        <v>148</v>
      </c>
      <c r="B146" s="119">
        <v>0.25</v>
      </c>
      <c r="C146" s="117" t="s">
        <v>80</v>
      </c>
      <c r="D146" s="118">
        <v>8</v>
      </c>
      <c r="E146" s="118"/>
      <c r="F146" s="118"/>
      <c r="G146" s="118"/>
      <c r="H146" s="118"/>
      <c r="I146" s="118"/>
      <c r="J146" s="118"/>
      <c r="K146" s="118"/>
      <c r="L146" s="118"/>
      <c r="M146" s="118"/>
      <c r="N146" s="118">
        <v>8</v>
      </c>
      <c r="O146" s="119">
        <v>0.55000000000000004</v>
      </c>
      <c r="P146" s="119">
        <v>0.45</v>
      </c>
      <c r="Q146" s="118">
        <v>8</v>
      </c>
      <c r="R146" s="119">
        <v>0.55000000000000004</v>
      </c>
      <c r="S146" s="119">
        <v>0.45</v>
      </c>
      <c r="T146" s="118">
        <v>2</v>
      </c>
      <c r="U146" s="119">
        <v>0.55000000000000004</v>
      </c>
      <c r="V146" s="119">
        <v>0.45</v>
      </c>
      <c r="W146" s="118">
        <v>1</v>
      </c>
      <c r="X146" s="119">
        <v>0.55000000000000004</v>
      </c>
      <c r="Y146" s="119">
        <v>0.45</v>
      </c>
      <c r="Z146" s="118">
        <v>4</v>
      </c>
      <c r="AA146" s="119">
        <v>0.55000000000000004</v>
      </c>
      <c r="AB146" s="119">
        <v>0.45</v>
      </c>
    </row>
    <row r="148" spans="1:28" x14ac:dyDescent="0.25">
      <c r="A148" s="136" t="s">
        <v>149</v>
      </c>
      <c r="B148" s="136"/>
      <c r="C148" s="136"/>
      <c r="D148" s="136"/>
      <c r="E148" s="137" t="s">
        <v>54</v>
      </c>
      <c r="F148" s="138"/>
      <c r="G148" s="137" t="s">
        <v>55</v>
      </c>
      <c r="H148" s="138"/>
      <c r="I148" s="137" t="s">
        <v>56</v>
      </c>
      <c r="J148" s="138"/>
      <c r="K148" s="137" t="s">
        <v>58</v>
      </c>
      <c r="L148" s="138"/>
      <c r="M148" s="137" t="s">
        <v>59</v>
      </c>
      <c r="N148" s="138"/>
      <c r="O148" s="137" t="s">
        <v>60</v>
      </c>
      <c r="P148" s="138"/>
      <c r="Q148" s="137" t="s">
        <v>61</v>
      </c>
      <c r="R148" s="138"/>
      <c r="S148" s="137" t="s">
        <v>64</v>
      </c>
      <c r="T148" s="138"/>
    </row>
    <row r="149" spans="1:28" x14ac:dyDescent="0.25">
      <c r="A149" s="136"/>
      <c r="B149" s="136"/>
      <c r="C149" s="136"/>
      <c r="D149" s="136"/>
      <c r="E149" s="116" t="s">
        <v>62</v>
      </c>
      <c r="F149" s="116" t="s">
        <v>63</v>
      </c>
      <c r="G149" s="116" t="s">
        <v>62</v>
      </c>
      <c r="H149" s="116" t="s">
        <v>63</v>
      </c>
      <c r="I149" s="116" t="s">
        <v>62</v>
      </c>
      <c r="J149" s="116" t="s">
        <v>63</v>
      </c>
      <c r="K149" s="116" t="s">
        <v>62</v>
      </c>
      <c r="L149" s="116" t="s">
        <v>63</v>
      </c>
      <c r="M149" s="116" t="s">
        <v>62</v>
      </c>
      <c r="N149" s="116" t="s">
        <v>63</v>
      </c>
      <c r="O149" s="116" t="s">
        <v>62</v>
      </c>
      <c r="P149" s="116" t="s">
        <v>63</v>
      </c>
      <c r="Q149" s="116" t="s">
        <v>62</v>
      </c>
      <c r="R149" s="116" t="s">
        <v>63</v>
      </c>
      <c r="S149" s="116" t="s">
        <v>62</v>
      </c>
      <c r="T149" s="116" t="s">
        <v>63</v>
      </c>
    </row>
    <row r="150" spans="1:28" x14ac:dyDescent="0.25">
      <c r="A150" s="133" t="s">
        <v>142</v>
      </c>
      <c r="B150" s="134"/>
      <c r="C150" s="117" t="s">
        <v>143</v>
      </c>
      <c r="D150" s="121">
        <f>(B$5*D141)/SUM(D$5,D$6,D$9)</f>
        <v>0.21428571428571427</v>
      </c>
      <c r="E150" s="122"/>
      <c r="F150" s="122"/>
      <c r="G150" s="122"/>
      <c r="H150" s="122"/>
      <c r="I150" s="122"/>
      <c r="J150" s="122"/>
      <c r="K150" s="122">
        <f>(($D150*$N141)/(SUM($E141,$H141,$K141,$N141,$Q141,$T141,$W141,$Z141)))*O141</f>
        <v>0.11785714285714285</v>
      </c>
      <c r="L150" s="122">
        <f>(($D150*$N141)/(SUM($E141,$H141,$K141,$N141,$Q141,$T141,$W141,$Z141)))*P141</f>
        <v>9.6428571428571419E-2</v>
      </c>
      <c r="M150" s="122"/>
      <c r="N150" s="122"/>
      <c r="O150" s="122"/>
      <c r="P150" s="122"/>
      <c r="Q150" s="122"/>
      <c r="R150" s="122"/>
      <c r="S150" s="122"/>
      <c r="T150" s="122"/>
    </row>
    <row r="151" spans="1:28" x14ac:dyDescent="0.25">
      <c r="A151" s="133"/>
      <c r="B151" s="135"/>
      <c r="C151" s="117" t="s">
        <v>144</v>
      </c>
      <c r="D151" s="121">
        <f>(B$5*D142)/SUM(D$5,D$6,D$9)</f>
        <v>0.42857142857142855</v>
      </c>
      <c r="E151" s="122"/>
      <c r="F151" s="122"/>
      <c r="G151" s="122"/>
      <c r="H151" s="122"/>
      <c r="I151" s="122"/>
      <c r="J151" s="122"/>
      <c r="K151" s="122"/>
      <c r="L151" s="122"/>
      <c r="M151" s="122"/>
      <c r="N151" s="122"/>
      <c r="O151" s="122"/>
      <c r="P151" s="122"/>
      <c r="Q151" s="122"/>
      <c r="R151" s="122"/>
      <c r="S151" s="122"/>
      <c r="T151" s="122"/>
    </row>
    <row r="152" spans="1:28" x14ac:dyDescent="0.25">
      <c r="A152" s="133"/>
      <c r="B152" s="135"/>
      <c r="C152" s="120" t="s">
        <v>145</v>
      </c>
      <c r="D152" s="121">
        <f>(D$15*D143)/SUM(D$7,D$8)</f>
        <v>0.14285714285714285</v>
      </c>
      <c r="E152" s="122">
        <f t="shared" ref="E152:F154" si="49">(($D152*$E143)/(SUM($E143,$H143,$K143,$N143,$Q143,$T143,$W143,$Z143)))*F143</f>
        <v>7.857142857142857E-2</v>
      </c>
      <c r="F152" s="122">
        <f t="shared" si="49"/>
        <v>6.4285714285714279E-2</v>
      </c>
      <c r="G152" s="122"/>
      <c r="H152" s="122"/>
      <c r="I152" s="122"/>
      <c r="J152" s="122"/>
      <c r="K152" s="122"/>
      <c r="L152" s="122"/>
      <c r="M152" s="122"/>
      <c r="N152" s="122"/>
      <c r="O152" s="122"/>
      <c r="P152" s="122"/>
      <c r="Q152" s="122"/>
      <c r="R152" s="122"/>
      <c r="S152" s="122"/>
      <c r="T152" s="122"/>
    </row>
    <row r="153" spans="1:28" x14ac:dyDescent="0.25">
      <c r="A153" s="133"/>
      <c r="B153" s="135"/>
      <c r="C153" s="120" t="s">
        <v>146</v>
      </c>
      <c r="D153" s="121">
        <f>(D$15*D144)/SUM(D$7,D$8)</f>
        <v>0.2857142857142857</v>
      </c>
      <c r="E153" s="122">
        <f t="shared" si="49"/>
        <v>0.15714285714285714</v>
      </c>
      <c r="F153" s="122">
        <f t="shared" si="49"/>
        <v>0.12857142857142856</v>
      </c>
      <c r="G153" s="122"/>
      <c r="H153" s="122"/>
      <c r="I153" s="122"/>
      <c r="J153" s="122"/>
      <c r="K153" s="122"/>
      <c r="L153" s="122"/>
      <c r="M153" s="122"/>
      <c r="N153" s="122"/>
      <c r="O153" s="122"/>
      <c r="P153" s="122"/>
      <c r="Q153" s="122"/>
      <c r="R153" s="122"/>
      <c r="S153" s="122"/>
      <c r="T153" s="122"/>
    </row>
    <row r="154" spans="1:28" x14ac:dyDescent="0.25">
      <c r="A154" s="133"/>
      <c r="B154" s="135"/>
      <c r="C154" s="117" t="s">
        <v>147</v>
      </c>
      <c r="D154" s="121">
        <f t="shared" ref="D154" si="50">(B$5*D145)/SUM(D$5,D$6,D$9)</f>
        <v>0.10714285714285714</v>
      </c>
      <c r="E154" s="122">
        <f t="shared" si="49"/>
        <v>2.3571428571428573E-2</v>
      </c>
      <c r="F154" s="122">
        <f t="shared" si="49"/>
        <v>1.9285714285714288E-2</v>
      </c>
      <c r="G154" s="122">
        <f>(($D154*$H145)/(SUM($E145,$H145,$K145,$N145,$Q145,$T145,$W145,$Z145)))*I145</f>
        <v>2.3571428571428573E-2</v>
      </c>
      <c r="H154" s="122">
        <f>(($D154*$H145)/(SUM($E145,$H145,$K145,$N145,$Q145,$T145,$W145,$Z145)))*J145</f>
        <v>1.9285714285714288E-2</v>
      </c>
      <c r="I154" s="122">
        <f>(($D154*$K145)/(SUM($E145,$H145,$K145,$N145,$Q145,$T145,$W145,$Z145)))*L145</f>
        <v>1.1785714285714287E-2</v>
      </c>
      <c r="J154" s="122">
        <f>(($D154*$K145)/(SUM($E145,$H145,$K145,$N145,$Q145,$T145,$W145,$Z145)))*M145</f>
        <v>9.642857142857144E-3</v>
      </c>
      <c r="K154" s="122"/>
      <c r="L154" s="122"/>
      <c r="M154" s="122"/>
      <c r="N154" s="122"/>
      <c r="O154" s="122"/>
      <c r="P154" s="122"/>
      <c r="Q154" s="122"/>
      <c r="R154" s="122"/>
      <c r="S154" s="122"/>
      <c r="T154" s="122"/>
    </row>
    <row r="155" spans="1:28" x14ac:dyDescent="0.25">
      <c r="A155" s="117" t="s">
        <v>148</v>
      </c>
      <c r="B155" s="119"/>
      <c r="C155" s="117" t="s">
        <v>80</v>
      </c>
      <c r="D155" s="121">
        <f>(B$10*D146)/SUM(D$10)</f>
        <v>0.25</v>
      </c>
      <c r="E155" s="122"/>
      <c r="F155" s="122"/>
      <c r="G155" s="122"/>
      <c r="H155" s="122"/>
      <c r="I155" s="122"/>
      <c r="J155" s="122"/>
      <c r="K155" s="122">
        <f>(($D155*$N146)/(SUM($E146,$H146,$K146,$N146,$Q146,$T146,$W146,$Z146)))*O146</f>
        <v>4.7826086956521741E-2</v>
      </c>
      <c r="L155" s="122">
        <f>(($D155*$N146)/(SUM($E146,$H146,$K146,$N146,$Q146,$T146,$W146,$Z146)))*P146</f>
        <v>3.9130434782608699E-2</v>
      </c>
      <c r="M155" s="122">
        <f>(($D155*$Q146)/(SUM($E146,$H146,$K146,$N146,$Q146,$T146,$W146,$Z146)))*R146</f>
        <v>4.7826086956521741E-2</v>
      </c>
      <c r="N155" s="122">
        <f>(($D155*$Q146)/(SUM($E146,$H146,$K146,$N146,$Q146,$T146,$W146,$Z146)))*S146</f>
        <v>3.9130434782608699E-2</v>
      </c>
      <c r="O155" s="122">
        <f>(($D155*$T146)/(SUM($E146,$H146,$K146,$N146,$Q146,$T146,$W146,$Z146)))*U146</f>
        <v>1.1956521739130435E-2</v>
      </c>
      <c r="P155" s="122">
        <f>(($D155*$T146)/(SUM($E146,$H146,$K146,$N146,$Q146,$T146,$W146,$Z146)))*V146</f>
        <v>9.7826086956521747E-3</v>
      </c>
      <c r="Q155" s="122">
        <f>(($D155*$W146)/(SUM($E146,$H146,$K146,$N146,$Q146,$T146,$W146,$Z146)))*X146</f>
        <v>5.9782608695652176E-3</v>
      </c>
      <c r="R155" s="122">
        <f>(($D155*$W146)/(SUM($E146,$H146,$K146,$N146,$Q146,$T146,$W146,$Z146)))*Y146</f>
        <v>4.8913043478260873E-3</v>
      </c>
      <c r="S155" s="122">
        <f>(($D155*$Z146)/(SUM($E146,$H146,$K146,$N146,$Q146,$T146,$W146,$Z146)))*AA146</f>
        <v>2.391304347826087E-2</v>
      </c>
      <c r="T155" s="122">
        <f>(($D155*$Z146)/(SUM($E146,$H146,$K146,$N146,$Q146,$T146,$W146,$Z146)))*AB146</f>
        <v>1.9565217391304349E-2</v>
      </c>
    </row>
    <row r="157" spans="1:28" x14ac:dyDescent="0.25">
      <c r="A157" s="136" t="s">
        <v>150</v>
      </c>
      <c r="B157" s="136"/>
      <c r="C157" s="136"/>
      <c r="D157" s="136"/>
      <c r="E157" s="137" t="s">
        <v>54</v>
      </c>
      <c r="F157" s="138"/>
      <c r="G157" s="137" t="s">
        <v>55</v>
      </c>
      <c r="H157" s="138"/>
      <c r="I157" s="137" t="s">
        <v>56</v>
      </c>
      <c r="J157" s="138"/>
      <c r="K157" s="137" t="s">
        <v>58</v>
      </c>
      <c r="L157" s="138"/>
      <c r="M157" s="137" t="s">
        <v>59</v>
      </c>
      <c r="N157" s="138"/>
      <c r="O157" s="137" t="s">
        <v>60</v>
      </c>
      <c r="P157" s="138"/>
      <c r="Q157" s="137" t="s">
        <v>61</v>
      </c>
      <c r="R157" s="138"/>
      <c r="S157" s="137" t="s">
        <v>64</v>
      </c>
      <c r="T157" s="138"/>
    </row>
    <row r="158" spans="1:28" x14ac:dyDescent="0.25">
      <c r="A158" s="136"/>
      <c r="B158" s="136"/>
      <c r="C158" s="136"/>
      <c r="D158" s="136"/>
      <c r="E158" s="132">
        <f>SUM(E150:F155)</f>
        <v>0.47142857142857142</v>
      </c>
      <c r="F158" s="132"/>
      <c r="G158" s="132">
        <f>SUM(G150:H155)</f>
        <v>4.2857142857142858E-2</v>
      </c>
      <c r="H158" s="132"/>
      <c r="I158" s="132">
        <f>SUM(I150:J155)</f>
        <v>2.1428571428571429E-2</v>
      </c>
      <c r="J158" s="132"/>
      <c r="K158" s="132">
        <f t="shared" ref="K158" si="51">SUM(K150:L155)</f>
        <v>0.30124223602484468</v>
      </c>
      <c r="L158" s="132"/>
      <c r="M158" s="132">
        <f>SUM(M150:N155)</f>
        <v>8.6956521739130432E-2</v>
      </c>
      <c r="N158" s="132"/>
      <c r="O158" s="132">
        <f>SUM(O150:P155)</f>
        <v>2.1739130434782608E-2</v>
      </c>
      <c r="P158" s="132"/>
      <c r="Q158" s="132">
        <f>SUM(Q150:R155)</f>
        <v>1.0869565217391304E-2</v>
      </c>
      <c r="R158" s="132"/>
      <c r="S158" s="132">
        <f>SUM(S150:T155)</f>
        <v>4.3478260869565216E-2</v>
      </c>
      <c r="T158" s="132"/>
    </row>
    <row r="159" spans="1:28" x14ac:dyDescent="0.25">
      <c r="A159" s="136"/>
      <c r="B159" s="136"/>
      <c r="C159" s="136"/>
      <c r="D159" s="136"/>
      <c r="E159" s="116" t="s">
        <v>62</v>
      </c>
      <c r="F159" s="116" t="s">
        <v>63</v>
      </c>
      <c r="G159" s="116" t="s">
        <v>62</v>
      </c>
      <c r="H159" s="116" t="s">
        <v>63</v>
      </c>
      <c r="I159" s="116" t="s">
        <v>62</v>
      </c>
      <c r="J159" s="116" t="s">
        <v>63</v>
      </c>
      <c r="K159" s="116" t="s">
        <v>62</v>
      </c>
      <c r="L159" s="116" t="s">
        <v>63</v>
      </c>
      <c r="M159" s="116" t="s">
        <v>62</v>
      </c>
      <c r="N159" s="116" t="s">
        <v>63</v>
      </c>
      <c r="O159" s="116" t="s">
        <v>62</v>
      </c>
      <c r="P159" s="116" t="s">
        <v>63</v>
      </c>
      <c r="Q159" s="116" t="s">
        <v>62</v>
      </c>
      <c r="R159" s="116" t="s">
        <v>63</v>
      </c>
      <c r="S159" s="116" t="s">
        <v>62</v>
      </c>
      <c r="T159" s="116" t="s">
        <v>63</v>
      </c>
    </row>
    <row r="160" spans="1:28" x14ac:dyDescent="0.25">
      <c r="A160" s="133" t="s">
        <v>142</v>
      </c>
      <c r="B160" s="134"/>
      <c r="C160" s="117" t="s">
        <v>143</v>
      </c>
      <c r="D160" s="121">
        <f>SUM(E150:T150)</f>
        <v>0.21428571428571427</v>
      </c>
      <c r="E160" s="123"/>
      <c r="F160" s="123"/>
      <c r="G160" s="123"/>
      <c r="H160" s="123"/>
      <c r="I160" s="123"/>
      <c r="J160" s="123"/>
      <c r="K160" s="123" t="s">
        <v>151</v>
      </c>
      <c r="L160" s="123" t="s">
        <v>151</v>
      </c>
      <c r="M160" s="123"/>
      <c r="N160" s="123"/>
      <c r="O160" s="123"/>
      <c r="P160" s="123"/>
      <c r="Q160" s="123"/>
      <c r="R160" s="123"/>
      <c r="S160" s="123"/>
      <c r="T160" s="123"/>
    </row>
    <row r="161" spans="1:28" x14ac:dyDescent="0.25">
      <c r="A161" s="133"/>
      <c r="B161" s="135"/>
      <c r="C161" s="117" t="s">
        <v>144</v>
      </c>
      <c r="D161" s="121">
        <f>SUM(D162:D163)</f>
        <v>0.42857142857142855</v>
      </c>
      <c r="E161" s="123"/>
      <c r="F161" s="123"/>
      <c r="G161" s="123"/>
      <c r="H161" s="123"/>
      <c r="I161" s="123"/>
      <c r="J161" s="123"/>
      <c r="K161" s="123"/>
      <c r="L161" s="123"/>
      <c r="M161" s="123"/>
      <c r="N161" s="123"/>
      <c r="O161" s="123"/>
      <c r="P161" s="123"/>
      <c r="Q161" s="123"/>
      <c r="R161" s="123"/>
      <c r="S161" s="123"/>
      <c r="T161" s="123"/>
    </row>
    <row r="162" spans="1:28" x14ac:dyDescent="0.25">
      <c r="A162" s="133"/>
      <c r="B162" s="135"/>
      <c r="C162" s="120" t="s">
        <v>145</v>
      </c>
      <c r="D162" s="121">
        <f>SUM(E152:T152)</f>
        <v>0.14285714285714285</v>
      </c>
      <c r="E162" s="123">
        <v>2</v>
      </c>
      <c r="F162" s="123">
        <v>2</v>
      </c>
      <c r="G162" s="123"/>
      <c r="H162" s="123"/>
      <c r="I162" s="123"/>
      <c r="J162" s="123"/>
      <c r="K162" s="123"/>
      <c r="L162" s="123"/>
      <c r="M162" s="123"/>
      <c r="N162" s="123"/>
      <c r="O162" s="123"/>
      <c r="P162" s="123"/>
      <c r="Q162" s="123"/>
      <c r="R162" s="123"/>
      <c r="S162" s="123"/>
      <c r="T162" s="123"/>
    </row>
    <row r="163" spans="1:28" x14ac:dyDescent="0.25">
      <c r="A163" s="133"/>
      <c r="B163" s="135"/>
      <c r="C163" s="120" t="s">
        <v>146</v>
      </c>
      <c r="D163" s="121">
        <f t="shared" ref="D163:D165" si="52">SUM(E153:T153)</f>
        <v>0.2857142857142857</v>
      </c>
      <c r="E163" s="123">
        <v>2</v>
      </c>
      <c r="F163" s="123">
        <v>3</v>
      </c>
      <c r="G163" s="123"/>
      <c r="H163" s="123"/>
      <c r="I163" s="123"/>
      <c r="J163" s="123"/>
      <c r="K163" s="123"/>
      <c r="L163" s="123"/>
      <c r="M163" s="123"/>
      <c r="N163" s="123"/>
      <c r="O163" s="123"/>
      <c r="P163" s="123"/>
      <c r="Q163" s="123"/>
      <c r="R163" s="123"/>
      <c r="S163" s="123"/>
      <c r="T163" s="123"/>
    </row>
    <row r="164" spans="1:28" x14ac:dyDescent="0.25">
      <c r="A164" s="133"/>
      <c r="B164" s="135"/>
      <c r="C164" s="117" t="s">
        <v>147</v>
      </c>
      <c r="D164" s="121">
        <f t="shared" si="52"/>
        <v>0.10714285714285715</v>
      </c>
      <c r="E164" s="123">
        <v>1</v>
      </c>
      <c r="F164" s="123">
        <v>1</v>
      </c>
      <c r="G164" s="123">
        <v>1</v>
      </c>
      <c r="H164" s="123">
        <v>1</v>
      </c>
      <c r="I164" s="123">
        <v>1</v>
      </c>
      <c r="J164" s="123">
        <v>3</v>
      </c>
      <c r="K164" s="123"/>
      <c r="L164" s="123"/>
      <c r="M164" s="123"/>
      <c r="N164" s="123"/>
      <c r="O164" s="123"/>
      <c r="P164" s="123"/>
      <c r="Q164" s="123"/>
      <c r="R164" s="123"/>
      <c r="S164" s="123"/>
      <c r="T164" s="123"/>
    </row>
    <row r="165" spans="1:28" x14ac:dyDescent="0.25">
      <c r="A165" s="117" t="s">
        <v>148</v>
      </c>
      <c r="B165" s="119"/>
      <c r="C165" s="117" t="s">
        <v>80</v>
      </c>
      <c r="D165" s="121">
        <f t="shared" si="52"/>
        <v>0.24999999999999997</v>
      </c>
      <c r="E165" s="123"/>
      <c r="F165" s="123"/>
      <c r="G165" s="123"/>
      <c r="H165" s="123"/>
      <c r="I165" s="123"/>
      <c r="J165" s="123"/>
      <c r="K165" s="123">
        <v>2</v>
      </c>
      <c r="L165" s="123">
        <v>3</v>
      </c>
      <c r="M165" s="123">
        <v>2</v>
      </c>
      <c r="N165" s="123">
        <v>2</v>
      </c>
      <c r="O165" s="123">
        <v>3</v>
      </c>
      <c r="P165" s="123">
        <v>3</v>
      </c>
      <c r="Q165" s="123">
        <v>4</v>
      </c>
      <c r="R165" s="123">
        <v>3</v>
      </c>
      <c r="S165" s="123">
        <v>3</v>
      </c>
      <c r="T165" s="123">
        <v>3</v>
      </c>
    </row>
    <row r="166" spans="1:28" x14ac:dyDescent="0.25">
      <c r="E166" s="124">
        <f>SUMPRODUCT(E160:E165,E150:E155)/SUMIF(E160:E165,"&gt;0",E150:E155)</f>
        <v>1.9090909090909092</v>
      </c>
      <c r="F166" s="124">
        <f t="shared" ref="F166" si="53">SUMPRODUCT(F160:F165,F150:F155)/SUMIF(F160:F165,"&gt;0",F150:F155)</f>
        <v>2.5151515151515147</v>
      </c>
      <c r="G166" s="124">
        <f>SUMPRODUCT(G160:G165,G150:G155)/SUMIF(G160:G165,"&gt;0",G150:G155)</f>
        <v>1</v>
      </c>
      <c r="H166" s="124">
        <f t="shared" ref="H166:T166" si="54">SUMPRODUCT(H160:H165,H150:H155)/SUMIF(H160:H165,"&gt;0",H150:H155)</f>
        <v>1</v>
      </c>
      <c r="I166" s="124">
        <f t="shared" si="54"/>
        <v>1</v>
      </c>
      <c r="J166" s="124">
        <f t="shared" si="54"/>
        <v>3</v>
      </c>
      <c r="K166" s="124">
        <f t="shared" si="54"/>
        <v>2</v>
      </c>
      <c r="L166" s="124">
        <f t="shared" si="54"/>
        <v>3</v>
      </c>
      <c r="M166" s="124">
        <f t="shared" si="54"/>
        <v>2</v>
      </c>
      <c r="N166" s="124">
        <f t="shared" si="54"/>
        <v>2</v>
      </c>
      <c r="O166" s="124">
        <f t="shared" si="54"/>
        <v>3</v>
      </c>
      <c r="P166" s="124">
        <f t="shared" si="54"/>
        <v>3</v>
      </c>
      <c r="Q166" s="124">
        <f t="shared" si="54"/>
        <v>4</v>
      </c>
      <c r="R166" s="124">
        <f t="shared" si="54"/>
        <v>3</v>
      </c>
      <c r="S166" s="124">
        <f t="shared" si="54"/>
        <v>3</v>
      </c>
      <c r="T166" s="124">
        <f t="shared" si="54"/>
        <v>3</v>
      </c>
    </row>
    <row r="167" spans="1:28" x14ac:dyDescent="0.25">
      <c r="E167" s="129">
        <f>SUMPRODUCT(E160:F165,E150:F155)/SUMIF(E160:F165,"&gt;0",E150:F155)</f>
        <v>2.1818181818181817</v>
      </c>
      <c r="F167" s="130"/>
      <c r="G167" s="129">
        <f>SUMPRODUCT(G160:H165,G150:H155)/SUMIF(G160:H165,"&gt;0",G150:H155)</f>
        <v>1</v>
      </c>
      <c r="H167" s="130"/>
      <c r="I167" s="129">
        <f t="shared" ref="I167" si="55">SUMPRODUCT(I160:J165,I150:J155)/SUMIF(I160:J165,"&gt;0",I150:J155)</f>
        <v>1.9000000000000001</v>
      </c>
      <c r="J167" s="130"/>
      <c r="K167" s="129">
        <f t="shared" ref="K167" si="56">SUMPRODUCT(K160:L165,K150:L155)/SUMIF(K160:L165,"&gt;0",K150:L155)</f>
        <v>2.4500000000000002</v>
      </c>
      <c r="L167" s="130"/>
      <c r="M167" s="129">
        <f t="shared" ref="M167" si="57">SUMPRODUCT(M160:N165,M150:N155)/SUMIF(M160:N165,"&gt;0",M150:N155)</f>
        <v>2</v>
      </c>
      <c r="N167" s="130"/>
      <c r="O167" s="129">
        <f t="shared" ref="O167" si="58">SUMPRODUCT(O160:P165,O150:P155)/SUMIF(O160:P165,"&gt;0",O150:P155)</f>
        <v>3.0000000000000004</v>
      </c>
      <c r="P167" s="130"/>
      <c r="Q167" s="129">
        <f t="shared" ref="Q167" si="59">SUMPRODUCT(Q160:R165,Q150:R155)/SUMIF(Q160:R165,"&gt;0",Q150:R155)</f>
        <v>3.55</v>
      </c>
      <c r="R167" s="130"/>
      <c r="S167" s="129">
        <f t="shared" ref="S167" si="60">SUMPRODUCT(S160:T165,S150:T155)/SUMIF(S160:T165,"&gt;0",S150:T155)</f>
        <v>3.0000000000000004</v>
      </c>
      <c r="T167" s="130"/>
    </row>
    <row r="168" spans="1:28" x14ac:dyDescent="0.25">
      <c r="E168" s="129">
        <f>SUMPRODUCT(E160:T165,E150:T155)/SUMIF(E160:T165,"&gt;0",E150:T155)</f>
        <v>2.2060671936758891</v>
      </c>
      <c r="F168" s="131"/>
      <c r="G168" s="131"/>
      <c r="H168" s="131"/>
      <c r="I168" s="131"/>
      <c r="J168" s="131"/>
      <c r="K168" s="131"/>
      <c r="L168" s="131"/>
      <c r="M168" s="131"/>
      <c r="N168" s="131"/>
      <c r="O168" s="131"/>
      <c r="P168" s="131"/>
      <c r="Q168" s="131"/>
      <c r="R168" s="131"/>
      <c r="S168" s="131"/>
      <c r="T168" s="130"/>
    </row>
    <row r="171" spans="1:28" ht="15.75" x14ac:dyDescent="0.25">
      <c r="A171" s="140" t="s">
        <v>137</v>
      </c>
      <c r="B171" s="140"/>
      <c r="C171" s="140"/>
      <c r="D171" s="140"/>
      <c r="E171" s="140"/>
      <c r="F171" s="140"/>
      <c r="G171" s="140"/>
      <c r="H171" s="140"/>
      <c r="I171" s="140"/>
      <c r="J171" s="140"/>
      <c r="K171" s="140"/>
      <c r="L171" s="140"/>
      <c r="M171" s="140"/>
      <c r="N171" s="140"/>
      <c r="O171" s="140"/>
      <c r="P171" s="140"/>
      <c r="Q171" s="140"/>
      <c r="R171" s="140"/>
      <c r="S171" s="140"/>
      <c r="T171" s="140"/>
      <c r="U171" s="140"/>
      <c r="V171" s="140"/>
      <c r="W171" s="140"/>
      <c r="X171" s="140"/>
      <c r="Y171" s="140"/>
      <c r="Z171" s="140"/>
      <c r="AA171" s="140"/>
      <c r="AB171" s="140"/>
    </row>
    <row r="173" spans="1:28" x14ac:dyDescent="0.25">
      <c r="A173" s="136" t="s">
        <v>141</v>
      </c>
      <c r="B173" s="136"/>
      <c r="C173" s="136"/>
      <c r="D173" s="136"/>
      <c r="E173" s="139" t="s">
        <v>54</v>
      </c>
      <c r="F173" s="139"/>
      <c r="G173" s="139"/>
      <c r="H173" s="139" t="s">
        <v>55</v>
      </c>
      <c r="I173" s="139"/>
      <c r="J173" s="139"/>
      <c r="K173" s="139" t="s">
        <v>56</v>
      </c>
      <c r="L173" s="139"/>
      <c r="M173" s="139"/>
      <c r="N173" s="139" t="s">
        <v>58</v>
      </c>
      <c r="O173" s="139"/>
      <c r="P173" s="139"/>
      <c r="Q173" s="139" t="s">
        <v>59</v>
      </c>
      <c r="R173" s="139"/>
      <c r="S173" s="139"/>
      <c r="T173" s="139" t="s">
        <v>60</v>
      </c>
      <c r="U173" s="139"/>
      <c r="V173" s="139"/>
      <c r="W173" s="139" t="s">
        <v>61</v>
      </c>
      <c r="X173" s="139"/>
      <c r="Y173" s="139"/>
      <c r="Z173" s="139" t="s">
        <v>64</v>
      </c>
      <c r="AA173" s="139"/>
      <c r="AB173" s="139"/>
    </row>
    <row r="174" spans="1:28" x14ac:dyDescent="0.25">
      <c r="A174" s="136"/>
      <c r="B174" s="136"/>
      <c r="C174" s="136"/>
      <c r="D174" s="136"/>
      <c r="E174" s="116" t="s">
        <v>78</v>
      </c>
      <c r="F174" s="116" t="s">
        <v>62</v>
      </c>
      <c r="G174" s="116" t="s">
        <v>63</v>
      </c>
      <c r="H174" s="116" t="s">
        <v>78</v>
      </c>
      <c r="I174" s="116" t="s">
        <v>62</v>
      </c>
      <c r="J174" s="116" t="s">
        <v>63</v>
      </c>
      <c r="K174" s="116" t="s">
        <v>78</v>
      </c>
      <c r="L174" s="116" t="s">
        <v>62</v>
      </c>
      <c r="M174" s="116" t="s">
        <v>63</v>
      </c>
      <c r="N174" s="116" t="s">
        <v>78</v>
      </c>
      <c r="O174" s="116" t="s">
        <v>62</v>
      </c>
      <c r="P174" s="116" t="s">
        <v>63</v>
      </c>
      <c r="Q174" s="116" t="s">
        <v>78</v>
      </c>
      <c r="R174" s="116" t="s">
        <v>62</v>
      </c>
      <c r="S174" s="116" t="s">
        <v>63</v>
      </c>
      <c r="T174" s="116" t="s">
        <v>78</v>
      </c>
      <c r="U174" s="116" t="s">
        <v>62</v>
      </c>
      <c r="V174" s="116" t="s">
        <v>63</v>
      </c>
      <c r="W174" s="116" t="s">
        <v>78</v>
      </c>
      <c r="X174" s="116" t="s">
        <v>62</v>
      </c>
      <c r="Y174" s="116" t="s">
        <v>63</v>
      </c>
      <c r="Z174" s="116" t="s">
        <v>78</v>
      </c>
      <c r="AA174" s="116" t="s">
        <v>62</v>
      </c>
      <c r="AB174" s="116" t="s">
        <v>63</v>
      </c>
    </row>
    <row r="175" spans="1:28" x14ac:dyDescent="0.25">
      <c r="A175" s="133" t="s">
        <v>142</v>
      </c>
      <c r="B175" s="134">
        <v>0.75</v>
      </c>
      <c r="C175" s="117" t="s">
        <v>143</v>
      </c>
      <c r="D175" s="118">
        <v>4</v>
      </c>
      <c r="E175" s="118"/>
      <c r="F175" s="118"/>
      <c r="G175" s="118"/>
      <c r="H175" s="118"/>
      <c r="I175" s="118"/>
      <c r="J175" s="118"/>
      <c r="K175" s="118"/>
      <c r="L175" s="118"/>
      <c r="M175" s="118"/>
      <c r="N175" s="118">
        <v>8</v>
      </c>
      <c r="O175" s="119">
        <v>0.55000000000000004</v>
      </c>
      <c r="P175" s="119">
        <v>0.45</v>
      </c>
      <c r="Q175" s="118"/>
      <c r="R175" s="118"/>
      <c r="S175" s="118"/>
      <c r="T175" s="118"/>
      <c r="U175" s="118"/>
      <c r="V175" s="118"/>
      <c r="W175" s="118"/>
      <c r="X175" s="118"/>
      <c r="Y175" s="118"/>
      <c r="Z175" s="118"/>
      <c r="AA175" s="118"/>
      <c r="AB175" s="118"/>
    </row>
    <row r="176" spans="1:28" x14ac:dyDescent="0.25">
      <c r="A176" s="133"/>
      <c r="B176" s="135"/>
      <c r="C176" s="117" t="s">
        <v>144</v>
      </c>
      <c r="D176" s="118">
        <v>8</v>
      </c>
      <c r="E176" s="118"/>
      <c r="F176" s="118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118"/>
      <c r="S176" s="118"/>
      <c r="T176" s="118"/>
      <c r="U176" s="118"/>
      <c r="V176" s="118"/>
      <c r="W176" s="118"/>
      <c r="X176" s="118"/>
      <c r="Y176" s="118"/>
      <c r="Z176" s="118"/>
      <c r="AA176" s="118"/>
      <c r="AB176" s="118"/>
    </row>
    <row r="177" spans="1:28" x14ac:dyDescent="0.25">
      <c r="A177" s="133"/>
      <c r="B177" s="135"/>
      <c r="C177" s="120" t="s">
        <v>145</v>
      </c>
      <c r="D177" s="118">
        <v>4</v>
      </c>
      <c r="E177" s="118">
        <v>8</v>
      </c>
      <c r="F177" s="119">
        <v>0.55000000000000004</v>
      </c>
      <c r="G177" s="119">
        <v>0.45</v>
      </c>
      <c r="H177" s="118"/>
      <c r="I177" s="118"/>
      <c r="J177" s="118"/>
      <c r="K177" s="118"/>
      <c r="L177" s="118"/>
      <c r="M177" s="118"/>
      <c r="N177" s="118"/>
      <c r="O177" s="118"/>
      <c r="P177" s="118"/>
      <c r="Q177" s="118"/>
      <c r="R177" s="118"/>
      <c r="S177" s="118"/>
      <c r="T177" s="118"/>
      <c r="U177" s="118"/>
      <c r="V177" s="118"/>
      <c r="W177" s="118"/>
      <c r="X177" s="118"/>
      <c r="Y177" s="118"/>
      <c r="Z177" s="118"/>
      <c r="AA177" s="118"/>
      <c r="AB177" s="118"/>
    </row>
    <row r="178" spans="1:28" x14ac:dyDescent="0.25">
      <c r="A178" s="133"/>
      <c r="B178" s="135"/>
      <c r="C178" s="120" t="s">
        <v>146</v>
      </c>
      <c r="D178" s="118">
        <v>8</v>
      </c>
      <c r="E178" s="118">
        <v>8</v>
      </c>
      <c r="F178" s="119">
        <v>0.55000000000000004</v>
      </c>
      <c r="G178" s="119">
        <v>0.45</v>
      </c>
      <c r="H178" s="118"/>
      <c r="I178" s="118"/>
      <c r="J178" s="118"/>
      <c r="K178" s="118"/>
      <c r="L178" s="118"/>
      <c r="M178" s="118"/>
      <c r="N178" s="118"/>
      <c r="O178" s="118"/>
      <c r="P178" s="118"/>
      <c r="Q178" s="118"/>
      <c r="R178" s="118"/>
      <c r="S178" s="118"/>
      <c r="T178" s="118"/>
      <c r="U178" s="118"/>
      <c r="V178" s="118"/>
      <c r="W178" s="118"/>
      <c r="X178" s="118"/>
      <c r="Y178" s="118"/>
      <c r="Z178" s="118"/>
      <c r="AA178" s="118"/>
      <c r="AB178" s="118"/>
    </row>
    <row r="179" spans="1:28" x14ac:dyDescent="0.25">
      <c r="A179" s="133"/>
      <c r="B179" s="135"/>
      <c r="C179" s="117" t="s">
        <v>147</v>
      </c>
      <c r="D179" s="118">
        <v>2</v>
      </c>
      <c r="E179" s="118">
        <v>8</v>
      </c>
      <c r="F179" s="119">
        <v>0.55000000000000004</v>
      </c>
      <c r="G179" s="119">
        <v>0.45</v>
      </c>
      <c r="H179" s="118">
        <v>8</v>
      </c>
      <c r="I179" s="119">
        <v>0.55000000000000004</v>
      </c>
      <c r="J179" s="119">
        <v>0.45</v>
      </c>
      <c r="K179" s="118">
        <v>4</v>
      </c>
      <c r="L179" s="119">
        <v>0.55000000000000004</v>
      </c>
      <c r="M179" s="119">
        <v>0.45</v>
      </c>
      <c r="N179" s="118"/>
      <c r="O179" s="118"/>
      <c r="P179" s="118"/>
      <c r="Q179" s="118"/>
      <c r="R179" s="118"/>
      <c r="S179" s="118"/>
      <c r="T179" s="118"/>
      <c r="U179" s="118"/>
      <c r="V179" s="118"/>
      <c r="W179" s="118"/>
      <c r="X179" s="118"/>
      <c r="Y179" s="118"/>
      <c r="Z179" s="118"/>
      <c r="AA179" s="118"/>
      <c r="AB179" s="118"/>
    </row>
    <row r="180" spans="1:28" x14ac:dyDescent="0.25">
      <c r="A180" s="117" t="s">
        <v>148</v>
      </c>
      <c r="B180" s="119">
        <v>0.25</v>
      </c>
      <c r="C180" s="117" t="s">
        <v>80</v>
      </c>
      <c r="D180" s="118">
        <v>8</v>
      </c>
      <c r="E180" s="118"/>
      <c r="F180" s="118"/>
      <c r="G180" s="118"/>
      <c r="H180" s="118"/>
      <c r="I180" s="118"/>
      <c r="J180" s="118"/>
      <c r="K180" s="118"/>
      <c r="L180" s="118"/>
      <c r="M180" s="118"/>
      <c r="N180" s="118">
        <v>8</v>
      </c>
      <c r="O180" s="119">
        <v>0.55000000000000004</v>
      </c>
      <c r="P180" s="119">
        <v>0.45</v>
      </c>
      <c r="Q180" s="118">
        <v>8</v>
      </c>
      <c r="R180" s="119">
        <v>0.55000000000000004</v>
      </c>
      <c r="S180" s="119">
        <v>0.45</v>
      </c>
      <c r="T180" s="118">
        <v>2</v>
      </c>
      <c r="U180" s="119">
        <v>0.55000000000000004</v>
      </c>
      <c r="V180" s="119">
        <v>0.45</v>
      </c>
      <c r="W180" s="118">
        <v>1</v>
      </c>
      <c r="X180" s="119">
        <v>0.55000000000000004</v>
      </c>
      <c r="Y180" s="119">
        <v>0.45</v>
      </c>
      <c r="Z180" s="118">
        <v>4</v>
      </c>
      <c r="AA180" s="119">
        <v>0.55000000000000004</v>
      </c>
      <c r="AB180" s="119">
        <v>0.45</v>
      </c>
    </row>
    <row r="182" spans="1:28" x14ac:dyDescent="0.25">
      <c r="A182" s="136" t="s">
        <v>149</v>
      </c>
      <c r="B182" s="136"/>
      <c r="C182" s="136"/>
      <c r="D182" s="136"/>
      <c r="E182" s="137" t="s">
        <v>54</v>
      </c>
      <c r="F182" s="138"/>
      <c r="G182" s="137" t="s">
        <v>55</v>
      </c>
      <c r="H182" s="138"/>
      <c r="I182" s="137" t="s">
        <v>56</v>
      </c>
      <c r="J182" s="138"/>
      <c r="K182" s="137" t="s">
        <v>58</v>
      </c>
      <c r="L182" s="138"/>
      <c r="M182" s="137" t="s">
        <v>59</v>
      </c>
      <c r="N182" s="138"/>
      <c r="O182" s="137" t="s">
        <v>60</v>
      </c>
      <c r="P182" s="138"/>
      <c r="Q182" s="137" t="s">
        <v>61</v>
      </c>
      <c r="R182" s="138"/>
      <c r="S182" s="137" t="s">
        <v>64</v>
      </c>
      <c r="T182" s="138"/>
    </row>
    <row r="183" spans="1:28" x14ac:dyDescent="0.25">
      <c r="A183" s="136"/>
      <c r="B183" s="136"/>
      <c r="C183" s="136"/>
      <c r="D183" s="136"/>
      <c r="E183" s="116" t="s">
        <v>62</v>
      </c>
      <c r="F183" s="116" t="s">
        <v>63</v>
      </c>
      <c r="G183" s="116" t="s">
        <v>62</v>
      </c>
      <c r="H183" s="116" t="s">
        <v>63</v>
      </c>
      <c r="I183" s="116" t="s">
        <v>62</v>
      </c>
      <c r="J183" s="116" t="s">
        <v>63</v>
      </c>
      <c r="K183" s="116" t="s">
        <v>62</v>
      </c>
      <c r="L183" s="116" t="s">
        <v>63</v>
      </c>
      <c r="M183" s="116" t="s">
        <v>62</v>
      </c>
      <c r="N183" s="116" t="s">
        <v>63</v>
      </c>
      <c r="O183" s="116" t="s">
        <v>62</v>
      </c>
      <c r="P183" s="116" t="s">
        <v>63</v>
      </c>
      <c r="Q183" s="116" t="s">
        <v>62</v>
      </c>
      <c r="R183" s="116" t="s">
        <v>63</v>
      </c>
      <c r="S183" s="116" t="s">
        <v>62</v>
      </c>
      <c r="T183" s="116" t="s">
        <v>63</v>
      </c>
    </row>
    <row r="184" spans="1:28" x14ac:dyDescent="0.25">
      <c r="A184" s="133" t="s">
        <v>142</v>
      </c>
      <c r="B184" s="134"/>
      <c r="C184" s="117" t="s">
        <v>143</v>
      </c>
      <c r="D184" s="121">
        <f>(B$5*D175)/SUM(D$5,D$6,D$9)</f>
        <v>0.21428571428571427</v>
      </c>
      <c r="E184" s="122"/>
      <c r="F184" s="122"/>
      <c r="G184" s="122"/>
      <c r="H184" s="122"/>
      <c r="I184" s="122"/>
      <c r="J184" s="122"/>
      <c r="K184" s="122">
        <f>(($D184*$N175)/(SUM($E175,$H175,$K175,$N175,$Q175,$T175,$W175,$Z175)))*O175</f>
        <v>0.11785714285714285</v>
      </c>
      <c r="L184" s="122">
        <f>(($D184*$N175)/(SUM($E175,$H175,$K175,$N175,$Q175,$T175,$W175,$Z175)))*P175</f>
        <v>9.6428571428571419E-2</v>
      </c>
      <c r="M184" s="122"/>
      <c r="N184" s="122"/>
      <c r="O184" s="122"/>
      <c r="P184" s="122"/>
      <c r="Q184" s="122"/>
      <c r="R184" s="122"/>
      <c r="S184" s="122"/>
      <c r="T184" s="122"/>
    </row>
    <row r="185" spans="1:28" x14ac:dyDescent="0.25">
      <c r="A185" s="133"/>
      <c r="B185" s="135"/>
      <c r="C185" s="117" t="s">
        <v>144</v>
      </c>
      <c r="D185" s="121">
        <f>(B$5*D176)/SUM(D$5,D$6,D$9)</f>
        <v>0.42857142857142855</v>
      </c>
      <c r="E185" s="122"/>
      <c r="F185" s="122"/>
      <c r="G185" s="122"/>
      <c r="H185" s="122"/>
      <c r="I185" s="122"/>
      <c r="J185" s="122"/>
      <c r="K185" s="122"/>
      <c r="L185" s="122"/>
      <c r="M185" s="122"/>
      <c r="N185" s="122"/>
      <c r="O185" s="122"/>
      <c r="P185" s="122"/>
      <c r="Q185" s="122"/>
      <c r="R185" s="122"/>
      <c r="S185" s="122"/>
      <c r="T185" s="122"/>
    </row>
    <row r="186" spans="1:28" x14ac:dyDescent="0.25">
      <c r="A186" s="133"/>
      <c r="B186" s="135"/>
      <c r="C186" s="120" t="s">
        <v>145</v>
      </c>
      <c r="D186" s="121">
        <f>(D$15*D177)/SUM(D$7,D$8)</f>
        <v>0.14285714285714285</v>
      </c>
      <c r="E186" s="122">
        <f t="shared" ref="E186:F188" si="61">(($D186*$E177)/(SUM($E177,$H177,$K177,$N177,$Q177,$T177,$W177,$Z177)))*F177</f>
        <v>7.857142857142857E-2</v>
      </c>
      <c r="F186" s="122">
        <f t="shared" si="61"/>
        <v>6.4285714285714279E-2</v>
      </c>
      <c r="G186" s="122"/>
      <c r="H186" s="122"/>
      <c r="I186" s="122"/>
      <c r="J186" s="122"/>
      <c r="K186" s="122"/>
      <c r="L186" s="122"/>
      <c r="M186" s="122"/>
      <c r="N186" s="122"/>
      <c r="O186" s="122"/>
      <c r="P186" s="122"/>
      <c r="Q186" s="122"/>
      <c r="R186" s="122"/>
      <c r="S186" s="122"/>
      <c r="T186" s="122"/>
    </row>
    <row r="187" spans="1:28" x14ac:dyDescent="0.25">
      <c r="A187" s="133"/>
      <c r="B187" s="135"/>
      <c r="C187" s="120" t="s">
        <v>146</v>
      </c>
      <c r="D187" s="121">
        <f>(D$15*D178)/SUM(D$7,D$8)</f>
        <v>0.2857142857142857</v>
      </c>
      <c r="E187" s="122">
        <f t="shared" si="61"/>
        <v>0.15714285714285714</v>
      </c>
      <c r="F187" s="122">
        <f t="shared" si="61"/>
        <v>0.12857142857142856</v>
      </c>
      <c r="G187" s="122"/>
      <c r="H187" s="122"/>
      <c r="I187" s="122"/>
      <c r="J187" s="122"/>
      <c r="K187" s="122"/>
      <c r="L187" s="122"/>
      <c r="M187" s="122"/>
      <c r="N187" s="122"/>
      <c r="O187" s="122"/>
      <c r="P187" s="122"/>
      <c r="Q187" s="122"/>
      <c r="R187" s="122"/>
      <c r="S187" s="122"/>
      <c r="T187" s="122"/>
    </row>
    <row r="188" spans="1:28" x14ac:dyDescent="0.25">
      <c r="A188" s="133"/>
      <c r="B188" s="135"/>
      <c r="C188" s="117" t="s">
        <v>147</v>
      </c>
      <c r="D188" s="121">
        <f t="shared" ref="D188" si="62">(B$5*D179)/SUM(D$5,D$6,D$9)</f>
        <v>0.10714285714285714</v>
      </c>
      <c r="E188" s="122">
        <f t="shared" si="61"/>
        <v>2.3571428571428573E-2</v>
      </c>
      <c r="F188" s="122">
        <f t="shared" si="61"/>
        <v>1.9285714285714288E-2</v>
      </c>
      <c r="G188" s="122">
        <f>(($D188*$H179)/(SUM($E179,$H179,$K179,$N179,$Q179,$T179,$W179,$Z179)))*I179</f>
        <v>2.3571428571428573E-2</v>
      </c>
      <c r="H188" s="122">
        <f>(($D188*$H179)/(SUM($E179,$H179,$K179,$N179,$Q179,$T179,$W179,$Z179)))*J179</f>
        <v>1.9285714285714288E-2</v>
      </c>
      <c r="I188" s="122">
        <f>(($D188*$K179)/(SUM($E179,$H179,$K179,$N179,$Q179,$T179,$W179,$Z179)))*L179</f>
        <v>1.1785714285714287E-2</v>
      </c>
      <c r="J188" s="122">
        <f>(($D188*$K179)/(SUM($E179,$H179,$K179,$N179,$Q179,$T179,$W179,$Z179)))*M179</f>
        <v>9.642857142857144E-3</v>
      </c>
      <c r="K188" s="122"/>
      <c r="L188" s="122"/>
      <c r="M188" s="122"/>
      <c r="N188" s="122"/>
      <c r="O188" s="122"/>
      <c r="P188" s="122"/>
      <c r="Q188" s="122"/>
      <c r="R188" s="122"/>
      <c r="S188" s="122"/>
      <c r="T188" s="122"/>
    </row>
    <row r="189" spans="1:28" x14ac:dyDescent="0.25">
      <c r="A189" s="117" t="s">
        <v>148</v>
      </c>
      <c r="B189" s="119"/>
      <c r="C189" s="117" t="s">
        <v>80</v>
      </c>
      <c r="D189" s="121">
        <f>(B$10*D180)/SUM(D$10)</f>
        <v>0.25</v>
      </c>
      <c r="E189" s="122"/>
      <c r="F189" s="122"/>
      <c r="G189" s="122"/>
      <c r="H189" s="122"/>
      <c r="I189" s="122"/>
      <c r="J189" s="122"/>
      <c r="K189" s="122">
        <f>(($D189*$N180)/(SUM($E180,$H180,$K180,$N180,$Q180,$T180,$W180,$Z180)))*O180</f>
        <v>4.7826086956521741E-2</v>
      </c>
      <c r="L189" s="122">
        <f>(($D189*$N180)/(SUM($E180,$H180,$K180,$N180,$Q180,$T180,$W180,$Z180)))*P180</f>
        <v>3.9130434782608699E-2</v>
      </c>
      <c r="M189" s="122">
        <f>(($D189*$Q180)/(SUM($E180,$H180,$K180,$N180,$Q180,$T180,$W180,$Z180)))*R180</f>
        <v>4.7826086956521741E-2</v>
      </c>
      <c r="N189" s="122">
        <f>(($D189*$Q180)/(SUM($E180,$H180,$K180,$N180,$Q180,$T180,$W180,$Z180)))*S180</f>
        <v>3.9130434782608699E-2</v>
      </c>
      <c r="O189" s="122">
        <f>(($D189*$T180)/(SUM($E180,$H180,$K180,$N180,$Q180,$T180,$W180,$Z180)))*U180</f>
        <v>1.1956521739130435E-2</v>
      </c>
      <c r="P189" s="122">
        <f>(($D189*$T180)/(SUM($E180,$H180,$K180,$N180,$Q180,$T180,$W180,$Z180)))*V180</f>
        <v>9.7826086956521747E-3</v>
      </c>
      <c r="Q189" s="122">
        <f>(($D189*$W180)/(SUM($E180,$H180,$K180,$N180,$Q180,$T180,$W180,$Z180)))*X180</f>
        <v>5.9782608695652176E-3</v>
      </c>
      <c r="R189" s="122">
        <f>(($D189*$W180)/(SUM($E180,$H180,$K180,$N180,$Q180,$T180,$W180,$Z180)))*Y180</f>
        <v>4.8913043478260873E-3</v>
      </c>
      <c r="S189" s="122">
        <f>(($D189*$Z180)/(SUM($E180,$H180,$K180,$N180,$Q180,$T180,$W180,$Z180)))*AA180</f>
        <v>2.391304347826087E-2</v>
      </c>
      <c r="T189" s="122">
        <f>(($D189*$Z180)/(SUM($E180,$H180,$K180,$N180,$Q180,$T180,$W180,$Z180)))*AB180</f>
        <v>1.9565217391304349E-2</v>
      </c>
    </row>
    <row r="191" spans="1:28" x14ac:dyDescent="0.25">
      <c r="A191" s="136" t="s">
        <v>150</v>
      </c>
      <c r="B191" s="136"/>
      <c r="C191" s="136"/>
      <c r="D191" s="136"/>
      <c r="E191" s="137" t="s">
        <v>54</v>
      </c>
      <c r="F191" s="138"/>
      <c r="G191" s="137" t="s">
        <v>55</v>
      </c>
      <c r="H191" s="138"/>
      <c r="I191" s="137" t="s">
        <v>56</v>
      </c>
      <c r="J191" s="138"/>
      <c r="K191" s="137" t="s">
        <v>58</v>
      </c>
      <c r="L191" s="138"/>
      <c r="M191" s="137" t="s">
        <v>59</v>
      </c>
      <c r="N191" s="138"/>
      <c r="O191" s="137" t="s">
        <v>60</v>
      </c>
      <c r="P191" s="138"/>
      <c r="Q191" s="137" t="s">
        <v>61</v>
      </c>
      <c r="R191" s="138"/>
      <c r="S191" s="137" t="s">
        <v>64</v>
      </c>
      <c r="T191" s="138"/>
    </row>
    <row r="192" spans="1:28" x14ac:dyDescent="0.25">
      <c r="A192" s="136"/>
      <c r="B192" s="136"/>
      <c r="C192" s="136"/>
      <c r="D192" s="136"/>
      <c r="E192" s="132">
        <f>SUM(E184:F189)</f>
        <v>0.47142857142857142</v>
      </c>
      <c r="F192" s="132"/>
      <c r="G192" s="132">
        <f>SUM(G184:H189)</f>
        <v>4.2857142857142858E-2</v>
      </c>
      <c r="H192" s="132"/>
      <c r="I192" s="132">
        <f>SUM(I184:J189)</f>
        <v>2.1428571428571429E-2</v>
      </c>
      <c r="J192" s="132"/>
      <c r="K192" s="132">
        <f t="shared" ref="K192" si="63">SUM(K184:L189)</f>
        <v>0.30124223602484468</v>
      </c>
      <c r="L192" s="132"/>
      <c r="M192" s="132">
        <f>SUM(M184:N189)</f>
        <v>8.6956521739130432E-2</v>
      </c>
      <c r="N192" s="132"/>
      <c r="O192" s="132">
        <f>SUM(O184:P189)</f>
        <v>2.1739130434782608E-2</v>
      </c>
      <c r="P192" s="132"/>
      <c r="Q192" s="132">
        <f>SUM(Q184:R189)</f>
        <v>1.0869565217391304E-2</v>
      </c>
      <c r="R192" s="132"/>
      <c r="S192" s="132">
        <f>SUM(S184:T189)</f>
        <v>4.3478260869565216E-2</v>
      </c>
      <c r="T192" s="132"/>
    </row>
    <row r="193" spans="1:28" x14ac:dyDescent="0.25">
      <c r="A193" s="136"/>
      <c r="B193" s="136"/>
      <c r="C193" s="136"/>
      <c r="D193" s="136"/>
      <c r="E193" s="116" t="s">
        <v>62</v>
      </c>
      <c r="F193" s="116" t="s">
        <v>63</v>
      </c>
      <c r="G193" s="116" t="s">
        <v>62</v>
      </c>
      <c r="H193" s="116" t="s">
        <v>63</v>
      </c>
      <c r="I193" s="116" t="s">
        <v>62</v>
      </c>
      <c r="J193" s="116" t="s">
        <v>63</v>
      </c>
      <c r="K193" s="116" t="s">
        <v>62</v>
      </c>
      <c r="L193" s="116" t="s">
        <v>63</v>
      </c>
      <c r="M193" s="116" t="s">
        <v>62</v>
      </c>
      <c r="N193" s="116" t="s">
        <v>63</v>
      </c>
      <c r="O193" s="116" t="s">
        <v>62</v>
      </c>
      <c r="P193" s="116" t="s">
        <v>63</v>
      </c>
      <c r="Q193" s="116" t="s">
        <v>62</v>
      </c>
      <c r="R193" s="116" t="s">
        <v>63</v>
      </c>
      <c r="S193" s="116" t="s">
        <v>62</v>
      </c>
      <c r="T193" s="116" t="s">
        <v>63</v>
      </c>
    </row>
    <row r="194" spans="1:28" x14ac:dyDescent="0.25">
      <c r="A194" s="133" t="s">
        <v>142</v>
      </c>
      <c r="B194" s="134"/>
      <c r="C194" s="117" t="s">
        <v>143</v>
      </c>
      <c r="D194" s="121">
        <f>SUM(E184:T184)</f>
        <v>0.21428571428571427</v>
      </c>
      <c r="E194" s="123"/>
      <c r="F194" s="123"/>
      <c r="G194" s="123"/>
      <c r="H194" s="123"/>
      <c r="I194" s="123"/>
      <c r="J194" s="123"/>
      <c r="K194" s="123">
        <v>1</v>
      </c>
      <c r="L194" s="123">
        <v>2</v>
      </c>
      <c r="M194" s="123"/>
      <c r="N194" s="123"/>
      <c r="O194" s="123"/>
      <c r="P194" s="123"/>
      <c r="Q194" s="123"/>
      <c r="R194" s="123"/>
      <c r="S194" s="123"/>
      <c r="T194" s="123"/>
    </row>
    <row r="195" spans="1:28" x14ac:dyDescent="0.25">
      <c r="A195" s="133"/>
      <c r="B195" s="135"/>
      <c r="C195" s="117" t="s">
        <v>144</v>
      </c>
      <c r="D195" s="121">
        <f>SUM(D196:D197)</f>
        <v>0.42857142857142855</v>
      </c>
      <c r="E195" s="123"/>
      <c r="F195" s="123"/>
      <c r="G195" s="123"/>
      <c r="H195" s="123"/>
      <c r="I195" s="123"/>
      <c r="J195" s="123"/>
      <c r="K195" s="123"/>
      <c r="L195" s="123"/>
      <c r="M195" s="123"/>
      <c r="N195" s="123"/>
      <c r="O195" s="123"/>
      <c r="P195" s="123"/>
      <c r="Q195" s="123"/>
      <c r="R195" s="123"/>
      <c r="S195" s="123"/>
      <c r="T195" s="123"/>
    </row>
    <row r="196" spans="1:28" x14ac:dyDescent="0.25">
      <c r="A196" s="133"/>
      <c r="B196" s="135"/>
      <c r="C196" s="120" t="s">
        <v>145</v>
      </c>
      <c r="D196" s="121">
        <f>SUM(E186:T186)</f>
        <v>0.14285714285714285</v>
      </c>
      <c r="E196" s="123">
        <v>2</v>
      </c>
      <c r="F196" s="123">
        <v>2</v>
      </c>
      <c r="G196" s="123"/>
      <c r="H196" s="123"/>
      <c r="I196" s="123"/>
      <c r="J196" s="123"/>
      <c r="K196" s="123"/>
      <c r="L196" s="123"/>
      <c r="M196" s="123"/>
      <c r="N196" s="123"/>
      <c r="O196" s="123"/>
      <c r="P196" s="123"/>
      <c r="Q196" s="123"/>
      <c r="R196" s="123"/>
      <c r="S196" s="123"/>
      <c r="T196" s="123"/>
    </row>
    <row r="197" spans="1:28" x14ac:dyDescent="0.25">
      <c r="A197" s="133"/>
      <c r="B197" s="135"/>
      <c r="C197" s="120" t="s">
        <v>146</v>
      </c>
      <c r="D197" s="121">
        <f t="shared" ref="D197:D199" si="64">SUM(E187:T187)</f>
        <v>0.2857142857142857</v>
      </c>
      <c r="E197" s="123">
        <v>2</v>
      </c>
      <c r="F197" s="123">
        <v>3</v>
      </c>
      <c r="G197" s="123"/>
      <c r="H197" s="123"/>
      <c r="I197" s="123"/>
      <c r="J197" s="123"/>
      <c r="K197" s="123"/>
      <c r="L197" s="123"/>
      <c r="M197" s="123"/>
      <c r="N197" s="123"/>
      <c r="O197" s="123"/>
      <c r="P197" s="123"/>
      <c r="Q197" s="123"/>
      <c r="R197" s="123"/>
      <c r="S197" s="123"/>
      <c r="T197" s="123"/>
    </row>
    <row r="198" spans="1:28" x14ac:dyDescent="0.25">
      <c r="A198" s="133"/>
      <c r="B198" s="135"/>
      <c r="C198" s="117" t="s">
        <v>147</v>
      </c>
      <c r="D198" s="121">
        <f t="shared" si="64"/>
        <v>0.10714285714285715</v>
      </c>
      <c r="E198" s="123">
        <v>1</v>
      </c>
      <c r="F198" s="123">
        <v>1</v>
      </c>
      <c r="G198" s="123">
        <v>1</v>
      </c>
      <c r="H198" s="123">
        <v>1</v>
      </c>
      <c r="I198" s="123">
        <v>1</v>
      </c>
      <c r="J198" s="123">
        <v>3</v>
      </c>
      <c r="K198" s="123"/>
      <c r="L198" s="123"/>
      <c r="M198" s="123"/>
      <c r="N198" s="123"/>
      <c r="O198" s="123"/>
      <c r="P198" s="123"/>
      <c r="Q198" s="123"/>
      <c r="R198" s="123"/>
      <c r="S198" s="123"/>
      <c r="T198" s="123"/>
    </row>
    <row r="199" spans="1:28" x14ac:dyDescent="0.25">
      <c r="A199" s="117" t="s">
        <v>148</v>
      </c>
      <c r="B199" s="119"/>
      <c r="C199" s="117" t="s">
        <v>80</v>
      </c>
      <c r="D199" s="121">
        <f t="shared" si="64"/>
        <v>0.24999999999999997</v>
      </c>
      <c r="E199" s="123"/>
      <c r="F199" s="123"/>
      <c r="G199" s="123"/>
      <c r="H199" s="123"/>
      <c r="I199" s="123"/>
      <c r="J199" s="123"/>
      <c r="K199" s="123" t="s">
        <v>151</v>
      </c>
      <c r="L199" s="123" t="s">
        <v>151</v>
      </c>
      <c r="M199" s="123" t="s">
        <v>151</v>
      </c>
      <c r="N199" s="123" t="s">
        <v>151</v>
      </c>
      <c r="O199" s="123" t="s">
        <v>151</v>
      </c>
      <c r="P199" s="123" t="s">
        <v>151</v>
      </c>
      <c r="Q199" s="123" t="s">
        <v>151</v>
      </c>
      <c r="R199" s="123" t="s">
        <v>151</v>
      </c>
      <c r="S199" s="123">
        <v>3</v>
      </c>
      <c r="T199" s="123">
        <v>3</v>
      </c>
    </row>
    <row r="200" spans="1:28" x14ac:dyDescent="0.25">
      <c r="E200" s="124">
        <f>SUMPRODUCT(E194:E199,E184:E189)/SUMIF(E194:E199,"&gt;0",E184:E189)</f>
        <v>1.9090909090909092</v>
      </c>
      <c r="F200" s="124">
        <f t="shared" ref="F200" si="65">SUMPRODUCT(F194:F199,F184:F189)/SUMIF(F194:F199,"&gt;0",F184:F189)</f>
        <v>2.5151515151515147</v>
      </c>
      <c r="G200" s="124">
        <f>SUMPRODUCT(G194:G199,G184:G189)/SUMIF(G194:G199,"&gt;0",G184:G189)</f>
        <v>1</v>
      </c>
      <c r="H200" s="124">
        <f t="shared" ref="H200:L200" si="66">SUMPRODUCT(H194:H199,H184:H189)/SUMIF(H194:H199,"&gt;0",H184:H189)</f>
        <v>1</v>
      </c>
      <c r="I200" s="124">
        <f t="shared" si="66"/>
        <v>1</v>
      </c>
      <c r="J200" s="124">
        <f t="shared" si="66"/>
        <v>3</v>
      </c>
      <c r="K200" s="124">
        <f t="shared" si="66"/>
        <v>1</v>
      </c>
      <c r="L200" s="124">
        <f t="shared" si="66"/>
        <v>2</v>
      </c>
      <c r="M200" s="123" t="s">
        <v>151</v>
      </c>
      <c r="N200" s="123" t="s">
        <v>151</v>
      </c>
      <c r="O200" s="123" t="s">
        <v>151</v>
      </c>
      <c r="P200" s="123" t="s">
        <v>151</v>
      </c>
      <c r="Q200" s="123" t="s">
        <v>151</v>
      </c>
      <c r="R200" s="123" t="s">
        <v>151</v>
      </c>
      <c r="S200" s="124">
        <f t="shared" ref="S200:T200" si="67">SUMPRODUCT(S194:S199,S184:S189)/SUMIF(S194:S199,"&gt;0",S184:S189)</f>
        <v>3</v>
      </c>
      <c r="T200" s="124">
        <f t="shared" si="67"/>
        <v>3</v>
      </c>
    </row>
    <row r="201" spans="1:28" x14ac:dyDescent="0.25">
      <c r="E201" s="129">
        <f>SUMPRODUCT(E194:F199,E184:F189)/SUMIF(E194:F199,"&gt;0",E184:F189)</f>
        <v>2.1818181818181817</v>
      </c>
      <c r="F201" s="130"/>
      <c r="G201" s="129">
        <f>SUMPRODUCT(G194:H199,G184:H189)/SUMIF(G194:H199,"&gt;0",G184:H189)</f>
        <v>1</v>
      </c>
      <c r="H201" s="130"/>
      <c r="I201" s="129">
        <f t="shared" ref="I201" si="68">SUMPRODUCT(I194:J199,I184:J189)/SUMIF(I194:J199,"&gt;0",I184:J189)</f>
        <v>1.9000000000000001</v>
      </c>
      <c r="J201" s="130"/>
      <c r="K201" s="129">
        <f t="shared" ref="K201" si="69">SUMPRODUCT(K194:L199,K184:L189)/SUMIF(K194:L199,"&gt;0",K184:L189)</f>
        <v>1.4500000000000002</v>
      </c>
      <c r="L201" s="130"/>
      <c r="M201" s="129" t="s">
        <v>151</v>
      </c>
      <c r="N201" s="130"/>
      <c r="O201" s="129" t="s">
        <v>151</v>
      </c>
      <c r="P201" s="130"/>
      <c r="Q201" s="129" t="s">
        <v>151</v>
      </c>
      <c r="R201" s="130"/>
      <c r="S201" s="129">
        <f t="shared" ref="S201" si="70">SUMPRODUCT(S194:T199,S184:T189)/SUMIF(S194:T199,"&gt;0",S184:T189)</f>
        <v>3.0000000000000004</v>
      </c>
      <c r="T201" s="130"/>
    </row>
    <row r="202" spans="1:28" x14ac:dyDescent="0.25">
      <c r="E202" s="129">
        <f>SUMPRODUCT(E194:T199,E184:T189)/SUMIF(E194:T199,"&gt;0",E184:T189)</f>
        <v>1.9575733855185913</v>
      </c>
      <c r="F202" s="131"/>
      <c r="G202" s="131"/>
      <c r="H202" s="131"/>
      <c r="I202" s="131"/>
      <c r="J202" s="131"/>
      <c r="K202" s="131"/>
      <c r="L202" s="131"/>
      <c r="M202" s="131"/>
      <c r="N202" s="131"/>
      <c r="O202" s="131"/>
      <c r="P202" s="131"/>
      <c r="Q202" s="131"/>
      <c r="R202" s="131"/>
      <c r="S202" s="131"/>
      <c r="T202" s="130"/>
    </row>
    <row r="205" spans="1:28" ht="15.75" x14ac:dyDescent="0.25">
      <c r="A205" s="140" t="s">
        <v>138</v>
      </c>
      <c r="B205" s="140"/>
      <c r="C205" s="140"/>
      <c r="D205" s="140"/>
      <c r="E205" s="140"/>
      <c r="F205" s="140"/>
      <c r="G205" s="140"/>
      <c r="H205" s="140"/>
      <c r="I205" s="14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140"/>
      <c r="W205" s="140"/>
      <c r="X205" s="140"/>
      <c r="Y205" s="140"/>
      <c r="Z205" s="140"/>
      <c r="AA205" s="140"/>
      <c r="AB205" s="140"/>
    </row>
    <row r="207" spans="1:28" x14ac:dyDescent="0.25">
      <c r="A207" s="136" t="s">
        <v>141</v>
      </c>
      <c r="B207" s="136"/>
      <c r="C207" s="136"/>
      <c r="D207" s="136"/>
      <c r="E207" s="139" t="s">
        <v>54</v>
      </c>
      <c r="F207" s="139"/>
      <c r="G207" s="139"/>
      <c r="H207" s="139" t="s">
        <v>55</v>
      </c>
      <c r="I207" s="139"/>
      <c r="J207" s="139"/>
      <c r="K207" s="139" t="s">
        <v>56</v>
      </c>
      <c r="L207" s="139"/>
      <c r="M207" s="139"/>
      <c r="N207" s="139" t="s">
        <v>58</v>
      </c>
      <c r="O207" s="139"/>
      <c r="P207" s="139"/>
      <c r="Q207" s="139" t="s">
        <v>59</v>
      </c>
      <c r="R207" s="139"/>
      <c r="S207" s="139"/>
      <c r="T207" s="139" t="s">
        <v>60</v>
      </c>
      <c r="U207" s="139"/>
      <c r="V207" s="139"/>
      <c r="W207" s="139" t="s">
        <v>61</v>
      </c>
      <c r="X207" s="139"/>
      <c r="Y207" s="139"/>
      <c r="Z207" s="139" t="s">
        <v>64</v>
      </c>
      <c r="AA207" s="139"/>
      <c r="AB207" s="139"/>
    </row>
    <row r="208" spans="1:28" x14ac:dyDescent="0.25">
      <c r="A208" s="136"/>
      <c r="B208" s="136"/>
      <c r="C208" s="136"/>
      <c r="D208" s="136"/>
      <c r="E208" s="116" t="s">
        <v>78</v>
      </c>
      <c r="F208" s="116" t="s">
        <v>62</v>
      </c>
      <c r="G208" s="116" t="s">
        <v>63</v>
      </c>
      <c r="H208" s="116" t="s">
        <v>78</v>
      </c>
      <c r="I208" s="116" t="s">
        <v>62</v>
      </c>
      <c r="J208" s="116" t="s">
        <v>63</v>
      </c>
      <c r="K208" s="116" t="s">
        <v>78</v>
      </c>
      <c r="L208" s="116" t="s">
        <v>62</v>
      </c>
      <c r="M208" s="116" t="s">
        <v>63</v>
      </c>
      <c r="N208" s="116" t="s">
        <v>78</v>
      </c>
      <c r="O208" s="116" t="s">
        <v>62</v>
      </c>
      <c r="P208" s="116" t="s">
        <v>63</v>
      </c>
      <c r="Q208" s="116" t="s">
        <v>78</v>
      </c>
      <c r="R208" s="116" t="s">
        <v>62</v>
      </c>
      <c r="S208" s="116" t="s">
        <v>63</v>
      </c>
      <c r="T208" s="116" t="s">
        <v>78</v>
      </c>
      <c r="U208" s="116" t="s">
        <v>62</v>
      </c>
      <c r="V208" s="116" t="s">
        <v>63</v>
      </c>
      <c r="W208" s="116" t="s">
        <v>78</v>
      </c>
      <c r="X208" s="116" t="s">
        <v>62</v>
      </c>
      <c r="Y208" s="116" t="s">
        <v>63</v>
      </c>
      <c r="Z208" s="116" t="s">
        <v>78</v>
      </c>
      <c r="AA208" s="116" t="s">
        <v>62</v>
      </c>
      <c r="AB208" s="116" t="s">
        <v>63</v>
      </c>
    </row>
    <row r="209" spans="1:28" x14ac:dyDescent="0.25">
      <c r="A209" s="133" t="s">
        <v>142</v>
      </c>
      <c r="B209" s="134">
        <v>0.75</v>
      </c>
      <c r="C209" s="117" t="s">
        <v>143</v>
      </c>
      <c r="D209" s="118">
        <v>4</v>
      </c>
      <c r="E209" s="118"/>
      <c r="F209" s="118"/>
      <c r="G209" s="118"/>
      <c r="H209" s="118"/>
      <c r="I209" s="118"/>
      <c r="J209" s="118"/>
      <c r="K209" s="118"/>
      <c r="L209" s="118"/>
      <c r="M209" s="118"/>
      <c r="N209" s="118">
        <v>8</v>
      </c>
      <c r="O209" s="119">
        <v>0.55000000000000004</v>
      </c>
      <c r="P209" s="119">
        <v>0.45</v>
      </c>
      <c r="Q209" s="118"/>
      <c r="R209" s="118"/>
      <c r="S209" s="118"/>
      <c r="T209" s="118"/>
      <c r="U209" s="118"/>
      <c r="V209" s="118"/>
      <c r="W209" s="118"/>
      <c r="X209" s="118"/>
      <c r="Y209" s="118"/>
      <c r="Z209" s="118"/>
      <c r="AA209" s="118"/>
      <c r="AB209" s="118"/>
    </row>
    <row r="210" spans="1:28" x14ac:dyDescent="0.25">
      <c r="A210" s="133"/>
      <c r="B210" s="135"/>
      <c r="C210" s="117" t="s">
        <v>144</v>
      </c>
      <c r="D210" s="118">
        <v>8</v>
      </c>
      <c r="E210" s="118"/>
      <c r="F210" s="118"/>
      <c r="G210" s="118"/>
      <c r="H210" s="118"/>
      <c r="I210" s="118"/>
      <c r="J210" s="118"/>
      <c r="K210" s="118"/>
      <c r="L210" s="118"/>
      <c r="M210" s="118"/>
      <c r="N210" s="118"/>
      <c r="O210" s="118"/>
      <c r="P210" s="118"/>
      <c r="Q210" s="118"/>
      <c r="R210" s="118"/>
      <c r="S210" s="118"/>
      <c r="T210" s="118"/>
      <c r="U210" s="118"/>
      <c r="V210" s="118"/>
      <c r="W210" s="118"/>
      <c r="X210" s="118"/>
      <c r="Y210" s="118"/>
      <c r="Z210" s="118"/>
      <c r="AA210" s="118"/>
      <c r="AB210" s="118"/>
    </row>
    <row r="211" spans="1:28" x14ac:dyDescent="0.25">
      <c r="A211" s="133"/>
      <c r="B211" s="135"/>
      <c r="C211" s="120" t="s">
        <v>145</v>
      </c>
      <c r="D211" s="118">
        <v>4</v>
      </c>
      <c r="E211" s="118">
        <v>8</v>
      </c>
      <c r="F211" s="119">
        <v>0.55000000000000004</v>
      </c>
      <c r="G211" s="119">
        <v>0.45</v>
      </c>
      <c r="H211" s="118"/>
      <c r="I211" s="118"/>
      <c r="J211" s="118"/>
      <c r="K211" s="118"/>
      <c r="L211" s="118"/>
      <c r="M211" s="118"/>
      <c r="N211" s="118"/>
      <c r="O211" s="118"/>
      <c r="P211" s="118"/>
      <c r="Q211" s="118"/>
      <c r="R211" s="118"/>
      <c r="S211" s="118"/>
      <c r="T211" s="118"/>
      <c r="U211" s="118"/>
      <c r="V211" s="118"/>
      <c r="W211" s="118"/>
      <c r="X211" s="118"/>
      <c r="Y211" s="118"/>
      <c r="Z211" s="118"/>
      <c r="AA211" s="118"/>
      <c r="AB211" s="118"/>
    </row>
    <row r="212" spans="1:28" x14ac:dyDescent="0.25">
      <c r="A212" s="133"/>
      <c r="B212" s="135"/>
      <c r="C212" s="120" t="s">
        <v>146</v>
      </c>
      <c r="D212" s="118">
        <v>8</v>
      </c>
      <c r="E212" s="118">
        <v>8</v>
      </c>
      <c r="F212" s="119">
        <v>0.55000000000000004</v>
      </c>
      <c r="G212" s="119">
        <v>0.45</v>
      </c>
      <c r="H212" s="118"/>
      <c r="I212" s="118"/>
      <c r="J212" s="118"/>
      <c r="K212" s="118"/>
      <c r="L212" s="118"/>
      <c r="M212" s="118"/>
      <c r="N212" s="118"/>
      <c r="O212" s="118"/>
      <c r="P212" s="118"/>
      <c r="Q212" s="118"/>
      <c r="R212" s="118"/>
      <c r="S212" s="118"/>
      <c r="T212" s="118"/>
      <c r="U212" s="118"/>
      <c r="V212" s="118"/>
      <c r="W212" s="118"/>
      <c r="X212" s="118"/>
      <c r="Y212" s="118"/>
      <c r="Z212" s="118"/>
      <c r="AA212" s="118"/>
      <c r="AB212" s="118"/>
    </row>
    <row r="213" spans="1:28" x14ac:dyDescent="0.25">
      <c r="A213" s="133"/>
      <c r="B213" s="135"/>
      <c r="C213" s="117" t="s">
        <v>147</v>
      </c>
      <c r="D213" s="118">
        <v>2</v>
      </c>
      <c r="E213" s="118">
        <v>8</v>
      </c>
      <c r="F213" s="119">
        <v>0.55000000000000004</v>
      </c>
      <c r="G213" s="119">
        <v>0.45</v>
      </c>
      <c r="H213" s="118">
        <v>8</v>
      </c>
      <c r="I213" s="119">
        <v>0.55000000000000004</v>
      </c>
      <c r="J213" s="119">
        <v>0.45</v>
      </c>
      <c r="K213" s="118">
        <v>4</v>
      </c>
      <c r="L213" s="119">
        <v>0.55000000000000004</v>
      </c>
      <c r="M213" s="119">
        <v>0.45</v>
      </c>
      <c r="N213" s="118"/>
      <c r="O213" s="118"/>
      <c r="P213" s="118"/>
      <c r="Q213" s="118"/>
      <c r="R213" s="118"/>
      <c r="S213" s="118"/>
      <c r="T213" s="118"/>
      <c r="U213" s="118"/>
      <c r="V213" s="118"/>
      <c r="W213" s="118"/>
      <c r="X213" s="118"/>
      <c r="Y213" s="118"/>
      <c r="Z213" s="118"/>
      <c r="AA213" s="118"/>
      <c r="AB213" s="118"/>
    </row>
    <row r="214" spans="1:28" x14ac:dyDescent="0.25">
      <c r="A214" s="117" t="s">
        <v>148</v>
      </c>
      <c r="B214" s="119">
        <v>0.25</v>
      </c>
      <c r="C214" s="117" t="s">
        <v>80</v>
      </c>
      <c r="D214" s="118">
        <v>8</v>
      </c>
      <c r="E214" s="118"/>
      <c r="F214" s="118"/>
      <c r="G214" s="118"/>
      <c r="H214" s="118"/>
      <c r="I214" s="118"/>
      <c r="J214" s="118"/>
      <c r="K214" s="118"/>
      <c r="L214" s="118"/>
      <c r="M214" s="118"/>
      <c r="N214" s="118">
        <v>8</v>
      </c>
      <c r="O214" s="119">
        <v>0.55000000000000004</v>
      </c>
      <c r="P214" s="119">
        <v>0.45</v>
      </c>
      <c r="Q214" s="118">
        <v>8</v>
      </c>
      <c r="R214" s="119">
        <v>0.55000000000000004</v>
      </c>
      <c r="S214" s="119">
        <v>0.45</v>
      </c>
      <c r="T214" s="118">
        <v>2</v>
      </c>
      <c r="U214" s="119">
        <v>0.55000000000000004</v>
      </c>
      <c r="V214" s="119">
        <v>0.45</v>
      </c>
      <c r="W214" s="118">
        <v>1</v>
      </c>
      <c r="X214" s="119">
        <v>0.55000000000000004</v>
      </c>
      <c r="Y214" s="119">
        <v>0.45</v>
      </c>
      <c r="Z214" s="118">
        <v>4</v>
      </c>
      <c r="AA214" s="119">
        <v>0.55000000000000004</v>
      </c>
      <c r="AB214" s="119">
        <v>0.45</v>
      </c>
    </row>
    <row r="216" spans="1:28" x14ac:dyDescent="0.25">
      <c r="A216" s="136" t="s">
        <v>149</v>
      </c>
      <c r="B216" s="136"/>
      <c r="C216" s="136"/>
      <c r="D216" s="136"/>
      <c r="E216" s="137" t="s">
        <v>54</v>
      </c>
      <c r="F216" s="138"/>
      <c r="G216" s="137" t="s">
        <v>55</v>
      </c>
      <c r="H216" s="138"/>
      <c r="I216" s="137" t="s">
        <v>56</v>
      </c>
      <c r="J216" s="138"/>
      <c r="K216" s="137" t="s">
        <v>58</v>
      </c>
      <c r="L216" s="138"/>
      <c r="M216" s="137" t="s">
        <v>59</v>
      </c>
      <c r="N216" s="138"/>
      <c r="O216" s="137" t="s">
        <v>60</v>
      </c>
      <c r="P216" s="138"/>
      <c r="Q216" s="137" t="s">
        <v>61</v>
      </c>
      <c r="R216" s="138"/>
      <c r="S216" s="137" t="s">
        <v>64</v>
      </c>
      <c r="T216" s="138"/>
    </row>
    <row r="217" spans="1:28" x14ac:dyDescent="0.25">
      <c r="A217" s="136"/>
      <c r="B217" s="136"/>
      <c r="C217" s="136"/>
      <c r="D217" s="136"/>
      <c r="E217" s="116" t="s">
        <v>62</v>
      </c>
      <c r="F217" s="116" t="s">
        <v>63</v>
      </c>
      <c r="G217" s="116" t="s">
        <v>62</v>
      </c>
      <c r="H217" s="116" t="s">
        <v>63</v>
      </c>
      <c r="I217" s="116" t="s">
        <v>62</v>
      </c>
      <c r="J217" s="116" t="s">
        <v>63</v>
      </c>
      <c r="K217" s="116" t="s">
        <v>62</v>
      </c>
      <c r="L217" s="116" t="s">
        <v>63</v>
      </c>
      <c r="M217" s="116" t="s">
        <v>62</v>
      </c>
      <c r="N217" s="116" t="s">
        <v>63</v>
      </c>
      <c r="O217" s="116" t="s">
        <v>62</v>
      </c>
      <c r="P217" s="116" t="s">
        <v>63</v>
      </c>
      <c r="Q217" s="116" t="s">
        <v>62</v>
      </c>
      <c r="R217" s="116" t="s">
        <v>63</v>
      </c>
      <c r="S217" s="116" t="s">
        <v>62</v>
      </c>
      <c r="T217" s="116" t="s">
        <v>63</v>
      </c>
    </row>
    <row r="218" spans="1:28" x14ac:dyDescent="0.25">
      <c r="A218" s="133" t="s">
        <v>142</v>
      </c>
      <c r="B218" s="134"/>
      <c r="C218" s="117" t="s">
        <v>143</v>
      </c>
      <c r="D218" s="121">
        <f>(B$5*D209)/SUM(D$5,D$6,D$9)</f>
        <v>0.21428571428571427</v>
      </c>
      <c r="E218" s="122"/>
      <c r="F218" s="122"/>
      <c r="G218" s="122"/>
      <c r="H218" s="122"/>
      <c r="I218" s="122"/>
      <c r="J218" s="122"/>
      <c r="K218" s="122">
        <f>(($D218*$N209)/(SUM($E209,$H209,$K209,$N209,$Q209,$T209,$W209,$Z209)))*O209</f>
        <v>0.11785714285714285</v>
      </c>
      <c r="L218" s="122">
        <f>(($D218*$N209)/(SUM($E209,$H209,$K209,$N209,$Q209,$T209,$W209,$Z209)))*P209</f>
        <v>9.6428571428571419E-2</v>
      </c>
      <c r="M218" s="122"/>
      <c r="N218" s="122"/>
      <c r="O218" s="122"/>
      <c r="P218" s="122"/>
      <c r="Q218" s="122"/>
      <c r="R218" s="122"/>
      <c r="S218" s="122"/>
      <c r="T218" s="122"/>
    </row>
    <row r="219" spans="1:28" x14ac:dyDescent="0.25">
      <c r="A219" s="133"/>
      <c r="B219" s="135"/>
      <c r="C219" s="117" t="s">
        <v>144</v>
      </c>
      <c r="D219" s="121">
        <f>(B$5*D210)/SUM(D$5,D$6,D$9)</f>
        <v>0.42857142857142855</v>
      </c>
      <c r="E219" s="122"/>
      <c r="F219" s="122"/>
      <c r="G219" s="122"/>
      <c r="H219" s="122"/>
      <c r="I219" s="122"/>
      <c r="J219" s="122"/>
      <c r="K219" s="122"/>
      <c r="L219" s="122"/>
      <c r="M219" s="122"/>
      <c r="N219" s="122"/>
      <c r="O219" s="122"/>
      <c r="P219" s="122"/>
      <c r="Q219" s="122"/>
      <c r="R219" s="122"/>
      <c r="S219" s="122"/>
      <c r="T219" s="122"/>
    </row>
    <row r="220" spans="1:28" x14ac:dyDescent="0.25">
      <c r="A220" s="133"/>
      <c r="B220" s="135"/>
      <c r="C220" s="120" t="s">
        <v>145</v>
      </c>
      <c r="D220" s="121">
        <f>(D$15*D211)/SUM(D$7,D$8)</f>
        <v>0.14285714285714285</v>
      </c>
      <c r="E220" s="122">
        <f t="shared" ref="E220:F222" si="71">(($D220*$E211)/(SUM($E211,$H211,$K211,$N211,$Q211,$T211,$W211,$Z211)))*F211</f>
        <v>7.857142857142857E-2</v>
      </c>
      <c r="F220" s="122">
        <f t="shared" si="71"/>
        <v>6.4285714285714279E-2</v>
      </c>
      <c r="G220" s="122"/>
      <c r="H220" s="122"/>
      <c r="I220" s="122"/>
      <c r="J220" s="122"/>
      <c r="K220" s="122"/>
      <c r="L220" s="122"/>
      <c r="M220" s="122"/>
      <c r="N220" s="122"/>
      <c r="O220" s="122"/>
      <c r="P220" s="122"/>
      <c r="Q220" s="122"/>
      <c r="R220" s="122"/>
      <c r="S220" s="122"/>
      <c r="T220" s="122"/>
    </row>
    <row r="221" spans="1:28" x14ac:dyDescent="0.25">
      <c r="A221" s="133"/>
      <c r="B221" s="135"/>
      <c r="C221" s="120" t="s">
        <v>146</v>
      </c>
      <c r="D221" s="121">
        <f>(D$15*D212)/SUM(D$7,D$8)</f>
        <v>0.2857142857142857</v>
      </c>
      <c r="E221" s="122">
        <f t="shared" si="71"/>
        <v>0.15714285714285714</v>
      </c>
      <c r="F221" s="122">
        <f t="shared" si="71"/>
        <v>0.12857142857142856</v>
      </c>
      <c r="G221" s="122"/>
      <c r="H221" s="122"/>
      <c r="I221" s="122"/>
      <c r="J221" s="122"/>
      <c r="K221" s="122"/>
      <c r="L221" s="122"/>
      <c r="M221" s="122"/>
      <c r="N221" s="122"/>
      <c r="O221" s="122"/>
      <c r="P221" s="122"/>
      <c r="Q221" s="122"/>
      <c r="R221" s="122"/>
      <c r="S221" s="122"/>
      <c r="T221" s="122"/>
    </row>
    <row r="222" spans="1:28" x14ac:dyDescent="0.25">
      <c r="A222" s="133"/>
      <c r="B222" s="135"/>
      <c r="C222" s="117" t="s">
        <v>147</v>
      </c>
      <c r="D222" s="121">
        <f t="shared" ref="D222" si="72">(B$5*D213)/SUM(D$5,D$6,D$9)</f>
        <v>0.10714285714285714</v>
      </c>
      <c r="E222" s="122">
        <f t="shared" si="71"/>
        <v>2.3571428571428573E-2</v>
      </c>
      <c r="F222" s="122">
        <f t="shared" si="71"/>
        <v>1.9285714285714288E-2</v>
      </c>
      <c r="G222" s="122">
        <f>(($D222*$H213)/(SUM($E213,$H213,$K213,$N213,$Q213,$T213,$W213,$Z213)))*I213</f>
        <v>2.3571428571428573E-2</v>
      </c>
      <c r="H222" s="122">
        <f>(($D222*$H213)/(SUM($E213,$H213,$K213,$N213,$Q213,$T213,$W213,$Z213)))*J213</f>
        <v>1.9285714285714288E-2</v>
      </c>
      <c r="I222" s="122">
        <f>(($D222*$K213)/(SUM($E213,$H213,$K213,$N213,$Q213,$T213,$W213,$Z213)))*L213</f>
        <v>1.1785714285714287E-2</v>
      </c>
      <c r="J222" s="122">
        <f>(($D222*$K213)/(SUM($E213,$H213,$K213,$N213,$Q213,$T213,$W213,$Z213)))*M213</f>
        <v>9.642857142857144E-3</v>
      </c>
      <c r="K222" s="122"/>
      <c r="L222" s="122"/>
      <c r="M222" s="122"/>
      <c r="N222" s="122"/>
      <c r="O222" s="122"/>
      <c r="P222" s="122"/>
      <c r="Q222" s="122"/>
      <c r="R222" s="122"/>
      <c r="S222" s="122"/>
      <c r="T222" s="122"/>
    </row>
    <row r="223" spans="1:28" x14ac:dyDescent="0.25">
      <c r="A223" s="117" t="s">
        <v>148</v>
      </c>
      <c r="B223" s="119"/>
      <c r="C223" s="117" t="s">
        <v>80</v>
      </c>
      <c r="D223" s="121">
        <f>(B$10*D214)/SUM(D$10)</f>
        <v>0.25</v>
      </c>
      <c r="E223" s="122"/>
      <c r="F223" s="122"/>
      <c r="G223" s="122"/>
      <c r="H223" s="122"/>
      <c r="I223" s="122"/>
      <c r="J223" s="122"/>
      <c r="K223" s="122">
        <f>(($D223*$N214)/(SUM($E214,$H214,$K214,$N214,$Q214,$T214,$W214,$Z214)))*O214</f>
        <v>4.7826086956521741E-2</v>
      </c>
      <c r="L223" s="122">
        <f>(($D223*$N214)/(SUM($E214,$H214,$K214,$N214,$Q214,$T214,$W214,$Z214)))*P214</f>
        <v>3.9130434782608699E-2</v>
      </c>
      <c r="M223" s="122">
        <f>(($D223*$Q214)/(SUM($E214,$H214,$K214,$N214,$Q214,$T214,$W214,$Z214)))*R214</f>
        <v>4.7826086956521741E-2</v>
      </c>
      <c r="N223" s="122">
        <f>(($D223*$Q214)/(SUM($E214,$H214,$K214,$N214,$Q214,$T214,$W214,$Z214)))*S214</f>
        <v>3.9130434782608699E-2</v>
      </c>
      <c r="O223" s="122">
        <f>(($D223*$T214)/(SUM($E214,$H214,$K214,$N214,$Q214,$T214,$W214,$Z214)))*U214</f>
        <v>1.1956521739130435E-2</v>
      </c>
      <c r="P223" s="122">
        <f>(($D223*$T214)/(SUM($E214,$H214,$K214,$N214,$Q214,$T214,$W214,$Z214)))*V214</f>
        <v>9.7826086956521747E-3</v>
      </c>
      <c r="Q223" s="122">
        <f>(($D223*$W214)/(SUM($E214,$H214,$K214,$N214,$Q214,$T214,$W214,$Z214)))*X214</f>
        <v>5.9782608695652176E-3</v>
      </c>
      <c r="R223" s="122">
        <f>(($D223*$W214)/(SUM($E214,$H214,$K214,$N214,$Q214,$T214,$W214,$Z214)))*Y214</f>
        <v>4.8913043478260873E-3</v>
      </c>
      <c r="S223" s="122">
        <f>(($D223*$Z214)/(SUM($E214,$H214,$K214,$N214,$Q214,$T214,$W214,$Z214)))*AA214</f>
        <v>2.391304347826087E-2</v>
      </c>
      <c r="T223" s="122">
        <f>(($D223*$Z214)/(SUM($E214,$H214,$K214,$N214,$Q214,$T214,$W214,$Z214)))*AB214</f>
        <v>1.9565217391304349E-2</v>
      </c>
    </row>
    <row r="225" spans="1:28" x14ac:dyDescent="0.25">
      <c r="A225" s="136" t="s">
        <v>150</v>
      </c>
      <c r="B225" s="136"/>
      <c r="C225" s="136"/>
      <c r="D225" s="136"/>
      <c r="E225" s="137" t="s">
        <v>54</v>
      </c>
      <c r="F225" s="138"/>
      <c r="G225" s="137" t="s">
        <v>55</v>
      </c>
      <c r="H225" s="138"/>
      <c r="I225" s="137" t="s">
        <v>56</v>
      </c>
      <c r="J225" s="138"/>
      <c r="K225" s="137" t="s">
        <v>58</v>
      </c>
      <c r="L225" s="138"/>
      <c r="M225" s="137" t="s">
        <v>59</v>
      </c>
      <c r="N225" s="138"/>
      <c r="O225" s="137" t="s">
        <v>60</v>
      </c>
      <c r="P225" s="138"/>
      <c r="Q225" s="137" t="s">
        <v>61</v>
      </c>
      <c r="R225" s="138"/>
      <c r="S225" s="137" t="s">
        <v>64</v>
      </c>
      <c r="T225" s="138"/>
    </row>
    <row r="226" spans="1:28" x14ac:dyDescent="0.25">
      <c r="A226" s="136"/>
      <c r="B226" s="136"/>
      <c r="C226" s="136"/>
      <c r="D226" s="136"/>
      <c r="E226" s="132">
        <f>SUM(E218:F223)</f>
        <v>0.47142857142857142</v>
      </c>
      <c r="F226" s="132"/>
      <c r="G226" s="132">
        <f>SUM(G218:H223)</f>
        <v>4.2857142857142858E-2</v>
      </c>
      <c r="H226" s="132"/>
      <c r="I226" s="132">
        <f>SUM(I218:J223)</f>
        <v>2.1428571428571429E-2</v>
      </c>
      <c r="J226" s="132"/>
      <c r="K226" s="132">
        <f t="shared" ref="K226" si="73">SUM(K218:L223)</f>
        <v>0.30124223602484468</v>
      </c>
      <c r="L226" s="132"/>
      <c r="M226" s="132">
        <f>SUM(M218:N223)</f>
        <v>8.6956521739130432E-2</v>
      </c>
      <c r="N226" s="132"/>
      <c r="O226" s="132">
        <f>SUM(O218:P223)</f>
        <v>2.1739130434782608E-2</v>
      </c>
      <c r="P226" s="132"/>
      <c r="Q226" s="132">
        <f>SUM(Q218:R223)</f>
        <v>1.0869565217391304E-2</v>
      </c>
      <c r="R226" s="132"/>
      <c r="S226" s="132">
        <f>SUM(S218:T223)</f>
        <v>4.3478260869565216E-2</v>
      </c>
      <c r="T226" s="132"/>
    </row>
    <row r="227" spans="1:28" x14ac:dyDescent="0.25">
      <c r="A227" s="136"/>
      <c r="B227" s="136"/>
      <c r="C227" s="136"/>
      <c r="D227" s="136"/>
      <c r="E227" s="116" t="s">
        <v>62</v>
      </c>
      <c r="F227" s="116" t="s">
        <v>63</v>
      </c>
      <c r="G227" s="116" t="s">
        <v>62</v>
      </c>
      <c r="H227" s="116" t="s">
        <v>63</v>
      </c>
      <c r="I227" s="116" t="s">
        <v>62</v>
      </c>
      <c r="J227" s="116" t="s">
        <v>63</v>
      </c>
      <c r="K227" s="116" t="s">
        <v>62</v>
      </c>
      <c r="L227" s="116" t="s">
        <v>63</v>
      </c>
      <c r="M227" s="116" t="s">
        <v>62</v>
      </c>
      <c r="N227" s="116" t="s">
        <v>63</v>
      </c>
      <c r="O227" s="116" t="s">
        <v>62</v>
      </c>
      <c r="P227" s="116" t="s">
        <v>63</v>
      </c>
      <c r="Q227" s="116" t="s">
        <v>62</v>
      </c>
      <c r="R227" s="116" t="s">
        <v>63</v>
      </c>
      <c r="S227" s="116" t="s">
        <v>62</v>
      </c>
      <c r="T227" s="116" t="s">
        <v>63</v>
      </c>
    </row>
    <row r="228" spans="1:28" x14ac:dyDescent="0.25">
      <c r="A228" s="133" t="s">
        <v>142</v>
      </c>
      <c r="B228" s="134"/>
      <c r="C228" s="117" t="s">
        <v>143</v>
      </c>
      <c r="D228" s="121">
        <f>SUM(E218:T218)</f>
        <v>0.21428571428571427</v>
      </c>
      <c r="E228" s="123"/>
      <c r="F228" s="123"/>
      <c r="G228" s="123"/>
      <c r="H228" s="123"/>
      <c r="I228" s="123"/>
      <c r="J228" s="123"/>
      <c r="K228" s="123">
        <v>1</v>
      </c>
      <c r="L228" s="123">
        <v>2</v>
      </c>
      <c r="M228" s="123"/>
      <c r="N228" s="123"/>
      <c r="O228" s="123"/>
      <c r="P228" s="123"/>
      <c r="Q228" s="123"/>
      <c r="R228" s="123"/>
      <c r="S228" s="123"/>
      <c r="T228" s="123"/>
    </row>
    <row r="229" spans="1:28" x14ac:dyDescent="0.25">
      <c r="A229" s="133"/>
      <c r="B229" s="135"/>
      <c r="C229" s="117" t="s">
        <v>144</v>
      </c>
      <c r="D229" s="121">
        <f>SUM(D230:D231)</f>
        <v>0.42857142857142855</v>
      </c>
      <c r="E229" s="123"/>
      <c r="F229" s="123"/>
      <c r="G229" s="123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</row>
    <row r="230" spans="1:28" x14ac:dyDescent="0.25">
      <c r="A230" s="133"/>
      <c r="B230" s="135"/>
      <c r="C230" s="120" t="s">
        <v>145</v>
      </c>
      <c r="D230" s="121">
        <f>SUM(E220:T220)</f>
        <v>0.14285714285714285</v>
      </c>
      <c r="E230" s="123">
        <v>2</v>
      </c>
      <c r="F230" s="123">
        <v>2</v>
      </c>
      <c r="G230" s="123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</row>
    <row r="231" spans="1:28" x14ac:dyDescent="0.25">
      <c r="A231" s="133"/>
      <c r="B231" s="135"/>
      <c r="C231" s="120" t="s">
        <v>146</v>
      </c>
      <c r="D231" s="121">
        <f t="shared" ref="D231:D233" si="74">SUM(E221:T221)</f>
        <v>0.2857142857142857</v>
      </c>
      <c r="E231" s="123">
        <v>2</v>
      </c>
      <c r="F231" s="123">
        <v>3</v>
      </c>
      <c r="G231" s="123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</row>
    <row r="232" spans="1:28" x14ac:dyDescent="0.25">
      <c r="A232" s="133"/>
      <c r="B232" s="135"/>
      <c r="C232" s="117" t="s">
        <v>147</v>
      </c>
      <c r="D232" s="121">
        <f t="shared" si="74"/>
        <v>0.10714285714285715</v>
      </c>
      <c r="E232" s="123">
        <v>1</v>
      </c>
      <c r="F232" s="123">
        <v>1</v>
      </c>
      <c r="G232" s="123">
        <v>1</v>
      </c>
      <c r="H232" s="123">
        <v>1</v>
      </c>
      <c r="I232" s="123">
        <v>1</v>
      </c>
      <c r="J232" s="123">
        <v>3</v>
      </c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</row>
    <row r="233" spans="1:28" x14ac:dyDescent="0.25">
      <c r="A233" s="117" t="s">
        <v>148</v>
      </c>
      <c r="B233" s="119"/>
      <c r="C233" s="117" t="s">
        <v>80</v>
      </c>
      <c r="D233" s="121">
        <f t="shared" si="74"/>
        <v>0.24999999999999997</v>
      </c>
      <c r="E233" s="123"/>
      <c r="F233" s="123"/>
      <c r="G233" s="123"/>
      <c r="H233" s="123"/>
      <c r="I233" s="123"/>
      <c r="J233" s="123"/>
      <c r="K233" s="123" t="s">
        <v>151</v>
      </c>
      <c r="L233" s="123" t="s">
        <v>151</v>
      </c>
      <c r="M233" s="123" t="s">
        <v>151</v>
      </c>
      <c r="N233" s="123" t="s">
        <v>151</v>
      </c>
      <c r="O233" s="123" t="s">
        <v>151</v>
      </c>
      <c r="P233" s="123" t="s">
        <v>151</v>
      </c>
      <c r="Q233" s="123" t="s">
        <v>151</v>
      </c>
      <c r="R233" s="123" t="s">
        <v>151</v>
      </c>
      <c r="S233" s="123" t="s">
        <v>151</v>
      </c>
      <c r="T233" s="123" t="s">
        <v>151</v>
      </c>
    </row>
    <row r="234" spans="1:28" x14ac:dyDescent="0.25">
      <c r="E234" s="124">
        <f>SUMPRODUCT(E228:E233,E218:E223)/SUMIF(E228:E233,"&gt;0",E218:E223)</f>
        <v>1.9090909090909092</v>
      </c>
      <c r="F234" s="124">
        <f t="shared" ref="F234" si="75">SUMPRODUCT(F228:F233,F218:F223)/SUMIF(F228:F233,"&gt;0",F218:F223)</f>
        <v>2.5151515151515147</v>
      </c>
      <c r="G234" s="124">
        <f>SUMPRODUCT(G228:G233,G218:G223)/SUMIF(G228:G233,"&gt;0",G218:G223)</f>
        <v>1</v>
      </c>
      <c r="H234" s="124">
        <f t="shared" ref="H234:L234" si="76">SUMPRODUCT(H228:H233,H218:H223)/SUMIF(H228:H233,"&gt;0",H218:H223)</f>
        <v>1</v>
      </c>
      <c r="I234" s="124">
        <f t="shared" si="76"/>
        <v>1</v>
      </c>
      <c r="J234" s="124">
        <f t="shared" si="76"/>
        <v>3</v>
      </c>
      <c r="K234" s="124">
        <f t="shared" si="76"/>
        <v>1</v>
      </c>
      <c r="L234" s="124">
        <f t="shared" si="76"/>
        <v>2</v>
      </c>
      <c r="M234" s="123" t="s">
        <v>151</v>
      </c>
      <c r="N234" s="123" t="s">
        <v>151</v>
      </c>
      <c r="O234" s="123" t="s">
        <v>151</v>
      </c>
      <c r="P234" s="123" t="s">
        <v>151</v>
      </c>
      <c r="Q234" s="123" t="s">
        <v>151</v>
      </c>
      <c r="R234" s="123" t="s">
        <v>151</v>
      </c>
      <c r="S234" s="123" t="s">
        <v>151</v>
      </c>
      <c r="T234" s="123" t="s">
        <v>151</v>
      </c>
    </row>
    <row r="235" spans="1:28" x14ac:dyDescent="0.25">
      <c r="E235" s="129">
        <f>SUMPRODUCT(E228:F233,E218:F223)/SUMIF(E228:F233,"&gt;0",E218:F223)</f>
        <v>2.1818181818181817</v>
      </c>
      <c r="F235" s="130"/>
      <c r="G235" s="129">
        <f>SUMPRODUCT(G228:H233,G218:H223)/SUMIF(G228:H233,"&gt;0",G218:H223)</f>
        <v>1</v>
      </c>
      <c r="H235" s="130"/>
      <c r="I235" s="129">
        <f t="shared" ref="I235" si="77">SUMPRODUCT(I228:J233,I218:J223)/SUMIF(I228:J233,"&gt;0",I218:J223)</f>
        <v>1.9000000000000001</v>
      </c>
      <c r="J235" s="130"/>
      <c r="K235" s="129">
        <f t="shared" ref="K235" si="78">SUMPRODUCT(K228:L233,K218:L223)/SUMIF(K228:L233,"&gt;0",K218:L223)</f>
        <v>1.4500000000000002</v>
      </c>
      <c r="L235" s="130"/>
      <c r="M235" s="129" t="s">
        <v>151</v>
      </c>
      <c r="N235" s="130"/>
      <c r="O235" s="129" t="s">
        <v>151</v>
      </c>
      <c r="P235" s="130"/>
      <c r="Q235" s="129" t="s">
        <v>151</v>
      </c>
      <c r="R235" s="130"/>
      <c r="S235" s="129" t="s">
        <v>151</v>
      </c>
      <c r="T235" s="130"/>
    </row>
    <row r="236" spans="1:28" x14ac:dyDescent="0.25">
      <c r="E236" s="129">
        <f>SUMPRODUCT(E228:T233,E218:T223)/SUMIF(E228:T233,"&gt;0",E218:T223)</f>
        <v>1.8971428571428575</v>
      </c>
      <c r="F236" s="131"/>
      <c r="G236" s="131"/>
      <c r="H236" s="131"/>
      <c r="I236" s="131"/>
      <c r="J236" s="131"/>
      <c r="K236" s="131"/>
      <c r="L236" s="131"/>
      <c r="M236" s="131"/>
      <c r="N236" s="131"/>
      <c r="O236" s="131"/>
      <c r="P236" s="131"/>
      <c r="Q236" s="131"/>
      <c r="R236" s="131"/>
      <c r="S236" s="131"/>
      <c r="T236" s="130"/>
    </row>
    <row r="239" spans="1:28" ht="15.75" x14ac:dyDescent="0.25">
      <c r="A239" s="140" t="s">
        <v>139</v>
      </c>
      <c r="B239" s="140"/>
      <c r="C239" s="140"/>
      <c r="D239" s="140"/>
      <c r="E239" s="140"/>
      <c r="F239" s="140"/>
      <c r="G239" s="140"/>
      <c r="H239" s="140"/>
      <c r="I239" s="140"/>
      <c r="J239" s="140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140"/>
      <c r="W239" s="140"/>
      <c r="X239" s="140"/>
      <c r="Y239" s="140"/>
      <c r="Z239" s="140"/>
      <c r="AA239" s="140"/>
      <c r="AB239" s="140"/>
    </row>
    <row r="241" spans="1:28" x14ac:dyDescent="0.25">
      <c r="A241" s="136" t="s">
        <v>141</v>
      </c>
      <c r="B241" s="136"/>
      <c r="C241" s="136"/>
      <c r="D241" s="136"/>
      <c r="E241" s="139" t="s">
        <v>54</v>
      </c>
      <c r="F241" s="139"/>
      <c r="G241" s="139"/>
      <c r="H241" s="139" t="s">
        <v>55</v>
      </c>
      <c r="I241" s="139"/>
      <c r="J241" s="139"/>
      <c r="K241" s="139" t="s">
        <v>56</v>
      </c>
      <c r="L241" s="139"/>
      <c r="M241" s="139"/>
      <c r="N241" s="139" t="s">
        <v>58</v>
      </c>
      <c r="O241" s="139"/>
      <c r="P241" s="139"/>
      <c r="Q241" s="139" t="s">
        <v>59</v>
      </c>
      <c r="R241" s="139"/>
      <c r="S241" s="139"/>
      <c r="T241" s="139" t="s">
        <v>60</v>
      </c>
      <c r="U241" s="139"/>
      <c r="V241" s="139"/>
      <c r="W241" s="139" t="s">
        <v>61</v>
      </c>
      <c r="X241" s="139"/>
      <c r="Y241" s="139"/>
      <c r="Z241" s="139" t="s">
        <v>64</v>
      </c>
      <c r="AA241" s="139"/>
      <c r="AB241" s="139"/>
    </row>
    <row r="242" spans="1:28" x14ac:dyDescent="0.25">
      <c r="A242" s="136"/>
      <c r="B242" s="136"/>
      <c r="C242" s="136"/>
      <c r="D242" s="136"/>
      <c r="E242" s="116" t="s">
        <v>78</v>
      </c>
      <c r="F242" s="116" t="s">
        <v>62</v>
      </c>
      <c r="G242" s="116" t="s">
        <v>63</v>
      </c>
      <c r="H242" s="116" t="s">
        <v>78</v>
      </c>
      <c r="I242" s="116" t="s">
        <v>62</v>
      </c>
      <c r="J242" s="116" t="s">
        <v>63</v>
      </c>
      <c r="K242" s="116" t="s">
        <v>78</v>
      </c>
      <c r="L242" s="116" t="s">
        <v>62</v>
      </c>
      <c r="M242" s="116" t="s">
        <v>63</v>
      </c>
      <c r="N242" s="116" t="s">
        <v>78</v>
      </c>
      <c r="O242" s="116" t="s">
        <v>62</v>
      </c>
      <c r="P242" s="116" t="s">
        <v>63</v>
      </c>
      <c r="Q242" s="116" t="s">
        <v>78</v>
      </c>
      <c r="R242" s="116" t="s">
        <v>62</v>
      </c>
      <c r="S242" s="116" t="s">
        <v>63</v>
      </c>
      <c r="T242" s="116" t="s">
        <v>78</v>
      </c>
      <c r="U242" s="116" t="s">
        <v>62</v>
      </c>
      <c r="V242" s="116" t="s">
        <v>63</v>
      </c>
      <c r="W242" s="116" t="s">
        <v>78</v>
      </c>
      <c r="X242" s="116" t="s">
        <v>62</v>
      </c>
      <c r="Y242" s="116" t="s">
        <v>63</v>
      </c>
      <c r="Z242" s="116" t="s">
        <v>78</v>
      </c>
      <c r="AA242" s="116" t="s">
        <v>62</v>
      </c>
      <c r="AB242" s="116" t="s">
        <v>63</v>
      </c>
    </row>
    <row r="243" spans="1:28" x14ac:dyDescent="0.25">
      <c r="A243" s="133" t="s">
        <v>142</v>
      </c>
      <c r="B243" s="134">
        <v>0.75</v>
      </c>
      <c r="C243" s="117" t="s">
        <v>143</v>
      </c>
      <c r="D243" s="118">
        <v>4</v>
      </c>
      <c r="E243" s="118"/>
      <c r="F243" s="118"/>
      <c r="G243" s="118"/>
      <c r="H243" s="118"/>
      <c r="I243" s="118"/>
      <c r="J243" s="118"/>
      <c r="K243" s="118"/>
      <c r="L243" s="118"/>
      <c r="M243" s="118"/>
      <c r="N243" s="118">
        <v>8</v>
      </c>
      <c r="O243" s="119">
        <v>0.55000000000000004</v>
      </c>
      <c r="P243" s="119">
        <v>0.45</v>
      </c>
      <c r="Q243" s="118"/>
      <c r="R243" s="118"/>
      <c r="S243" s="118"/>
      <c r="T243" s="118"/>
      <c r="U243" s="118"/>
      <c r="V243" s="118"/>
      <c r="W243" s="118"/>
      <c r="X243" s="118"/>
      <c r="Y243" s="118"/>
      <c r="Z243" s="118"/>
      <c r="AA243" s="118"/>
      <c r="AB243" s="118"/>
    </row>
    <row r="244" spans="1:28" x14ac:dyDescent="0.25">
      <c r="A244" s="133"/>
      <c r="B244" s="135"/>
      <c r="C244" s="117" t="s">
        <v>144</v>
      </c>
      <c r="D244" s="118">
        <v>8</v>
      </c>
      <c r="E244" s="118"/>
      <c r="F244" s="118"/>
      <c r="G244" s="118"/>
      <c r="H244" s="118"/>
      <c r="I244" s="118"/>
      <c r="J244" s="118"/>
      <c r="K244" s="118"/>
      <c r="L244" s="118"/>
      <c r="M244" s="118"/>
      <c r="N244" s="118"/>
      <c r="O244" s="118"/>
      <c r="P244" s="118"/>
      <c r="Q244" s="118"/>
      <c r="R244" s="118"/>
      <c r="S244" s="118"/>
      <c r="T244" s="118"/>
      <c r="U244" s="118"/>
      <c r="V244" s="118"/>
      <c r="W244" s="118"/>
      <c r="X244" s="118"/>
      <c r="Y244" s="118"/>
      <c r="Z244" s="118"/>
      <c r="AA244" s="118"/>
      <c r="AB244" s="118"/>
    </row>
    <row r="245" spans="1:28" x14ac:dyDescent="0.25">
      <c r="A245" s="133"/>
      <c r="B245" s="135"/>
      <c r="C245" s="120" t="s">
        <v>145</v>
      </c>
      <c r="D245" s="118">
        <v>4</v>
      </c>
      <c r="E245" s="118">
        <v>8</v>
      </c>
      <c r="F245" s="119">
        <v>0.55000000000000004</v>
      </c>
      <c r="G245" s="119">
        <v>0.45</v>
      </c>
      <c r="H245" s="118"/>
      <c r="I245" s="118"/>
      <c r="J245" s="118"/>
      <c r="K245" s="118"/>
      <c r="L245" s="118"/>
      <c r="M245" s="118"/>
      <c r="N245" s="118"/>
      <c r="O245" s="118"/>
      <c r="P245" s="118"/>
      <c r="Q245" s="118"/>
      <c r="R245" s="118"/>
      <c r="S245" s="118"/>
      <c r="T245" s="118"/>
      <c r="U245" s="118"/>
      <c r="V245" s="118"/>
      <c r="W245" s="118"/>
      <c r="X245" s="118"/>
      <c r="Y245" s="118"/>
      <c r="Z245" s="118"/>
      <c r="AA245" s="118"/>
      <c r="AB245" s="118"/>
    </row>
    <row r="246" spans="1:28" x14ac:dyDescent="0.25">
      <c r="A246" s="133"/>
      <c r="B246" s="135"/>
      <c r="C246" s="120" t="s">
        <v>146</v>
      </c>
      <c r="D246" s="118">
        <v>8</v>
      </c>
      <c r="E246" s="118">
        <v>8</v>
      </c>
      <c r="F246" s="119">
        <v>0.55000000000000004</v>
      </c>
      <c r="G246" s="119">
        <v>0.45</v>
      </c>
      <c r="H246" s="118"/>
      <c r="I246" s="118"/>
      <c r="J246" s="118"/>
      <c r="K246" s="118"/>
      <c r="L246" s="118"/>
      <c r="M246" s="118"/>
      <c r="N246" s="118"/>
      <c r="O246" s="118"/>
      <c r="P246" s="118"/>
      <c r="Q246" s="118"/>
      <c r="R246" s="118"/>
      <c r="S246" s="118"/>
      <c r="T246" s="118"/>
      <c r="U246" s="118"/>
      <c r="V246" s="118"/>
      <c r="W246" s="118"/>
      <c r="X246" s="118"/>
      <c r="Y246" s="118"/>
      <c r="Z246" s="118"/>
      <c r="AA246" s="118"/>
      <c r="AB246" s="118"/>
    </row>
    <row r="247" spans="1:28" x14ac:dyDescent="0.25">
      <c r="A247" s="133"/>
      <c r="B247" s="135"/>
      <c r="C247" s="117" t="s">
        <v>147</v>
      </c>
      <c r="D247" s="118">
        <v>2</v>
      </c>
      <c r="E247" s="118">
        <v>8</v>
      </c>
      <c r="F247" s="119">
        <v>0.55000000000000004</v>
      </c>
      <c r="G247" s="119">
        <v>0.45</v>
      </c>
      <c r="H247" s="118">
        <v>8</v>
      </c>
      <c r="I247" s="119">
        <v>0.55000000000000004</v>
      </c>
      <c r="J247" s="119">
        <v>0.45</v>
      </c>
      <c r="K247" s="118">
        <v>4</v>
      </c>
      <c r="L247" s="119">
        <v>0.55000000000000004</v>
      </c>
      <c r="M247" s="119">
        <v>0.45</v>
      </c>
      <c r="N247" s="118"/>
      <c r="O247" s="118"/>
      <c r="P247" s="118"/>
      <c r="Q247" s="118"/>
      <c r="R247" s="118"/>
      <c r="S247" s="118"/>
      <c r="T247" s="118"/>
      <c r="U247" s="118"/>
      <c r="V247" s="118"/>
      <c r="W247" s="118"/>
      <c r="X247" s="118"/>
      <c r="Y247" s="118"/>
      <c r="Z247" s="118"/>
      <c r="AA247" s="118"/>
      <c r="AB247" s="118"/>
    </row>
    <row r="248" spans="1:28" x14ac:dyDescent="0.25">
      <c r="A248" s="117" t="s">
        <v>148</v>
      </c>
      <c r="B248" s="119">
        <v>0.25</v>
      </c>
      <c r="C248" s="117" t="s">
        <v>80</v>
      </c>
      <c r="D248" s="118">
        <v>8</v>
      </c>
      <c r="E248" s="118"/>
      <c r="F248" s="118"/>
      <c r="G248" s="118"/>
      <c r="H248" s="118"/>
      <c r="I248" s="118"/>
      <c r="J248" s="118"/>
      <c r="K248" s="118"/>
      <c r="L248" s="118"/>
      <c r="M248" s="118"/>
      <c r="N248" s="118">
        <v>8</v>
      </c>
      <c r="O248" s="119">
        <v>0.55000000000000004</v>
      </c>
      <c r="P248" s="119">
        <v>0.45</v>
      </c>
      <c r="Q248" s="118">
        <v>8</v>
      </c>
      <c r="R248" s="119">
        <v>0.55000000000000004</v>
      </c>
      <c r="S248" s="119">
        <v>0.45</v>
      </c>
      <c r="T248" s="118">
        <v>2</v>
      </c>
      <c r="U248" s="119">
        <v>0.55000000000000004</v>
      </c>
      <c r="V248" s="119">
        <v>0.45</v>
      </c>
      <c r="W248" s="118">
        <v>1</v>
      </c>
      <c r="X248" s="119">
        <v>0.55000000000000004</v>
      </c>
      <c r="Y248" s="119">
        <v>0.45</v>
      </c>
      <c r="Z248" s="118">
        <v>4</v>
      </c>
      <c r="AA248" s="119">
        <v>0.55000000000000004</v>
      </c>
      <c r="AB248" s="119">
        <v>0.45</v>
      </c>
    </row>
    <row r="250" spans="1:28" x14ac:dyDescent="0.25">
      <c r="A250" s="136" t="s">
        <v>149</v>
      </c>
      <c r="B250" s="136"/>
      <c r="C250" s="136"/>
      <c r="D250" s="136"/>
      <c r="E250" s="137" t="s">
        <v>54</v>
      </c>
      <c r="F250" s="138"/>
      <c r="G250" s="137" t="s">
        <v>55</v>
      </c>
      <c r="H250" s="138"/>
      <c r="I250" s="137" t="s">
        <v>56</v>
      </c>
      <c r="J250" s="138"/>
      <c r="K250" s="137" t="s">
        <v>58</v>
      </c>
      <c r="L250" s="138"/>
      <c r="M250" s="137" t="s">
        <v>59</v>
      </c>
      <c r="N250" s="138"/>
      <c r="O250" s="137" t="s">
        <v>60</v>
      </c>
      <c r="P250" s="138"/>
      <c r="Q250" s="137" t="s">
        <v>61</v>
      </c>
      <c r="R250" s="138"/>
      <c r="S250" s="137" t="s">
        <v>64</v>
      </c>
      <c r="T250" s="138"/>
    </row>
    <row r="251" spans="1:28" x14ac:dyDescent="0.25">
      <c r="A251" s="136"/>
      <c r="B251" s="136"/>
      <c r="C251" s="136"/>
      <c r="D251" s="136"/>
      <c r="E251" s="116" t="s">
        <v>62</v>
      </c>
      <c r="F251" s="116" t="s">
        <v>63</v>
      </c>
      <c r="G251" s="116" t="s">
        <v>62</v>
      </c>
      <c r="H251" s="116" t="s">
        <v>63</v>
      </c>
      <c r="I251" s="116" t="s">
        <v>62</v>
      </c>
      <c r="J251" s="116" t="s">
        <v>63</v>
      </c>
      <c r="K251" s="116" t="s">
        <v>62</v>
      </c>
      <c r="L251" s="116" t="s">
        <v>63</v>
      </c>
      <c r="M251" s="116" t="s">
        <v>62</v>
      </c>
      <c r="N251" s="116" t="s">
        <v>63</v>
      </c>
      <c r="O251" s="116" t="s">
        <v>62</v>
      </c>
      <c r="P251" s="116" t="s">
        <v>63</v>
      </c>
      <c r="Q251" s="116" t="s">
        <v>62</v>
      </c>
      <c r="R251" s="116" t="s">
        <v>63</v>
      </c>
      <c r="S251" s="116" t="s">
        <v>62</v>
      </c>
      <c r="T251" s="116" t="s">
        <v>63</v>
      </c>
    </row>
    <row r="252" spans="1:28" x14ac:dyDescent="0.25">
      <c r="A252" s="133" t="s">
        <v>142</v>
      </c>
      <c r="B252" s="134"/>
      <c r="C252" s="117" t="s">
        <v>143</v>
      </c>
      <c r="D252" s="121">
        <f>(B$5*D243)/SUM(D$5,D$6,D$9)</f>
        <v>0.21428571428571427</v>
      </c>
      <c r="E252" s="122"/>
      <c r="F252" s="122"/>
      <c r="G252" s="122"/>
      <c r="H252" s="122"/>
      <c r="I252" s="122"/>
      <c r="J252" s="122"/>
      <c r="K252" s="122">
        <f>(($D252*$N243)/(SUM($E243,$H243,$K243,$N243,$Q243,$T243,$W243,$Z243)))*O243</f>
        <v>0.11785714285714285</v>
      </c>
      <c r="L252" s="122">
        <f>(($D252*$N243)/(SUM($E243,$H243,$K243,$N243,$Q243,$T243,$W243,$Z243)))*P243</f>
        <v>9.6428571428571419E-2</v>
      </c>
      <c r="M252" s="122"/>
      <c r="N252" s="122"/>
      <c r="O252" s="122"/>
      <c r="P252" s="122"/>
      <c r="Q252" s="122"/>
      <c r="R252" s="122"/>
      <c r="S252" s="122"/>
      <c r="T252" s="122"/>
    </row>
    <row r="253" spans="1:28" x14ac:dyDescent="0.25">
      <c r="A253" s="133"/>
      <c r="B253" s="135"/>
      <c r="C253" s="117" t="s">
        <v>144</v>
      </c>
      <c r="D253" s="121">
        <f>(B$5*D244)/SUM(D$5,D$6,D$9)</f>
        <v>0.42857142857142855</v>
      </c>
      <c r="E253" s="122"/>
      <c r="F253" s="122"/>
      <c r="G253" s="122"/>
      <c r="H253" s="122"/>
      <c r="I253" s="122"/>
      <c r="J253" s="122"/>
      <c r="K253" s="122"/>
      <c r="L253" s="122"/>
      <c r="M253" s="122"/>
      <c r="N253" s="122"/>
      <c r="O253" s="122"/>
      <c r="P253" s="122"/>
      <c r="Q253" s="122"/>
      <c r="R253" s="122"/>
      <c r="S253" s="122"/>
      <c r="T253" s="122"/>
    </row>
    <row r="254" spans="1:28" x14ac:dyDescent="0.25">
      <c r="A254" s="133"/>
      <c r="B254" s="135"/>
      <c r="C254" s="120" t="s">
        <v>145</v>
      </c>
      <c r="D254" s="121">
        <f>(D$15*D245)/SUM(D$7,D$8)</f>
        <v>0.14285714285714285</v>
      </c>
      <c r="E254" s="122">
        <f t="shared" ref="E254:F256" si="79">(($D254*$E245)/(SUM($E245,$H245,$K245,$N245,$Q245,$T245,$W245,$Z245)))*F245</f>
        <v>7.857142857142857E-2</v>
      </c>
      <c r="F254" s="122">
        <f t="shared" si="79"/>
        <v>6.4285714285714279E-2</v>
      </c>
      <c r="G254" s="122"/>
      <c r="H254" s="122"/>
      <c r="I254" s="122"/>
      <c r="J254" s="122"/>
      <c r="K254" s="122"/>
      <c r="L254" s="122"/>
      <c r="M254" s="122"/>
      <c r="N254" s="122"/>
      <c r="O254" s="122"/>
      <c r="P254" s="122"/>
      <c r="Q254" s="122"/>
      <c r="R254" s="122"/>
      <c r="S254" s="122"/>
      <c r="T254" s="122"/>
    </row>
    <row r="255" spans="1:28" x14ac:dyDescent="0.25">
      <c r="A255" s="133"/>
      <c r="B255" s="135"/>
      <c r="C255" s="120" t="s">
        <v>146</v>
      </c>
      <c r="D255" s="121">
        <f>(D$15*D246)/SUM(D$7,D$8)</f>
        <v>0.2857142857142857</v>
      </c>
      <c r="E255" s="122">
        <f t="shared" si="79"/>
        <v>0.15714285714285714</v>
      </c>
      <c r="F255" s="122">
        <f t="shared" si="79"/>
        <v>0.12857142857142856</v>
      </c>
      <c r="G255" s="122"/>
      <c r="H255" s="122"/>
      <c r="I255" s="122"/>
      <c r="J255" s="122"/>
      <c r="K255" s="122"/>
      <c r="L255" s="122"/>
      <c r="M255" s="122"/>
      <c r="N255" s="122"/>
      <c r="O255" s="122"/>
      <c r="P255" s="122"/>
      <c r="Q255" s="122"/>
      <c r="R255" s="122"/>
      <c r="S255" s="122"/>
      <c r="T255" s="122"/>
    </row>
    <row r="256" spans="1:28" x14ac:dyDescent="0.25">
      <c r="A256" s="133"/>
      <c r="B256" s="135"/>
      <c r="C256" s="117" t="s">
        <v>147</v>
      </c>
      <c r="D256" s="121">
        <f t="shared" ref="D256" si="80">(B$5*D247)/SUM(D$5,D$6,D$9)</f>
        <v>0.10714285714285714</v>
      </c>
      <c r="E256" s="122">
        <f t="shared" si="79"/>
        <v>2.3571428571428573E-2</v>
      </c>
      <c r="F256" s="122">
        <f t="shared" si="79"/>
        <v>1.9285714285714288E-2</v>
      </c>
      <c r="G256" s="122">
        <f>(($D256*$H247)/(SUM($E247,$H247,$K247,$N247,$Q247,$T247,$W247,$Z247)))*I247</f>
        <v>2.3571428571428573E-2</v>
      </c>
      <c r="H256" s="122">
        <f>(($D256*$H247)/(SUM($E247,$H247,$K247,$N247,$Q247,$T247,$W247,$Z247)))*J247</f>
        <v>1.9285714285714288E-2</v>
      </c>
      <c r="I256" s="122">
        <f>(($D256*$K247)/(SUM($E247,$H247,$K247,$N247,$Q247,$T247,$W247,$Z247)))*L247</f>
        <v>1.1785714285714287E-2</v>
      </c>
      <c r="J256" s="122">
        <f>(($D256*$K247)/(SUM($E247,$H247,$K247,$N247,$Q247,$T247,$W247,$Z247)))*M247</f>
        <v>9.642857142857144E-3</v>
      </c>
      <c r="K256" s="122"/>
      <c r="L256" s="122"/>
      <c r="M256" s="122"/>
      <c r="N256" s="122"/>
      <c r="O256" s="122"/>
      <c r="P256" s="122"/>
      <c r="Q256" s="122"/>
      <c r="R256" s="122"/>
      <c r="S256" s="122"/>
      <c r="T256" s="122"/>
    </row>
    <row r="257" spans="1:20" x14ac:dyDescent="0.25">
      <c r="A257" s="117" t="s">
        <v>148</v>
      </c>
      <c r="B257" s="119"/>
      <c r="C257" s="117" t="s">
        <v>80</v>
      </c>
      <c r="D257" s="121">
        <f>(B$10*D248)/SUM(D$10)</f>
        <v>0.25</v>
      </c>
      <c r="E257" s="122"/>
      <c r="F257" s="122"/>
      <c r="G257" s="122"/>
      <c r="H257" s="122"/>
      <c r="I257" s="122"/>
      <c r="J257" s="122"/>
      <c r="K257" s="122">
        <f>(($D257*$N248)/(SUM($E248,$H248,$K248,$N248,$Q248,$T248,$W248,$Z248)))*O248</f>
        <v>4.7826086956521741E-2</v>
      </c>
      <c r="L257" s="122">
        <f>(($D257*$N248)/(SUM($E248,$H248,$K248,$N248,$Q248,$T248,$W248,$Z248)))*P248</f>
        <v>3.9130434782608699E-2</v>
      </c>
      <c r="M257" s="122">
        <f>(($D257*$Q248)/(SUM($E248,$H248,$K248,$N248,$Q248,$T248,$W248,$Z248)))*R248</f>
        <v>4.7826086956521741E-2</v>
      </c>
      <c r="N257" s="122">
        <f>(($D257*$Q248)/(SUM($E248,$H248,$K248,$N248,$Q248,$T248,$W248,$Z248)))*S248</f>
        <v>3.9130434782608699E-2</v>
      </c>
      <c r="O257" s="122">
        <f>(($D257*$T248)/(SUM($E248,$H248,$K248,$N248,$Q248,$T248,$W248,$Z248)))*U248</f>
        <v>1.1956521739130435E-2</v>
      </c>
      <c r="P257" s="122">
        <f>(($D257*$T248)/(SUM($E248,$H248,$K248,$N248,$Q248,$T248,$W248,$Z248)))*V248</f>
        <v>9.7826086956521747E-3</v>
      </c>
      <c r="Q257" s="122">
        <f>(($D257*$W248)/(SUM($E248,$H248,$K248,$N248,$Q248,$T248,$W248,$Z248)))*X248</f>
        <v>5.9782608695652176E-3</v>
      </c>
      <c r="R257" s="122">
        <f>(($D257*$W248)/(SUM($E248,$H248,$K248,$N248,$Q248,$T248,$W248,$Z248)))*Y248</f>
        <v>4.8913043478260873E-3</v>
      </c>
      <c r="S257" s="122">
        <f>(($D257*$Z248)/(SUM($E248,$H248,$K248,$N248,$Q248,$T248,$W248,$Z248)))*AA248</f>
        <v>2.391304347826087E-2</v>
      </c>
      <c r="T257" s="122">
        <f>(($D257*$Z248)/(SUM($E248,$H248,$K248,$N248,$Q248,$T248,$W248,$Z248)))*AB248</f>
        <v>1.9565217391304349E-2</v>
      </c>
    </row>
    <row r="259" spans="1:20" x14ac:dyDescent="0.25">
      <c r="A259" s="136" t="s">
        <v>150</v>
      </c>
      <c r="B259" s="136"/>
      <c r="C259" s="136"/>
      <c r="D259" s="136"/>
      <c r="E259" s="137" t="s">
        <v>54</v>
      </c>
      <c r="F259" s="138"/>
      <c r="G259" s="137" t="s">
        <v>55</v>
      </c>
      <c r="H259" s="138"/>
      <c r="I259" s="137" t="s">
        <v>56</v>
      </c>
      <c r="J259" s="138"/>
      <c r="K259" s="137" t="s">
        <v>58</v>
      </c>
      <c r="L259" s="138"/>
      <c r="M259" s="137" t="s">
        <v>59</v>
      </c>
      <c r="N259" s="138"/>
      <c r="O259" s="137" t="s">
        <v>60</v>
      </c>
      <c r="P259" s="138"/>
      <c r="Q259" s="137" t="s">
        <v>61</v>
      </c>
      <c r="R259" s="138"/>
      <c r="S259" s="137" t="s">
        <v>64</v>
      </c>
      <c r="T259" s="138"/>
    </row>
    <row r="260" spans="1:20" x14ac:dyDescent="0.25">
      <c r="A260" s="136"/>
      <c r="B260" s="136"/>
      <c r="C260" s="136"/>
      <c r="D260" s="136"/>
      <c r="E260" s="132">
        <f>SUM(E252:F257)</f>
        <v>0.47142857142857142</v>
      </c>
      <c r="F260" s="132"/>
      <c r="G260" s="132">
        <f>SUM(G252:H257)</f>
        <v>4.2857142857142858E-2</v>
      </c>
      <c r="H260" s="132"/>
      <c r="I260" s="132">
        <f>SUM(I252:J257)</f>
        <v>2.1428571428571429E-2</v>
      </c>
      <c r="J260" s="132"/>
      <c r="K260" s="132">
        <f t="shared" ref="K260" si="81">SUM(K252:L257)</f>
        <v>0.30124223602484468</v>
      </c>
      <c r="L260" s="132"/>
      <c r="M260" s="132">
        <f>SUM(M252:N257)</f>
        <v>8.6956521739130432E-2</v>
      </c>
      <c r="N260" s="132"/>
      <c r="O260" s="132">
        <f>SUM(O252:P257)</f>
        <v>2.1739130434782608E-2</v>
      </c>
      <c r="P260" s="132"/>
      <c r="Q260" s="132">
        <f>SUM(Q252:R257)</f>
        <v>1.0869565217391304E-2</v>
      </c>
      <c r="R260" s="132"/>
      <c r="S260" s="132">
        <f>SUM(S252:T257)</f>
        <v>4.3478260869565216E-2</v>
      </c>
      <c r="T260" s="132"/>
    </row>
    <row r="261" spans="1:20" x14ac:dyDescent="0.25">
      <c r="A261" s="136"/>
      <c r="B261" s="136"/>
      <c r="C261" s="136"/>
      <c r="D261" s="136"/>
      <c r="E261" s="116" t="s">
        <v>62</v>
      </c>
      <c r="F261" s="116" t="s">
        <v>63</v>
      </c>
      <c r="G261" s="116" t="s">
        <v>62</v>
      </c>
      <c r="H261" s="116" t="s">
        <v>63</v>
      </c>
      <c r="I261" s="116" t="s">
        <v>62</v>
      </c>
      <c r="J261" s="116" t="s">
        <v>63</v>
      </c>
      <c r="K261" s="116" t="s">
        <v>62</v>
      </c>
      <c r="L261" s="116" t="s">
        <v>63</v>
      </c>
      <c r="M261" s="116" t="s">
        <v>62</v>
      </c>
      <c r="N261" s="116" t="s">
        <v>63</v>
      </c>
      <c r="O261" s="116" t="s">
        <v>62</v>
      </c>
      <c r="P261" s="116" t="s">
        <v>63</v>
      </c>
      <c r="Q261" s="116" t="s">
        <v>62</v>
      </c>
      <c r="R261" s="116" t="s">
        <v>63</v>
      </c>
      <c r="S261" s="116" t="s">
        <v>62</v>
      </c>
      <c r="T261" s="116" t="s">
        <v>63</v>
      </c>
    </row>
    <row r="262" spans="1:20" x14ac:dyDescent="0.25">
      <c r="A262" s="133" t="s">
        <v>142</v>
      </c>
      <c r="B262" s="134"/>
      <c r="C262" s="117" t="s">
        <v>143</v>
      </c>
      <c r="D262" s="121">
        <f>SUM(E252:T252)</f>
        <v>0.21428571428571427</v>
      </c>
      <c r="E262" s="123"/>
      <c r="F262" s="123"/>
      <c r="G262" s="123"/>
      <c r="H262" s="123"/>
      <c r="I262" s="123"/>
      <c r="J262" s="123"/>
      <c r="K262" s="123">
        <v>1</v>
      </c>
      <c r="L262" s="123">
        <v>2</v>
      </c>
      <c r="M262" s="123"/>
      <c r="N262" s="123"/>
      <c r="O262" s="123"/>
      <c r="P262" s="123"/>
      <c r="Q262" s="123"/>
      <c r="R262" s="123"/>
      <c r="S262" s="123"/>
      <c r="T262" s="123"/>
    </row>
    <row r="263" spans="1:20" x14ac:dyDescent="0.25">
      <c r="A263" s="133"/>
      <c r="B263" s="135"/>
      <c r="C263" s="117" t="s">
        <v>144</v>
      </c>
      <c r="D263" s="121">
        <f>SUM(D264:D265)</f>
        <v>0.42857142857142855</v>
      </c>
      <c r="E263" s="123"/>
      <c r="F263" s="123"/>
      <c r="G263" s="123"/>
      <c r="H263" s="123"/>
      <c r="I263" s="123"/>
      <c r="J263" s="123"/>
      <c r="K263" s="123"/>
      <c r="L263" s="123"/>
      <c r="M263" s="123"/>
      <c r="N263" s="123"/>
      <c r="O263" s="123"/>
      <c r="P263" s="123"/>
      <c r="Q263" s="123"/>
      <c r="R263" s="123"/>
      <c r="S263" s="123"/>
      <c r="T263" s="123"/>
    </row>
    <row r="264" spans="1:20" x14ac:dyDescent="0.25">
      <c r="A264" s="133"/>
      <c r="B264" s="135"/>
      <c r="C264" s="120" t="s">
        <v>145</v>
      </c>
      <c r="D264" s="121">
        <f>SUM(E254:T254)</f>
        <v>0.14285714285714285</v>
      </c>
      <c r="E264" s="123" t="s">
        <v>151</v>
      </c>
      <c r="F264" s="123" t="s">
        <v>151</v>
      </c>
      <c r="G264" s="123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</row>
    <row r="265" spans="1:20" x14ac:dyDescent="0.25">
      <c r="A265" s="133"/>
      <c r="B265" s="135"/>
      <c r="C265" s="120" t="s">
        <v>146</v>
      </c>
      <c r="D265" s="121">
        <f t="shared" ref="D265:D267" si="82">SUM(E255:T255)</f>
        <v>0.2857142857142857</v>
      </c>
      <c r="E265" s="123" t="s">
        <v>151</v>
      </c>
      <c r="F265" s="123" t="s">
        <v>151</v>
      </c>
      <c r="G265" s="123"/>
      <c r="H265" s="123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</row>
    <row r="266" spans="1:20" x14ac:dyDescent="0.25">
      <c r="A266" s="133"/>
      <c r="B266" s="135"/>
      <c r="C266" s="117" t="s">
        <v>147</v>
      </c>
      <c r="D266" s="121">
        <f t="shared" si="82"/>
        <v>0.10714285714285715</v>
      </c>
      <c r="E266" s="123" t="s">
        <v>151</v>
      </c>
      <c r="F266" s="123" t="s">
        <v>151</v>
      </c>
      <c r="G266" s="123" t="s">
        <v>151</v>
      </c>
      <c r="H266" s="123" t="s">
        <v>151</v>
      </c>
      <c r="I266" s="123" t="s">
        <v>151</v>
      </c>
      <c r="J266" s="123" t="s">
        <v>151</v>
      </c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</row>
    <row r="267" spans="1:20" x14ac:dyDescent="0.25">
      <c r="A267" s="117" t="s">
        <v>148</v>
      </c>
      <c r="B267" s="119"/>
      <c r="C267" s="117" t="s">
        <v>80</v>
      </c>
      <c r="D267" s="121">
        <f t="shared" si="82"/>
        <v>0.24999999999999997</v>
      </c>
      <c r="E267" s="123"/>
      <c r="F267" s="123"/>
      <c r="G267" s="123"/>
      <c r="H267" s="123"/>
      <c r="I267" s="123"/>
      <c r="J267" s="123"/>
      <c r="K267" s="123" t="s">
        <v>151</v>
      </c>
      <c r="L267" s="123" t="s">
        <v>151</v>
      </c>
      <c r="M267" s="123" t="s">
        <v>151</v>
      </c>
      <c r="N267" s="123" t="s">
        <v>151</v>
      </c>
      <c r="O267" s="123" t="s">
        <v>151</v>
      </c>
      <c r="P267" s="123" t="s">
        <v>151</v>
      </c>
      <c r="Q267" s="123" t="s">
        <v>151</v>
      </c>
      <c r="R267" s="123" t="s">
        <v>151</v>
      </c>
      <c r="S267" s="123" t="s">
        <v>151</v>
      </c>
      <c r="T267" s="123" t="s">
        <v>151</v>
      </c>
    </row>
    <row r="268" spans="1:20" x14ac:dyDescent="0.25">
      <c r="E268" s="124" t="s">
        <v>151</v>
      </c>
      <c r="F268" s="124" t="s">
        <v>151</v>
      </c>
      <c r="G268" s="124" t="s">
        <v>151</v>
      </c>
      <c r="H268" s="124" t="s">
        <v>151</v>
      </c>
      <c r="I268" s="124" t="s">
        <v>151</v>
      </c>
      <c r="J268" s="124" t="s">
        <v>151</v>
      </c>
      <c r="K268" s="124">
        <f t="shared" ref="K268:L268" si="83">SUMPRODUCT(K262:K267,K252:K257)/SUMIF(K262:K267,"&gt;0",K252:K257)</f>
        <v>1</v>
      </c>
      <c r="L268" s="124">
        <f t="shared" si="83"/>
        <v>2</v>
      </c>
      <c r="M268" s="123" t="s">
        <v>151</v>
      </c>
      <c r="N268" s="123" t="s">
        <v>151</v>
      </c>
      <c r="O268" s="123" t="s">
        <v>151</v>
      </c>
      <c r="P268" s="123" t="s">
        <v>151</v>
      </c>
      <c r="Q268" s="123" t="s">
        <v>151</v>
      </c>
      <c r="R268" s="123" t="s">
        <v>151</v>
      </c>
      <c r="S268" s="123" t="s">
        <v>151</v>
      </c>
      <c r="T268" s="123" t="s">
        <v>151</v>
      </c>
    </row>
    <row r="269" spans="1:20" x14ac:dyDescent="0.25">
      <c r="E269" s="129" t="s">
        <v>151</v>
      </c>
      <c r="F269" s="130"/>
      <c r="G269" s="129" t="s">
        <v>151</v>
      </c>
      <c r="H269" s="130"/>
      <c r="I269" s="129" t="s">
        <v>151</v>
      </c>
      <c r="J269" s="130"/>
      <c r="K269" s="129">
        <f t="shared" ref="K269" si="84">SUMPRODUCT(K262:L267,K252:L257)/SUMIF(K262:L267,"&gt;0",K252:L257)</f>
        <v>1.4500000000000002</v>
      </c>
      <c r="L269" s="130"/>
      <c r="M269" s="129" t="s">
        <v>151</v>
      </c>
      <c r="N269" s="130"/>
      <c r="O269" s="129" t="s">
        <v>151</v>
      </c>
      <c r="P269" s="130"/>
      <c r="Q269" s="129" t="s">
        <v>151</v>
      </c>
      <c r="R269" s="130"/>
      <c r="S269" s="129" t="s">
        <v>151</v>
      </c>
      <c r="T269" s="130"/>
    </row>
    <row r="270" spans="1:20" x14ac:dyDescent="0.25">
      <c r="E270" s="129">
        <f>SUMPRODUCT(E262:T267,E252:T257)/SUMIF(E262:T267,"&gt;0",E252:T257)</f>
        <v>1.4500000000000002</v>
      </c>
      <c r="F270" s="131"/>
      <c r="G270" s="131"/>
      <c r="H270" s="131"/>
      <c r="I270" s="131"/>
      <c r="J270" s="131"/>
      <c r="K270" s="131"/>
      <c r="L270" s="131"/>
      <c r="M270" s="131"/>
      <c r="N270" s="131"/>
      <c r="O270" s="131"/>
      <c r="P270" s="131"/>
      <c r="Q270" s="131"/>
      <c r="R270" s="131"/>
      <c r="S270" s="131"/>
      <c r="T270" s="130"/>
    </row>
    <row r="273" spans="1:28" ht="15.75" x14ac:dyDescent="0.25">
      <c r="A273" s="140" t="s">
        <v>140</v>
      </c>
      <c r="B273" s="140"/>
      <c r="C273" s="140"/>
      <c r="D273" s="140"/>
      <c r="E273" s="140"/>
      <c r="F273" s="140"/>
      <c r="G273" s="140"/>
      <c r="H273" s="140"/>
      <c r="I273" s="140"/>
      <c r="J273" s="140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  <c r="V273" s="140"/>
      <c r="W273" s="140"/>
      <c r="X273" s="140"/>
      <c r="Y273" s="140"/>
      <c r="Z273" s="140"/>
      <c r="AA273" s="140"/>
      <c r="AB273" s="140"/>
    </row>
    <row r="275" spans="1:28" x14ac:dyDescent="0.25">
      <c r="A275" s="136" t="s">
        <v>141</v>
      </c>
      <c r="B275" s="136"/>
      <c r="C275" s="136"/>
      <c r="D275" s="136"/>
      <c r="E275" s="139" t="s">
        <v>54</v>
      </c>
      <c r="F275" s="139"/>
      <c r="G275" s="139"/>
      <c r="H275" s="139" t="s">
        <v>55</v>
      </c>
      <c r="I275" s="139"/>
      <c r="J275" s="139"/>
      <c r="K275" s="139" t="s">
        <v>56</v>
      </c>
      <c r="L275" s="139"/>
      <c r="M275" s="139"/>
      <c r="N275" s="139" t="s">
        <v>58</v>
      </c>
      <c r="O275" s="139"/>
      <c r="P275" s="139"/>
      <c r="Q275" s="139" t="s">
        <v>59</v>
      </c>
      <c r="R275" s="139"/>
      <c r="S275" s="139"/>
      <c r="T275" s="139" t="s">
        <v>60</v>
      </c>
      <c r="U275" s="139"/>
      <c r="V275" s="139"/>
      <c r="W275" s="139" t="s">
        <v>61</v>
      </c>
      <c r="X275" s="139"/>
      <c r="Y275" s="139"/>
      <c r="Z275" s="139" t="s">
        <v>64</v>
      </c>
      <c r="AA275" s="139"/>
      <c r="AB275" s="139"/>
    </row>
    <row r="276" spans="1:28" x14ac:dyDescent="0.25">
      <c r="A276" s="136"/>
      <c r="B276" s="136"/>
      <c r="C276" s="136"/>
      <c r="D276" s="136"/>
      <c r="E276" s="116" t="s">
        <v>78</v>
      </c>
      <c r="F276" s="116" t="s">
        <v>62</v>
      </c>
      <c r="G276" s="116" t="s">
        <v>63</v>
      </c>
      <c r="H276" s="116" t="s">
        <v>78</v>
      </c>
      <c r="I276" s="116" t="s">
        <v>62</v>
      </c>
      <c r="J276" s="116" t="s">
        <v>63</v>
      </c>
      <c r="K276" s="116" t="s">
        <v>78</v>
      </c>
      <c r="L276" s="116" t="s">
        <v>62</v>
      </c>
      <c r="M276" s="116" t="s">
        <v>63</v>
      </c>
      <c r="N276" s="116" t="s">
        <v>78</v>
      </c>
      <c r="O276" s="116" t="s">
        <v>62</v>
      </c>
      <c r="P276" s="116" t="s">
        <v>63</v>
      </c>
      <c r="Q276" s="116" t="s">
        <v>78</v>
      </c>
      <c r="R276" s="116" t="s">
        <v>62</v>
      </c>
      <c r="S276" s="116" t="s">
        <v>63</v>
      </c>
      <c r="T276" s="116" t="s">
        <v>78</v>
      </c>
      <c r="U276" s="116" t="s">
        <v>62</v>
      </c>
      <c r="V276" s="116" t="s">
        <v>63</v>
      </c>
      <c r="W276" s="116" t="s">
        <v>78</v>
      </c>
      <c r="X276" s="116" t="s">
        <v>62</v>
      </c>
      <c r="Y276" s="116" t="s">
        <v>63</v>
      </c>
      <c r="Z276" s="116" t="s">
        <v>78</v>
      </c>
      <c r="AA276" s="116" t="s">
        <v>62</v>
      </c>
      <c r="AB276" s="116" t="s">
        <v>63</v>
      </c>
    </row>
    <row r="277" spans="1:28" x14ac:dyDescent="0.25">
      <c r="A277" s="133" t="s">
        <v>142</v>
      </c>
      <c r="B277" s="134">
        <v>0.75</v>
      </c>
      <c r="C277" s="117" t="s">
        <v>143</v>
      </c>
      <c r="D277" s="118">
        <v>4</v>
      </c>
      <c r="E277" s="118"/>
      <c r="F277" s="118"/>
      <c r="G277" s="118"/>
      <c r="H277" s="118"/>
      <c r="I277" s="118"/>
      <c r="J277" s="118"/>
      <c r="K277" s="118"/>
      <c r="L277" s="118"/>
      <c r="M277" s="118"/>
      <c r="N277" s="118">
        <v>8</v>
      </c>
      <c r="O277" s="119">
        <v>0.55000000000000004</v>
      </c>
      <c r="P277" s="119">
        <v>0.45</v>
      </c>
      <c r="Q277" s="118"/>
      <c r="R277" s="118"/>
      <c r="S277" s="118"/>
      <c r="T277" s="118"/>
      <c r="U277" s="118"/>
      <c r="V277" s="118"/>
      <c r="W277" s="118"/>
      <c r="X277" s="118"/>
      <c r="Y277" s="118"/>
      <c r="Z277" s="118"/>
      <c r="AA277" s="118"/>
      <c r="AB277" s="118"/>
    </row>
    <row r="278" spans="1:28" x14ac:dyDescent="0.25">
      <c r="A278" s="133"/>
      <c r="B278" s="135"/>
      <c r="C278" s="117" t="s">
        <v>144</v>
      </c>
      <c r="D278" s="118">
        <v>8</v>
      </c>
      <c r="E278" s="118"/>
      <c r="F278" s="118"/>
      <c r="G278" s="118"/>
      <c r="H278" s="118"/>
      <c r="I278" s="118"/>
      <c r="J278" s="118"/>
      <c r="K278" s="118"/>
      <c r="L278" s="118"/>
      <c r="M278" s="118"/>
      <c r="N278" s="118"/>
      <c r="O278" s="118"/>
      <c r="P278" s="118"/>
      <c r="Q278" s="118"/>
      <c r="R278" s="118"/>
      <c r="S278" s="118"/>
      <c r="T278" s="118"/>
      <c r="U278" s="118"/>
      <c r="V278" s="118"/>
      <c r="W278" s="118"/>
      <c r="X278" s="118"/>
      <c r="Y278" s="118"/>
      <c r="Z278" s="118"/>
      <c r="AA278" s="118"/>
      <c r="AB278" s="118"/>
    </row>
    <row r="279" spans="1:28" x14ac:dyDescent="0.25">
      <c r="A279" s="133"/>
      <c r="B279" s="135"/>
      <c r="C279" s="120" t="s">
        <v>145</v>
      </c>
      <c r="D279" s="118">
        <v>4</v>
      </c>
      <c r="E279" s="118">
        <v>8</v>
      </c>
      <c r="F279" s="119">
        <v>0.55000000000000004</v>
      </c>
      <c r="G279" s="119">
        <v>0.45</v>
      </c>
      <c r="H279" s="118"/>
      <c r="I279" s="118"/>
      <c r="J279" s="118"/>
      <c r="K279" s="118"/>
      <c r="L279" s="118"/>
      <c r="M279" s="118"/>
      <c r="N279" s="118"/>
      <c r="O279" s="118"/>
      <c r="P279" s="118"/>
      <c r="Q279" s="118"/>
      <c r="R279" s="118"/>
      <c r="S279" s="118"/>
      <c r="T279" s="118"/>
      <c r="U279" s="118"/>
      <c r="V279" s="118"/>
      <c r="W279" s="118"/>
      <c r="X279" s="118"/>
      <c r="Y279" s="118"/>
      <c r="Z279" s="118"/>
      <c r="AA279" s="118"/>
      <c r="AB279" s="118"/>
    </row>
    <row r="280" spans="1:28" x14ac:dyDescent="0.25">
      <c r="A280" s="133"/>
      <c r="B280" s="135"/>
      <c r="C280" s="120" t="s">
        <v>146</v>
      </c>
      <c r="D280" s="118">
        <v>8</v>
      </c>
      <c r="E280" s="118">
        <v>8</v>
      </c>
      <c r="F280" s="119">
        <v>0.55000000000000004</v>
      </c>
      <c r="G280" s="119">
        <v>0.45</v>
      </c>
      <c r="H280" s="118"/>
      <c r="I280" s="118"/>
      <c r="J280" s="118"/>
      <c r="K280" s="118"/>
      <c r="L280" s="118"/>
      <c r="M280" s="118"/>
      <c r="N280" s="118"/>
      <c r="O280" s="118"/>
      <c r="P280" s="118"/>
      <c r="Q280" s="118"/>
      <c r="R280" s="118"/>
      <c r="S280" s="118"/>
      <c r="T280" s="118"/>
      <c r="U280" s="118"/>
      <c r="V280" s="118"/>
      <c r="W280" s="118"/>
      <c r="X280" s="118"/>
      <c r="Y280" s="118"/>
      <c r="Z280" s="118"/>
      <c r="AA280" s="118"/>
      <c r="AB280" s="118"/>
    </row>
    <row r="281" spans="1:28" x14ac:dyDescent="0.25">
      <c r="A281" s="133"/>
      <c r="B281" s="135"/>
      <c r="C281" s="117" t="s">
        <v>147</v>
      </c>
      <c r="D281" s="118">
        <v>2</v>
      </c>
      <c r="E281" s="118">
        <v>8</v>
      </c>
      <c r="F281" s="119">
        <v>0.55000000000000004</v>
      </c>
      <c r="G281" s="119">
        <v>0.45</v>
      </c>
      <c r="H281" s="118">
        <v>8</v>
      </c>
      <c r="I281" s="119">
        <v>0.55000000000000004</v>
      </c>
      <c r="J281" s="119">
        <v>0.45</v>
      </c>
      <c r="K281" s="118">
        <v>4</v>
      </c>
      <c r="L281" s="119">
        <v>0.55000000000000004</v>
      </c>
      <c r="M281" s="119">
        <v>0.45</v>
      </c>
      <c r="N281" s="118"/>
      <c r="O281" s="118"/>
      <c r="P281" s="118"/>
      <c r="Q281" s="118"/>
      <c r="R281" s="118"/>
      <c r="S281" s="118"/>
      <c r="T281" s="118"/>
      <c r="U281" s="118"/>
      <c r="V281" s="118"/>
      <c r="W281" s="118"/>
      <c r="X281" s="118"/>
      <c r="Y281" s="118"/>
      <c r="Z281" s="118"/>
      <c r="AA281" s="118"/>
      <c r="AB281" s="118"/>
    </row>
    <row r="282" spans="1:28" x14ac:dyDescent="0.25">
      <c r="A282" s="117" t="s">
        <v>148</v>
      </c>
      <c r="B282" s="119">
        <v>0.25</v>
      </c>
      <c r="C282" s="117" t="s">
        <v>80</v>
      </c>
      <c r="D282" s="118">
        <v>8</v>
      </c>
      <c r="E282" s="118"/>
      <c r="F282" s="118"/>
      <c r="G282" s="118"/>
      <c r="H282" s="118"/>
      <c r="I282" s="118"/>
      <c r="J282" s="118"/>
      <c r="K282" s="118"/>
      <c r="L282" s="118"/>
      <c r="M282" s="118"/>
      <c r="N282" s="118">
        <v>8</v>
      </c>
      <c r="O282" s="119">
        <v>0.55000000000000004</v>
      </c>
      <c r="P282" s="119">
        <v>0.45</v>
      </c>
      <c r="Q282" s="118">
        <v>8</v>
      </c>
      <c r="R282" s="119">
        <v>0.55000000000000004</v>
      </c>
      <c r="S282" s="119">
        <v>0.45</v>
      </c>
      <c r="T282" s="118">
        <v>2</v>
      </c>
      <c r="U282" s="119">
        <v>0.55000000000000004</v>
      </c>
      <c r="V282" s="119">
        <v>0.45</v>
      </c>
      <c r="W282" s="118">
        <v>1</v>
      </c>
      <c r="X282" s="119">
        <v>0.55000000000000004</v>
      </c>
      <c r="Y282" s="119">
        <v>0.45</v>
      </c>
      <c r="Z282" s="118">
        <v>4</v>
      </c>
      <c r="AA282" s="119">
        <v>0.55000000000000004</v>
      </c>
      <c r="AB282" s="119">
        <v>0.45</v>
      </c>
    </row>
    <row r="284" spans="1:28" x14ac:dyDescent="0.25">
      <c r="A284" s="136" t="s">
        <v>149</v>
      </c>
      <c r="B284" s="136"/>
      <c r="C284" s="136"/>
      <c r="D284" s="136"/>
      <c r="E284" s="137" t="s">
        <v>54</v>
      </c>
      <c r="F284" s="138"/>
      <c r="G284" s="137" t="s">
        <v>55</v>
      </c>
      <c r="H284" s="138"/>
      <c r="I284" s="137" t="s">
        <v>56</v>
      </c>
      <c r="J284" s="138"/>
      <c r="K284" s="137" t="s">
        <v>58</v>
      </c>
      <c r="L284" s="138"/>
      <c r="M284" s="137" t="s">
        <v>59</v>
      </c>
      <c r="N284" s="138"/>
      <c r="O284" s="137" t="s">
        <v>60</v>
      </c>
      <c r="P284" s="138"/>
      <c r="Q284" s="137" t="s">
        <v>61</v>
      </c>
      <c r="R284" s="138"/>
      <c r="S284" s="137" t="s">
        <v>64</v>
      </c>
      <c r="T284" s="138"/>
    </row>
    <row r="285" spans="1:28" x14ac:dyDescent="0.25">
      <c r="A285" s="136"/>
      <c r="B285" s="136"/>
      <c r="C285" s="136"/>
      <c r="D285" s="136"/>
      <c r="E285" s="116" t="s">
        <v>62</v>
      </c>
      <c r="F285" s="116" t="s">
        <v>63</v>
      </c>
      <c r="G285" s="116" t="s">
        <v>62</v>
      </c>
      <c r="H285" s="116" t="s">
        <v>63</v>
      </c>
      <c r="I285" s="116" t="s">
        <v>62</v>
      </c>
      <c r="J285" s="116" t="s">
        <v>63</v>
      </c>
      <c r="K285" s="116" t="s">
        <v>62</v>
      </c>
      <c r="L285" s="116" t="s">
        <v>63</v>
      </c>
      <c r="M285" s="116" t="s">
        <v>62</v>
      </c>
      <c r="N285" s="116" t="s">
        <v>63</v>
      </c>
      <c r="O285" s="116" t="s">
        <v>62</v>
      </c>
      <c r="P285" s="116" t="s">
        <v>63</v>
      </c>
      <c r="Q285" s="116" t="s">
        <v>62</v>
      </c>
      <c r="R285" s="116" t="s">
        <v>63</v>
      </c>
      <c r="S285" s="116" t="s">
        <v>62</v>
      </c>
      <c r="T285" s="116" t="s">
        <v>63</v>
      </c>
    </row>
    <row r="286" spans="1:28" x14ac:dyDescent="0.25">
      <c r="A286" s="133" t="s">
        <v>142</v>
      </c>
      <c r="B286" s="134"/>
      <c r="C286" s="117" t="s">
        <v>143</v>
      </c>
      <c r="D286" s="121">
        <f>(B$5*D277)/SUM(D$5,D$6,D$9)</f>
        <v>0.21428571428571427</v>
      </c>
      <c r="E286" s="122"/>
      <c r="F286" s="122"/>
      <c r="G286" s="122"/>
      <c r="H286" s="122"/>
      <c r="I286" s="122"/>
      <c r="J286" s="122"/>
      <c r="K286" s="122">
        <f>(($D286*$N277)/(SUM($E277,$H277,$K277,$N277,$Q277,$T277,$W277,$Z277)))*O277</f>
        <v>0.11785714285714285</v>
      </c>
      <c r="L286" s="122">
        <f>(($D286*$N277)/(SUM($E277,$H277,$K277,$N277,$Q277,$T277,$W277,$Z277)))*P277</f>
        <v>9.6428571428571419E-2</v>
      </c>
      <c r="M286" s="122"/>
      <c r="N286" s="122"/>
      <c r="O286" s="122"/>
      <c r="P286" s="122"/>
      <c r="Q286" s="122"/>
      <c r="R286" s="122"/>
      <c r="S286" s="122"/>
      <c r="T286" s="122"/>
    </row>
    <row r="287" spans="1:28" x14ac:dyDescent="0.25">
      <c r="A287" s="133"/>
      <c r="B287" s="135"/>
      <c r="C287" s="117" t="s">
        <v>144</v>
      </c>
      <c r="D287" s="121">
        <f>(B$5*D278)/SUM(D$5,D$6,D$9)</f>
        <v>0.42857142857142855</v>
      </c>
      <c r="E287" s="122"/>
      <c r="F287" s="122"/>
      <c r="G287" s="122"/>
      <c r="H287" s="122"/>
      <c r="I287" s="122"/>
      <c r="J287" s="122"/>
      <c r="K287" s="122"/>
      <c r="L287" s="122"/>
      <c r="M287" s="122"/>
      <c r="N287" s="122"/>
      <c r="O287" s="122"/>
      <c r="P287" s="122"/>
      <c r="Q287" s="122"/>
      <c r="R287" s="122"/>
      <c r="S287" s="122"/>
      <c r="T287" s="122"/>
    </row>
    <row r="288" spans="1:28" x14ac:dyDescent="0.25">
      <c r="A288" s="133"/>
      <c r="B288" s="135"/>
      <c r="C288" s="120" t="s">
        <v>145</v>
      </c>
      <c r="D288" s="121">
        <f>(D$15*D279)/SUM(D$7,D$8)</f>
        <v>0.14285714285714285</v>
      </c>
      <c r="E288" s="122">
        <f t="shared" ref="E288:F290" si="85">(($D288*$E279)/(SUM($E279,$H279,$K279,$N279,$Q279,$T279,$W279,$Z279)))*F279</f>
        <v>7.857142857142857E-2</v>
      </c>
      <c r="F288" s="122">
        <f t="shared" si="85"/>
        <v>6.4285714285714279E-2</v>
      </c>
      <c r="G288" s="122"/>
      <c r="H288" s="122"/>
      <c r="I288" s="122"/>
      <c r="J288" s="122"/>
      <c r="K288" s="122"/>
      <c r="L288" s="122"/>
      <c r="M288" s="122"/>
      <c r="N288" s="122"/>
      <c r="O288" s="122"/>
      <c r="P288" s="122"/>
      <c r="Q288" s="122"/>
      <c r="R288" s="122"/>
      <c r="S288" s="122"/>
      <c r="T288" s="122"/>
    </row>
    <row r="289" spans="1:20" x14ac:dyDescent="0.25">
      <c r="A289" s="133"/>
      <c r="B289" s="135"/>
      <c r="C289" s="120" t="s">
        <v>146</v>
      </c>
      <c r="D289" s="121">
        <f>(D$15*D280)/SUM(D$7,D$8)</f>
        <v>0.2857142857142857</v>
      </c>
      <c r="E289" s="122">
        <f t="shared" si="85"/>
        <v>0.15714285714285714</v>
      </c>
      <c r="F289" s="122">
        <f t="shared" si="85"/>
        <v>0.12857142857142856</v>
      </c>
      <c r="G289" s="122"/>
      <c r="H289" s="122"/>
      <c r="I289" s="122"/>
      <c r="J289" s="122"/>
      <c r="K289" s="122"/>
      <c r="L289" s="122"/>
      <c r="M289" s="122"/>
      <c r="N289" s="122"/>
      <c r="O289" s="122"/>
      <c r="P289" s="122"/>
      <c r="Q289" s="122"/>
      <c r="R289" s="122"/>
      <c r="S289" s="122"/>
      <c r="T289" s="122"/>
    </row>
    <row r="290" spans="1:20" x14ac:dyDescent="0.25">
      <c r="A290" s="133"/>
      <c r="B290" s="135"/>
      <c r="C290" s="117" t="s">
        <v>147</v>
      </c>
      <c r="D290" s="121">
        <f t="shared" ref="D290" si="86">(B$5*D281)/SUM(D$5,D$6,D$9)</f>
        <v>0.10714285714285714</v>
      </c>
      <c r="E290" s="122">
        <f t="shared" si="85"/>
        <v>2.3571428571428573E-2</v>
      </c>
      <c r="F290" s="122">
        <f t="shared" si="85"/>
        <v>1.9285714285714288E-2</v>
      </c>
      <c r="G290" s="122">
        <f>(($D290*$H281)/(SUM($E281,$H281,$K281,$N281,$Q281,$T281,$W281,$Z281)))*I281</f>
        <v>2.3571428571428573E-2</v>
      </c>
      <c r="H290" s="122">
        <f>(($D290*$H281)/(SUM($E281,$H281,$K281,$N281,$Q281,$T281,$W281,$Z281)))*J281</f>
        <v>1.9285714285714288E-2</v>
      </c>
      <c r="I290" s="122">
        <f>(($D290*$K281)/(SUM($E281,$H281,$K281,$N281,$Q281,$T281,$W281,$Z281)))*L281</f>
        <v>1.1785714285714287E-2</v>
      </c>
      <c r="J290" s="122">
        <f>(($D290*$K281)/(SUM($E281,$H281,$K281,$N281,$Q281,$T281,$W281,$Z281)))*M281</f>
        <v>9.642857142857144E-3</v>
      </c>
      <c r="K290" s="122"/>
      <c r="L290" s="122"/>
      <c r="M290" s="122"/>
      <c r="N290" s="122"/>
      <c r="O290" s="122"/>
      <c r="P290" s="122"/>
      <c r="Q290" s="122"/>
      <c r="R290" s="122"/>
      <c r="S290" s="122"/>
      <c r="T290" s="122"/>
    </row>
    <row r="291" spans="1:20" x14ac:dyDescent="0.25">
      <c r="A291" s="117" t="s">
        <v>148</v>
      </c>
      <c r="B291" s="119"/>
      <c r="C291" s="117" t="s">
        <v>80</v>
      </c>
      <c r="D291" s="121">
        <f>(B$10*D282)/SUM(D$10)</f>
        <v>0.25</v>
      </c>
      <c r="E291" s="122"/>
      <c r="F291" s="122"/>
      <c r="G291" s="122"/>
      <c r="H291" s="122"/>
      <c r="I291" s="122"/>
      <c r="J291" s="122"/>
      <c r="K291" s="122">
        <f>(($D291*$N282)/(SUM($E282,$H282,$K282,$N282,$Q282,$T282,$W282,$Z282)))*O282</f>
        <v>4.7826086956521741E-2</v>
      </c>
      <c r="L291" s="122">
        <f>(($D291*$N282)/(SUM($E282,$H282,$K282,$N282,$Q282,$T282,$W282,$Z282)))*P282</f>
        <v>3.9130434782608699E-2</v>
      </c>
      <c r="M291" s="122">
        <f>(($D291*$Q282)/(SUM($E282,$H282,$K282,$N282,$Q282,$T282,$W282,$Z282)))*R282</f>
        <v>4.7826086956521741E-2</v>
      </c>
      <c r="N291" s="122">
        <f>(($D291*$Q282)/(SUM($E282,$H282,$K282,$N282,$Q282,$T282,$W282,$Z282)))*S282</f>
        <v>3.9130434782608699E-2</v>
      </c>
      <c r="O291" s="122">
        <f>(($D291*$T282)/(SUM($E282,$H282,$K282,$N282,$Q282,$T282,$W282,$Z282)))*U282</f>
        <v>1.1956521739130435E-2</v>
      </c>
      <c r="P291" s="122">
        <f>(($D291*$T282)/(SUM($E282,$H282,$K282,$N282,$Q282,$T282,$W282,$Z282)))*V282</f>
        <v>9.7826086956521747E-3</v>
      </c>
      <c r="Q291" s="122">
        <f>(($D291*$W282)/(SUM($E282,$H282,$K282,$N282,$Q282,$T282,$W282,$Z282)))*X282</f>
        <v>5.9782608695652176E-3</v>
      </c>
      <c r="R291" s="122">
        <f>(($D291*$W282)/(SUM($E282,$H282,$K282,$N282,$Q282,$T282,$W282,$Z282)))*Y282</f>
        <v>4.8913043478260873E-3</v>
      </c>
      <c r="S291" s="122">
        <f>(($D291*$Z282)/(SUM($E282,$H282,$K282,$N282,$Q282,$T282,$W282,$Z282)))*AA282</f>
        <v>2.391304347826087E-2</v>
      </c>
      <c r="T291" s="122">
        <f>(($D291*$Z282)/(SUM($E282,$H282,$K282,$N282,$Q282,$T282,$W282,$Z282)))*AB282</f>
        <v>1.9565217391304349E-2</v>
      </c>
    </row>
    <row r="293" spans="1:20" x14ac:dyDescent="0.25">
      <c r="A293" s="136" t="s">
        <v>150</v>
      </c>
      <c r="B293" s="136"/>
      <c r="C293" s="136"/>
      <c r="D293" s="136"/>
      <c r="E293" s="137" t="s">
        <v>54</v>
      </c>
      <c r="F293" s="138"/>
      <c r="G293" s="137" t="s">
        <v>55</v>
      </c>
      <c r="H293" s="138"/>
      <c r="I293" s="137" t="s">
        <v>56</v>
      </c>
      <c r="J293" s="138"/>
      <c r="K293" s="137" t="s">
        <v>58</v>
      </c>
      <c r="L293" s="138"/>
      <c r="M293" s="137" t="s">
        <v>59</v>
      </c>
      <c r="N293" s="138"/>
      <c r="O293" s="137" t="s">
        <v>60</v>
      </c>
      <c r="P293" s="138"/>
      <c r="Q293" s="137" t="s">
        <v>61</v>
      </c>
      <c r="R293" s="138"/>
      <c r="S293" s="137" t="s">
        <v>64</v>
      </c>
      <c r="T293" s="138"/>
    </row>
    <row r="294" spans="1:20" x14ac:dyDescent="0.25">
      <c r="A294" s="136"/>
      <c r="B294" s="136"/>
      <c r="C294" s="136"/>
      <c r="D294" s="136"/>
      <c r="E294" s="132">
        <f>SUM(E286:F291)</f>
        <v>0.47142857142857142</v>
      </c>
      <c r="F294" s="132"/>
      <c r="G294" s="132">
        <f>SUM(G286:H291)</f>
        <v>4.2857142857142858E-2</v>
      </c>
      <c r="H294" s="132"/>
      <c r="I294" s="132">
        <f>SUM(I286:J291)</f>
        <v>2.1428571428571429E-2</v>
      </c>
      <c r="J294" s="132"/>
      <c r="K294" s="132">
        <f t="shared" ref="K294" si="87">SUM(K286:L291)</f>
        <v>0.30124223602484468</v>
      </c>
      <c r="L294" s="132"/>
      <c r="M294" s="132">
        <f>SUM(M286:N291)</f>
        <v>8.6956521739130432E-2</v>
      </c>
      <c r="N294" s="132"/>
      <c r="O294" s="132">
        <f>SUM(O286:P291)</f>
        <v>2.1739130434782608E-2</v>
      </c>
      <c r="P294" s="132"/>
      <c r="Q294" s="132">
        <f>SUM(Q286:R291)</f>
        <v>1.0869565217391304E-2</v>
      </c>
      <c r="R294" s="132"/>
      <c r="S294" s="132">
        <f>SUM(S286:T291)</f>
        <v>4.3478260869565216E-2</v>
      </c>
      <c r="T294" s="132"/>
    </row>
    <row r="295" spans="1:20" x14ac:dyDescent="0.25">
      <c r="A295" s="136"/>
      <c r="B295" s="136"/>
      <c r="C295" s="136"/>
      <c r="D295" s="136"/>
      <c r="E295" s="116" t="s">
        <v>62</v>
      </c>
      <c r="F295" s="116" t="s">
        <v>63</v>
      </c>
      <c r="G295" s="116" t="s">
        <v>62</v>
      </c>
      <c r="H295" s="116" t="s">
        <v>63</v>
      </c>
      <c r="I295" s="116" t="s">
        <v>62</v>
      </c>
      <c r="J295" s="116" t="s">
        <v>63</v>
      </c>
      <c r="K295" s="116" t="s">
        <v>62</v>
      </c>
      <c r="L295" s="116" t="s">
        <v>63</v>
      </c>
      <c r="M295" s="116" t="s">
        <v>62</v>
      </c>
      <c r="N295" s="116" t="s">
        <v>63</v>
      </c>
      <c r="O295" s="116" t="s">
        <v>62</v>
      </c>
      <c r="P295" s="116" t="s">
        <v>63</v>
      </c>
      <c r="Q295" s="116" t="s">
        <v>62</v>
      </c>
      <c r="R295" s="116" t="s">
        <v>63</v>
      </c>
      <c r="S295" s="116" t="s">
        <v>62</v>
      </c>
      <c r="T295" s="116" t="s">
        <v>63</v>
      </c>
    </row>
    <row r="296" spans="1:20" x14ac:dyDescent="0.25">
      <c r="A296" s="133" t="s">
        <v>142</v>
      </c>
      <c r="B296" s="134"/>
      <c r="C296" s="117" t="s">
        <v>143</v>
      </c>
      <c r="D296" s="121">
        <f>SUM(E286:T286)</f>
        <v>0.21428571428571427</v>
      </c>
      <c r="E296" s="123"/>
      <c r="F296" s="123"/>
      <c r="G296" s="123"/>
      <c r="H296" s="123"/>
      <c r="I296" s="123"/>
      <c r="J296" s="123"/>
      <c r="K296" s="123" t="s">
        <v>151</v>
      </c>
      <c r="L296" s="123" t="s">
        <v>151</v>
      </c>
      <c r="M296" s="123"/>
      <c r="N296" s="123"/>
      <c r="O296" s="123"/>
      <c r="P296" s="123"/>
      <c r="Q296" s="123"/>
      <c r="R296" s="123"/>
      <c r="S296" s="123"/>
      <c r="T296" s="123"/>
    </row>
    <row r="297" spans="1:20" x14ac:dyDescent="0.25">
      <c r="A297" s="133"/>
      <c r="B297" s="135"/>
      <c r="C297" s="117" t="s">
        <v>144</v>
      </c>
      <c r="D297" s="121">
        <f>SUM(D298:D299)</f>
        <v>0.42857142857142855</v>
      </c>
      <c r="E297" s="123"/>
      <c r="F297" s="123"/>
      <c r="G297" s="123"/>
      <c r="H297" s="123"/>
      <c r="I297" s="123"/>
      <c r="J297" s="123"/>
      <c r="K297" s="123"/>
      <c r="L297" s="123"/>
      <c r="M297" s="123"/>
      <c r="N297" s="123"/>
      <c r="O297" s="123"/>
      <c r="P297" s="123"/>
      <c r="Q297" s="123"/>
      <c r="R297" s="123"/>
      <c r="S297" s="123"/>
      <c r="T297" s="123"/>
    </row>
    <row r="298" spans="1:20" x14ac:dyDescent="0.25">
      <c r="A298" s="133"/>
      <c r="B298" s="135"/>
      <c r="C298" s="120" t="s">
        <v>145</v>
      </c>
      <c r="D298" s="121">
        <f>SUM(E288:T288)</f>
        <v>0.14285714285714285</v>
      </c>
      <c r="E298" s="123" t="s">
        <v>151</v>
      </c>
      <c r="F298" s="123" t="s">
        <v>151</v>
      </c>
      <c r="G298" s="123"/>
      <c r="H298" s="123"/>
      <c r="I298" s="123"/>
      <c r="J298" s="123"/>
      <c r="K298" s="123"/>
      <c r="L298" s="123"/>
      <c r="M298" s="123"/>
      <c r="N298" s="123"/>
      <c r="O298" s="123"/>
      <c r="P298" s="123"/>
      <c r="Q298" s="123"/>
      <c r="R298" s="123"/>
      <c r="S298" s="123"/>
      <c r="T298" s="123"/>
    </row>
    <row r="299" spans="1:20" x14ac:dyDescent="0.25">
      <c r="A299" s="133"/>
      <c r="B299" s="135"/>
      <c r="C299" s="120" t="s">
        <v>146</v>
      </c>
      <c r="D299" s="121">
        <f t="shared" ref="D299:D301" si="88">SUM(E289:T289)</f>
        <v>0.2857142857142857</v>
      </c>
      <c r="E299" s="123" t="s">
        <v>151</v>
      </c>
      <c r="F299" s="123" t="s">
        <v>151</v>
      </c>
      <c r="G299" s="123"/>
      <c r="H299" s="123"/>
      <c r="I299" s="123"/>
      <c r="J299" s="123"/>
      <c r="K299" s="123"/>
      <c r="L299" s="123"/>
      <c r="M299" s="123"/>
      <c r="N299" s="123"/>
      <c r="O299" s="123"/>
      <c r="P299" s="123"/>
      <c r="Q299" s="123"/>
      <c r="R299" s="123"/>
      <c r="S299" s="123"/>
      <c r="T299" s="123"/>
    </row>
    <row r="300" spans="1:20" x14ac:dyDescent="0.25">
      <c r="A300" s="133"/>
      <c r="B300" s="135"/>
      <c r="C300" s="117" t="s">
        <v>147</v>
      </c>
      <c r="D300" s="121">
        <f t="shared" si="88"/>
        <v>0.10714285714285715</v>
      </c>
      <c r="E300" s="123" t="s">
        <v>151</v>
      </c>
      <c r="F300" s="123" t="s">
        <v>151</v>
      </c>
      <c r="G300" s="123" t="s">
        <v>151</v>
      </c>
      <c r="H300" s="123" t="s">
        <v>151</v>
      </c>
      <c r="I300" s="123" t="s">
        <v>151</v>
      </c>
      <c r="J300" s="123" t="s">
        <v>151</v>
      </c>
      <c r="K300" s="123"/>
      <c r="L300" s="123"/>
      <c r="M300" s="123"/>
      <c r="N300" s="123"/>
      <c r="O300" s="123"/>
      <c r="P300" s="123"/>
      <c r="Q300" s="123"/>
      <c r="R300" s="123"/>
      <c r="S300" s="123"/>
      <c r="T300" s="123"/>
    </row>
    <row r="301" spans="1:20" x14ac:dyDescent="0.25">
      <c r="A301" s="117" t="s">
        <v>148</v>
      </c>
      <c r="B301" s="119"/>
      <c r="C301" s="117" t="s">
        <v>80</v>
      </c>
      <c r="D301" s="121">
        <f t="shared" si="88"/>
        <v>0.24999999999999997</v>
      </c>
      <c r="E301" s="123"/>
      <c r="F301" s="123"/>
      <c r="G301" s="123"/>
      <c r="H301" s="123"/>
      <c r="I301" s="123"/>
      <c r="J301" s="123"/>
      <c r="K301" s="123" t="s">
        <v>151</v>
      </c>
      <c r="L301" s="123" t="s">
        <v>151</v>
      </c>
      <c r="M301" s="123" t="s">
        <v>151</v>
      </c>
      <c r="N301" s="123" t="s">
        <v>151</v>
      </c>
      <c r="O301" s="123" t="s">
        <v>151</v>
      </c>
      <c r="P301" s="123" t="s">
        <v>151</v>
      </c>
      <c r="Q301" s="123" t="s">
        <v>151</v>
      </c>
      <c r="R301" s="123" t="s">
        <v>151</v>
      </c>
      <c r="S301" s="123" t="s">
        <v>151</v>
      </c>
      <c r="T301" s="123" t="s">
        <v>151</v>
      </c>
    </row>
    <row r="302" spans="1:20" x14ac:dyDescent="0.25">
      <c r="E302" s="124" t="s">
        <v>151</v>
      </c>
      <c r="F302" s="124" t="s">
        <v>151</v>
      </c>
      <c r="G302" s="124" t="s">
        <v>151</v>
      </c>
      <c r="H302" s="124" t="s">
        <v>151</v>
      </c>
      <c r="I302" s="124" t="s">
        <v>151</v>
      </c>
      <c r="J302" s="124" t="s">
        <v>151</v>
      </c>
      <c r="K302" s="124" t="s">
        <v>151</v>
      </c>
      <c r="L302" s="124" t="s">
        <v>151</v>
      </c>
      <c r="M302" s="123" t="s">
        <v>151</v>
      </c>
      <c r="N302" s="123" t="s">
        <v>151</v>
      </c>
      <c r="O302" s="123" t="s">
        <v>151</v>
      </c>
      <c r="P302" s="123" t="s">
        <v>151</v>
      </c>
      <c r="Q302" s="123" t="s">
        <v>151</v>
      </c>
      <c r="R302" s="123" t="s">
        <v>151</v>
      </c>
      <c r="S302" s="123" t="s">
        <v>151</v>
      </c>
      <c r="T302" s="123" t="s">
        <v>151</v>
      </c>
    </row>
    <row r="303" spans="1:20" x14ac:dyDescent="0.25">
      <c r="E303" s="129" t="s">
        <v>151</v>
      </c>
      <c r="F303" s="130"/>
      <c r="G303" s="129" t="s">
        <v>151</v>
      </c>
      <c r="H303" s="130"/>
      <c r="I303" s="129" t="s">
        <v>151</v>
      </c>
      <c r="J303" s="130"/>
      <c r="K303" s="129" t="s">
        <v>151</v>
      </c>
      <c r="L303" s="130"/>
      <c r="M303" s="129" t="s">
        <v>151</v>
      </c>
      <c r="N303" s="130"/>
      <c r="O303" s="129" t="s">
        <v>151</v>
      </c>
      <c r="P303" s="130"/>
      <c r="Q303" s="129" t="s">
        <v>151</v>
      </c>
      <c r="R303" s="130"/>
      <c r="S303" s="129" t="s">
        <v>151</v>
      </c>
      <c r="T303" s="130"/>
    </row>
    <row r="304" spans="1:20" x14ac:dyDescent="0.25">
      <c r="E304" s="129" t="s">
        <v>151</v>
      </c>
      <c r="F304" s="131"/>
      <c r="G304" s="131"/>
      <c r="H304" s="131"/>
      <c r="I304" s="131"/>
      <c r="J304" s="131"/>
      <c r="K304" s="131"/>
      <c r="L304" s="131"/>
      <c r="M304" s="131"/>
      <c r="N304" s="131"/>
      <c r="O304" s="131"/>
      <c r="P304" s="131"/>
      <c r="Q304" s="131"/>
      <c r="R304" s="131"/>
      <c r="S304" s="131"/>
      <c r="T304" s="130"/>
    </row>
  </sheetData>
  <mergeCells count="459">
    <mergeCell ref="A1:AB1"/>
    <mergeCell ref="A3:D4"/>
    <mergeCell ref="E3:G3"/>
    <mergeCell ref="H3:J3"/>
    <mergeCell ref="K3:M3"/>
    <mergeCell ref="N3:P3"/>
    <mergeCell ref="Q3:S3"/>
    <mergeCell ref="T3:V3"/>
    <mergeCell ref="W3:Y3"/>
    <mergeCell ref="Z3:AB3"/>
    <mergeCell ref="K12:L12"/>
    <mergeCell ref="M12:N12"/>
    <mergeCell ref="O12:P12"/>
    <mergeCell ref="Q12:R12"/>
    <mergeCell ref="S12:T12"/>
    <mergeCell ref="A14:A18"/>
    <mergeCell ref="B14:B18"/>
    <mergeCell ref="A5:A9"/>
    <mergeCell ref="B5:B9"/>
    <mergeCell ref="A12:D13"/>
    <mergeCell ref="E12:F12"/>
    <mergeCell ref="G12:H12"/>
    <mergeCell ref="I12:J12"/>
    <mergeCell ref="S21:T21"/>
    <mergeCell ref="E22:F22"/>
    <mergeCell ref="G22:H22"/>
    <mergeCell ref="I22:J22"/>
    <mergeCell ref="K22:L22"/>
    <mergeCell ref="M22:N22"/>
    <mergeCell ref="O22:P22"/>
    <mergeCell ref="Q22:R22"/>
    <mergeCell ref="E21:F21"/>
    <mergeCell ref="G21:H21"/>
    <mergeCell ref="I21:J21"/>
    <mergeCell ref="K21:L21"/>
    <mergeCell ref="M21:N21"/>
    <mergeCell ref="S22:T22"/>
    <mergeCell ref="A21:D23"/>
    <mergeCell ref="S31:T31"/>
    <mergeCell ref="E32:T32"/>
    <mergeCell ref="A35:AB35"/>
    <mergeCell ref="A37:D38"/>
    <mergeCell ref="E37:G37"/>
    <mergeCell ref="H37:J37"/>
    <mergeCell ref="K37:M37"/>
    <mergeCell ref="N37:P37"/>
    <mergeCell ref="Q37:S37"/>
    <mergeCell ref="T37:V37"/>
    <mergeCell ref="W37:Y37"/>
    <mergeCell ref="Z37:AB37"/>
    <mergeCell ref="A24:A28"/>
    <mergeCell ref="B24:B28"/>
    <mergeCell ref="E31:F31"/>
    <mergeCell ref="G31:H31"/>
    <mergeCell ref="I31:J31"/>
    <mergeCell ref="K31:L31"/>
    <mergeCell ref="M31:N31"/>
    <mergeCell ref="O31:P31"/>
    <mergeCell ref="Q31:R31"/>
    <mergeCell ref="O21:P21"/>
    <mergeCell ref="Q21:R21"/>
    <mergeCell ref="A39:A43"/>
    <mergeCell ref="B39:B43"/>
    <mergeCell ref="A46:D47"/>
    <mergeCell ref="E46:F46"/>
    <mergeCell ref="G46:H46"/>
    <mergeCell ref="I46:J46"/>
    <mergeCell ref="K46:L46"/>
    <mergeCell ref="M46:N46"/>
    <mergeCell ref="O46:P46"/>
    <mergeCell ref="Q46:R46"/>
    <mergeCell ref="S46:T46"/>
    <mergeCell ref="A48:A52"/>
    <mergeCell ref="B48:B52"/>
    <mergeCell ref="A55:D57"/>
    <mergeCell ref="E55:F55"/>
    <mergeCell ref="G55:H55"/>
    <mergeCell ref="I55:J55"/>
    <mergeCell ref="K55:L55"/>
    <mergeCell ref="M55:N55"/>
    <mergeCell ref="O55:P55"/>
    <mergeCell ref="Q55:R55"/>
    <mergeCell ref="S55:T55"/>
    <mergeCell ref="E56:F56"/>
    <mergeCell ref="G56:H56"/>
    <mergeCell ref="I56:J56"/>
    <mergeCell ref="K56:L56"/>
    <mergeCell ref="M56:N56"/>
    <mergeCell ref="O56:P56"/>
    <mergeCell ref="Q56:R56"/>
    <mergeCell ref="S56:T56"/>
    <mergeCell ref="A58:A62"/>
    <mergeCell ref="B58:B62"/>
    <mergeCell ref="E65:F65"/>
    <mergeCell ref="G65:H65"/>
    <mergeCell ref="I65:J65"/>
    <mergeCell ref="K65:L65"/>
    <mergeCell ref="M65:N65"/>
    <mergeCell ref="O65:P65"/>
    <mergeCell ref="Q65:R65"/>
    <mergeCell ref="S65:T65"/>
    <mergeCell ref="E66:T66"/>
    <mergeCell ref="A69:AB69"/>
    <mergeCell ref="A71:D72"/>
    <mergeCell ref="E71:G71"/>
    <mergeCell ref="H71:J71"/>
    <mergeCell ref="K71:M71"/>
    <mergeCell ref="N71:P71"/>
    <mergeCell ref="Q71:S71"/>
    <mergeCell ref="M80:N80"/>
    <mergeCell ref="O80:P80"/>
    <mergeCell ref="Q80:R80"/>
    <mergeCell ref="S80:T80"/>
    <mergeCell ref="A82:A86"/>
    <mergeCell ref="B82:B86"/>
    <mergeCell ref="T71:V71"/>
    <mergeCell ref="W71:Y71"/>
    <mergeCell ref="Z71:AB71"/>
    <mergeCell ref="A73:A77"/>
    <mergeCell ref="B73:B77"/>
    <mergeCell ref="A80:D81"/>
    <mergeCell ref="E80:F80"/>
    <mergeCell ref="G80:H80"/>
    <mergeCell ref="I80:J80"/>
    <mergeCell ref="K80:L80"/>
    <mergeCell ref="S89:T89"/>
    <mergeCell ref="E90:F90"/>
    <mergeCell ref="G90:H90"/>
    <mergeCell ref="I90:J90"/>
    <mergeCell ref="K90:L90"/>
    <mergeCell ref="M90:N90"/>
    <mergeCell ref="O90:P90"/>
    <mergeCell ref="Q90:R90"/>
    <mergeCell ref="E89:F89"/>
    <mergeCell ref="G89:H89"/>
    <mergeCell ref="I89:J89"/>
    <mergeCell ref="K89:L89"/>
    <mergeCell ref="M89:N89"/>
    <mergeCell ref="S90:T90"/>
    <mergeCell ref="A89:D91"/>
    <mergeCell ref="S99:T99"/>
    <mergeCell ref="E100:T100"/>
    <mergeCell ref="A103:AB103"/>
    <mergeCell ref="A105:D106"/>
    <mergeCell ref="E105:G105"/>
    <mergeCell ref="H105:J105"/>
    <mergeCell ref="K105:M105"/>
    <mergeCell ref="N105:P105"/>
    <mergeCell ref="Q105:S105"/>
    <mergeCell ref="T105:V105"/>
    <mergeCell ref="W105:Y105"/>
    <mergeCell ref="Z105:AB105"/>
    <mergeCell ref="A92:A96"/>
    <mergeCell ref="B92:B96"/>
    <mergeCell ref="E99:F99"/>
    <mergeCell ref="G99:H99"/>
    <mergeCell ref="I99:J99"/>
    <mergeCell ref="K99:L99"/>
    <mergeCell ref="M99:N99"/>
    <mergeCell ref="O99:P99"/>
    <mergeCell ref="Q99:R99"/>
    <mergeCell ref="O89:P89"/>
    <mergeCell ref="Q89:R89"/>
    <mergeCell ref="A107:A111"/>
    <mergeCell ref="B107:B111"/>
    <mergeCell ref="A114:D115"/>
    <mergeCell ref="E114:F114"/>
    <mergeCell ref="G114:H114"/>
    <mergeCell ref="I114:J114"/>
    <mergeCell ref="K114:L114"/>
    <mergeCell ref="M114:N114"/>
    <mergeCell ref="O114:P114"/>
    <mergeCell ref="Q114:R114"/>
    <mergeCell ref="S114:T114"/>
    <mergeCell ref="A116:A120"/>
    <mergeCell ref="B116:B120"/>
    <mergeCell ref="A123:D125"/>
    <mergeCell ref="E123:F123"/>
    <mergeCell ref="G123:H123"/>
    <mergeCell ref="I123:J123"/>
    <mergeCell ref="K123:L123"/>
    <mergeCell ref="M123:N123"/>
    <mergeCell ref="O123:P123"/>
    <mergeCell ref="Q123:R123"/>
    <mergeCell ref="S123:T123"/>
    <mergeCell ref="E124:F124"/>
    <mergeCell ref="G124:H124"/>
    <mergeCell ref="I124:J124"/>
    <mergeCell ref="K124:L124"/>
    <mergeCell ref="M124:N124"/>
    <mergeCell ref="O124:P124"/>
    <mergeCell ref="Q124:R124"/>
    <mergeCell ref="S124:T124"/>
    <mergeCell ref="A126:A130"/>
    <mergeCell ref="B126:B130"/>
    <mergeCell ref="E133:F133"/>
    <mergeCell ref="G133:H133"/>
    <mergeCell ref="I133:J133"/>
    <mergeCell ref="K133:L133"/>
    <mergeCell ref="M133:N133"/>
    <mergeCell ref="O133:P133"/>
    <mergeCell ref="Q133:R133"/>
    <mergeCell ref="S133:T133"/>
    <mergeCell ref="E134:T134"/>
    <mergeCell ref="A137:AB137"/>
    <mergeCell ref="A139:D140"/>
    <mergeCell ref="E139:G139"/>
    <mergeCell ref="H139:J139"/>
    <mergeCell ref="K139:M139"/>
    <mergeCell ref="N139:P139"/>
    <mergeCell ref="Q139:S139"/>
    <mergeCell ref="M148:N148"/>
    <mergeCell ref="O148:P148"/>
    <mergeCell ref="Q148:R148"/>
    <mergeCell ref="S148:T148"/>
    <mergeCell ref="A150:A154"/>
    <mergeCell ref="B150:B154"/>
    <mergeCell ref="T139:V139"/>
    <mergeCell ref="W139:Y139"/>
    <mergeCell ref="Z139:AB139"/>
    <mergeCell ref="A141:A145"/>
    <mergeCell ref="B141:B145"/>
    <mergeCell ref="A148:D149"/>
    <mergeCell ref="E148:F148"/>
    <mergeCell ref="G148:H148"/>
    <mergeCell ref="I148:J148"/>
    <mergeCell ref="K148:L148"/>
    <mergeCell ref="S157:T157"/>
    <mergeCell ref="E158:F158"/>
    <mergeCell ref="G158:H158"/>
    <mergeCell ref="I158:J158"/>
    <mergeCell ref="K158:L158"/>
    <mergeCell ref="M158:N158"/>
    <mergeCell ref="O158:P158"/>
    <mergeCell ref="Q158:R158"/>
    <mergeCell ref="E157:F157"/>
    <mergeCell ref="G157:H157"/>
    <mergeCell ref="I157:J157"/>
    <mergeCell ref="K157:L157"/>
    <mergeCell ref="M157:N157"/>
    <mergeCell ref="S158:T158"/>
    <mergeCell ref="A157:D159"/>
    <mergeCell ref="S167:T167"/>
    <mergeCell ref="E168:T168"/>
    <mergeCell ref="A171:AB171"/>
    <mergeCell ref="A173:D174"/>
    <mergeCell ref="E173:G173"/>
    <mergeCell ref="H173:J173"/>
    <mergeCell ref="K173:M173"/>
    <mergeCell ref="N173:P173"/>
    <mergeCell ref="Q173:S173"/>
    <mergeCell ref="T173:V173"/>
    <mergeCell ref="W173:Y173"/>
    <mergeCell ref="Z173:AB173"/>
    <mergeCell ref="A160:A164"/>
    <mergeCell ref="B160:B164"/>
    <mergeCell ref="E167:F167"/>
    <mergeCell ref="G167:H167"/>
    <mergeCell ref="I167:J167"/>
    <mergeCell ref="K167:L167"/>
    <mergeCell ref="M167:N167"/>
    <mergeCell ref="O167:P167"/>
    <mergeCell ref="Q167:R167"/>
    <mergeCell ref="O157:P157"/>
    <mergeCell ref="Q157:R157"/>
    <mergeCell ref="A175:A179"/>
    <mergeCell ref="B175:B179"/>
    <mergeCell ref="A182:D183"/>
    <mergeCell ref="E182:F182"/>
    <mergeCell ref="G182:H182"/>
    <mergeCell ref="I182:J182"/>
    <mergeCell ref="K182:L182"/>
    <mergeCell ref="M182:N182"/>
    <mergeCell ref="O182:P182"/>
    <mergeCell ref="Q182:R182"/>
    <mergeCell ref="S182:T182"/>
    <mergeCell ref="A184:A188"/>
    <mergeCell ref="B184:B188"/>
    <mergeCell ref="A191:D193"/>
    <mergeCell ref="E191:F191"/>
    <mergeCell ref="G191:H191"/>
    <mergeCell ref="I191:J191"/>
    <mergeCell ref="K191:L191"/>
    <mergeCell ref="M191:N191"/>
    <mergeCell ref="O191:P191"/>
    <mergeCell ref="Q191:R191"/>
    <mergeCell ref="S191:T191"/>
    <mergeCell ref="E192:F192"/>
    <mergeCell ref="G192:H192"/>
    <mergeCell ref="I192:J192"/>
    <mergeCell ref="K192:L192"/>
    <mergeCell ref="M192:N192"/>
    <mergeCell ref="O192:P192"/>
    <mergeCell ref="Q192:R192"/>
    <mergeCell ref="S192:T192"/>
    <mergeCell ref="A194:A198"/>
    <mergeCell ref="B194:B198"/>
    <mergeCell ref="E201:F201"/>
    <mergeCell ref="G201:H201"/>
    <mergeCell ref="I201:J201"/>
    <mergeCell ref="K201:L201"/>
    <mergeCell ref="M201:N201"/>
    <mergeCell ref="O201:P201"/>
    <mergeCell ref="Q201:R201"/>
    <mergeCell ref="S201:T201"/>
    <mergeCell ref="E202:T202"/>
    <mergeCell ref="A205:AB205"/>
    <mergeCell ref="A207:D208"/>
    <mergeCell ref="E207:G207"/>
    <mergeCell ref="H207:J207"/>
    <mergeCell ref="K207:M207"/>
    <mergeCell ref="N207:P207"/>
    <mergeCell ref="Q207:S207"/>
    <mergeCell ref="M216:N216"/>
    <mergeCell ref="O216:P216"/>
    <mergeCell ref="Q216:R216"/>
    <mergeCell ref="S216:T216"/>
    <mergeCell ref="A218:A222"/>
    <mergeCell ref="B218:B222"/>
    <mergeCell ref="T207:V207"/>
    <mergeCell ref="W207:Y207"/>
    <mergeCell ref="Z207:AB207"/>
    <mergeCell ref="A209:A213"/>
    <mergeCell ref="B209:B213"/>
    <mergeCell ref="A216:D217"/>
    <mergeCell ref="E216:F216"/>
    <mergeCell ref="G216:H216"/>
    <mergeCell ref="I216:J216"/>
    <mergeCell ref="K216:L216"/>
    <mergeCell ref="S225:T225"/>
    <mergeCell ref="E226:F226"/>
    <mergeCell ref="G226:H226"/>
    <mergeCell ref="I226:J226"/>
    <mergeCell ref="K226:L226"/>
    <mergeCell ref="M226:N226"/>
    <mergeCell ref="O226:P226"/>
    <mergeCell ref="Q226:R226"/>
    <mergeCell ref="E225:F225"/>
    <mergeCell ref="G225:H225"/>
    <mergeCell ref="I225:J225"/>
    <mergeCell ref="K225:L225"/>
    <mergeCell ref="M225:N225"/>
    <mergeCell ref="S226:T226"/>
    <mergeCell ref="A225:D227"/>
    <mergeCell ref="S235:T235"/>
    <mergeCell ref="E236:T236"/>
    <mergeCell ref="A239:AB239"/>
    <mergeCell ref="A241:D242"/>
    <mergeCell ref="E241:G241"/>
    <mergeCell ref="H241:J241"/>
    <mergeCell ref="K241:M241"/>
    <mergeCell ref="N241:P241"/>
    <mergeCell ref="Q241:S241"/>
    <mergeCell ref="T241:V241"/>
    <mergeCell ref="W241:Y241"/>
    <mergeCell ref="Z241:AB241"/>
    <mergeCell ref="A228:A232"/>
    <mergeCell ref="B228:B232"/>
    <mergeCell ref="E235:F235"/>
    <mergeCell ref="G235:H235"/>
    <mergeCell ref="I235:J235"/>
    <mergeCell ref="K235:L235"/>
    <mergeCell ref="M235:N235"/>
    <mergeCell ref="O235:P235"/>
    <mergeCell ref="Q235:R235"/>
    <mergeCell ref="O225:P225"/>
    <mergeCell ref="Q225:R225"/>
    <mergeCell ref="A243:A247"/>
    <mergeCell ref="B243:B247"/>
    <mergeCell ref="A250:D251"/>
    <mergeCell ref="E250:F250"/>
    <mergeCell ref="G250:H250"/>
    <mergeCell ref="I250:J250"/>
    <mergeCell ref="K250:L250"/>
    <mergeCell ref="M250:N250"/>
    <mergeCell ref="O250:P250"/>
    <mergeCell ref="Q250:R250"/>
    <mergeCell ref="S250:T250"/>
    <mergeCell ref="A252:A256"/>
    <mergeCell ref="B252:B256"/>
    <mergeCell ref="A259:D261"/>
    <mergeCell ref="E259:F259"/>
    <mergeCell ref="G259:H259"/>
    <mergeCell ref="I259:J259"/>
    <mergeCell ref="K259:L259"/>
    <mergeCell ref="M259:N259"/>
    <mergeCell ref="O259:P259"/>
    <mergeCell ref="Q259:R259"/>
    <mergeCell ref="S259:T259"/>
    <mergeCell ref="E260:F260"/>
    <mergeCell ref="G260:H260"/>
    <mergeCell ref="I260:J260"/>
    <mergeCell ref="K260:L260"/>
    <mergeCell ref="M260:N260"/>
    <mergeCell ref="O260:P260"/>
    <mergeCell ref="Q260:R260"/>
    <mergeCell ref="S260:T260"/>
    <mergeCell ref="A262:A266"/>
    <mergeCell ref="B262:B266"/>
    <mergeCell ref="E269:F269"/>
    <mergeCell ref="G269:H269"/>
    <mergeCell ref="I269:J269"/>
    <mergeCell ref="K269:L269"/>
    <mergeCell ref="M269:N269"/>
    <mergeCell ref="O269:P269"/>
    <mergeCell ref="Q269:R269"/>
    <mergeCell ref="S269:T269"/>
    <mergeCell ref="E270:T270"/>
    <mergeCell ref="A273:AB273"/>
    <mergeCell ref="A275:D276"/>
    <mergeCell ref="E275:G275"/>
    <mergeCell ref="H275:J275"/>
    <mergeCell ref="K275:M275"/>
    <mergeCell ref="N275:P275"/>
    <mergeCell ref="Q275:S275"/>
    <mergeCell ref="T275:V275"/>
    <mergeCell ref="W275:Y275"/>
    <mergeCell ref="Z275:AB275"/>
    <mergeCell ref="A277:A281"/>
    <mergeCell ref="B277:B281"/>
    <mergeCell ref="A284:D285"/>
    <mergeCell ref="E284:F284"/>
    <mergeCell ref="G284:H284"/>
    <mergeCell ref="I284:J284"/>
    <mergeCell ref="K284:L284"/>
    <mergeCell ref="G293:H293"/>
    <mergeCell ref="I293:J293"/>
    <mergeCell ref="K293:L293"/>
    <mergeCell ref="M293:N293"/>
    <mergeCell ref="M284:N284"/>
    <mergeCell ref="O284:P284"/>
    <mergeCell ref="Q284:R284"/>
    <mergeCell ref="S284:T284"/>
    <mergeCell ref="A286:A290"/>
    <mergeCell ref="B286:B290"/>
    <mergeCell ref="S303:T303"/>
    <mergeCell ref="E304:T304"/>
    <mergeCell ref="S294:T294"/>
    <mergeCell ref="A296:A300"/>
    <mergeCell ref="B296:B300"/>
    <mergeCell ref="E303:F303"/>
    <mergeCell ref="G303:H303"/>
    <mergeCell ref="I303:J303"/>
    <mergeCell ref="K303:L303"/>
    <mergeCell ref="M303:N303"/>
    <mergeCell ref="O303:P303"/>
    <mergeCell ref="Q303:R303"/>
    <mergeCell ref="A293:D295"/>
    <mergeCell ref="O293:P293"/>
    <mergeCell ref="Q293:R293"/>
    <mergeCell ref="S293:T293"/>
    <mergeCell ref="E294:F294"/>
    <mergeCell ref="G294:H294"/>
    <mergeCell ref="I294:J294"/>
    <mergeCell ref="K294:L294"/>
    <mergeCell ref="M294:N294"/>
    <mergeCell ref="O294:P294"/>
    <mergeCell ref="Q294:R294"/>
    <mergeCell ref="E293:F293"/>
  </mergeCells>
  <conditionalFormatting sqref="E26">
    <cfRule type="cellIs" dxfId="3875" priority="3705" operator="between">
      <formula>3.5</formula>
      <formula>4</formula>
    </cfRule>
    <cfRule type="cellIs" dxfId="3874" priority="3706" operator="between">
      <formula>2.5</formula>
      <formula>3.5</formula>
    </cfRule>
    <cfRule type="cellIs" dxfId="3873" priority="3707" operator="between">
      <formula>1.5</formula>
      <formula>2.5</formula>
    </cfRule>
    <cfRule type="cellIs" dxfId="3872" priority="3708" operator="between">
      <formula>1</formula>
      <formula>1.5</formula>
    </cfRule>
  </conditionalFormatting>
  <conditionalFormatting sqref="E25">
    <cfRule type="cellIs" dxfId="3871" priority="3701" operator="between">
      <formula>3.5</formula>
      <formula>4</formula>
    </cfRule>
    <cfRule type="cellIs" dxfId="3870" priority="3702" operator="between">
      <formula>2.5</formula>
      <formula>3.5</formula>
    </cfRule>
    <cfRule type="cellIs" dxfId="3869" priority="3703" operator="between">
      <formula>1.5</formula>
      <formula>2.5</formula>
    </cfRule>
    <cfRule type="cellIs" dxfId="3868" priority="3704" operator="between">
      <formula>1</formula>
      <formula>1.5</formula>
    </cfRule>
  </conditionalFormatting>
  <conditionalFormatting sqref="E24">
    <cfRule type="cellIs" dxfId="3867" priority="3697" operator="between">
      <formula>3.5</formula>
      <formula>4</formula>
    </cfRule>
    <cfRule type="cellIs" dxfId="3866" priority="3698" operator="between">
      <formula>2.5</formula>
      <formula>3.5</formula>
    </cfRule>
    <cfRule type="cellIs" dxfId="3865" priority="3699" operator="between">
      <formula>1.5</formula>
      <formula>2.5</formula>
    </cfRule>
    <cfRule type="cellIs" dxfId="3864" priority="3700" operator="between">
      <formula>1</formula>
      <formula>1.5</formula>
    </cfRule>
  </conditionalFormatting>
  <conditionalFormatting sqref="E27">
    <cfRule type="cellIs" dxfId="3863" priority="3693" operator="between">
      <formula>3.5</formula>
      <formula>4</formula>
    </cfRule>
    <cfRule type="cellIs" dxfId="3862" priority="3694" operator="between">
      <formula>2.5</formula>
      <formula>3.5</formula>
    </cfRule>
    <cfRule type="cellIs" dxfId="3861" priority="3695" operator="between">
      <formula>1.5</formula>
      <formula>2.5</formula>
    </cfRule>
    <cfRule type="cellIs" dxfId="3860" priority="3696" operator="between">
      <formula>1</formula>
      <formula>1.5</formula>
    </cfRule>
  </conditionalFormatting>
  <conditionalFormatting sqref="E28">
    <cfRule type="cellIs" dxfId="3859" priority="3689" operator="between">
      <formula>3.5</formula>
      <formula>4</formula>
    </cfRule>
    <cfRule type="cellIs" dxfId="3858" priority="3690" operator="between">
      <formula>2.5</formula>
      <formula>3.5</formula>
    </cfRule>
    <cfRule type="cellIs" dxfId="3857" priority="3691" operator="between">
      <formula>1.5</formula>
      <formula>2.5</formula>
    </cfRule>
    <cfRule type="cellIs" dxfId="3856" priority="3692" operator="between">
      <formula>1</formula>
      <formula>1.5</formula>
    </cfRule>
  </conditionalFormatting>
  <conditionalFormatting sqref="E29">
    <cfRule type="cellIs" dxfId="3855" priority="3685" operator="between">
      <formula>3.5</formula>
      <formula>4</formula>
    </cfRule>
    <cfRule type="cellIs" dxfId="3854" priority="3686" operator="between">
      <formula>2.5</formula>
      <formula>3.5</formula>
    </cfRule>
    <cfRule type="cellIs" dxfId="3853" priority="3687" operator="between">
      <formula>1.5</formula>
      <formula>2.5</formula>
    </cfRule>
    <cfRule type="cellIs" dxfId="3852" priority="3688" operator="between">
      <formula>1</formula>
      <formula>1.5</formula>
    </cfRule>
  </conditionalFormatting>
  <conditionalFormatting sqref="F26">
    <cfRule type="cellIs" dxfId="3851" priority="3681" operator="between">
      <formula>3.5</formula>
      <formula>4</formula>
    </cfRule>
    <cfRule type="cellIs" dxfId="3850" priority="3682" operator="between">
      <formula>2.5</formula>
      <formula>3.5</formula>
    </cfRule>
    <cfRule type="cellIs" dxfId="3849" priority="3683" operator="between">
      <formula>1.5</formula>
      <formula>2.5</formula>
    </cfRule>
    <cfRule type="cellIs" dxfId="3848" priority="3684" operator="between">
      <formula>1</formula>
      <formula>1.5</formula>
    </cfRule>
  </conditionalFormatting>
  <conditionalFormatting sqref="F25">
    <cfRule type="cellIs" dxfId="3847" priority="3677" operator="between">
      <formula>3.5</formula>
      <formula>4</formula>
    </cfRule>
    <cfRule type="cellIs" dxfId="3846" priority="3678" operator="between">
      <formula>2.5</formula>
      <formula>3.5</formula>
    </cfRule>
    <cfRule type="cellIs" dxfId="3845" priority="3679" operator="between">
      <formula>1.5</formula>
      <formula>2.5</formula>
    </cfRule>
    <cfRule type="cellIs" dxfId="3844" priority="3680" operator="between">
      <formula>1</formula>
      <formula>1.5</formula>
    </cfRule>
  </conditionalFormatting>
  <conditionalFormatting sqref="F24">
    <cfRule type="cellIs" dxfId="3843" priority="3673" operator="between">
      <formula>3.5</formula>
      <formula>4</formula>
    </cfRule>
    <cfRule type="cellIs" dxfId="3842" priority="3674" operator="between">
      <formula>2.5</formula>
      <formula>3.5</formula>
    </cfRule>
    <cfRule type="cellIs" dxfId="3841" priority="3675" operator="between">
      <formula>1.5</formula>
      <formula>2.5</formula>
    </cfRule>
    <cfRule type="cellIs" dxfId="3840" priority="3676" operator="between">
      <formula>1</formula>
      <formula>1.5</formula>
    </cfRule>
  </conditionalFormatting>
  <conditionalFormatting sqref="F27">
    <cfRule type="cellIs" dxfId="3839" priority="3669" operator="between">
      <formula>3.5</formula>
      <formula>4</formula>
    </cfRule>
    <cfRule type="cellIs" dxfId="3838" priority="3670" operator="between">
      <formula>2.5</formula>
      <formula>3.5</formula>
    </cfRule>
    <cfRule type="cellIs" dxfId="3837" priority="3671" operator="between">
      <formula>1.5</formula>
      <formula>2.5</formula>
    </cfRule>
    <cfRule type="cellIs" dxfId="3836" priority="3672" operator="between">
      <formula>1</formula>
      <formula>1.5</formula>
    </cfRule>
  </conditionalFormatting>
  <conditionalFormatting sqref="F28">
    <cfRule type="cellIs" dxfId="3835" priority="3665" operator="between">
      <formula>3.5</formula>
      <formula>4</formula>
    </cfRule>
    <cfRule type="cellIs" dxfId="3834" priority="3666" operator="between">
      <formula>2.5</formula>
      <formula>3.5</formula>
    </cfRule>
    <cfRule type="cellIs" dxfId="3833" priority="3667" operator="between">
      <formula>1.5</formula>
      <formula>2.5</formula>
    </cfRule>
    <cfRule type="cellIs" dxfId="3832" priority="3668" operator="between">
      <formula>1</formula>
      <formula>1.5</formula>
    </cfRule>
  </conditionalFormatting>
  <conditionalFormatting sqref="F29">
    <cfRule type="cellIs" dxfId="3831" priority="3661" operator="between">
      <formula>3.5</formula>
      <formula>4</formula>
    </cfRule>
    <cfRule type="cellIs" dxfId="3830" priority="3662" operator="between">
      <formula>2.5</formula>
      <formula>3.5</formula>
    </cfRule>
    <cfRule type="cellIs" dxfId="3829" priority="3663" operator="between">
      <formula>1.5</formula>
      <formula>2.5</formula>
    </cfRule>
    <cfRule type="cellIs" dxfId="3828" priority="3664" operator="between">
      <formula>1</formula>
      <formula>1.5</formula>
    </cfRule>
  </conditionalFormatting>
  <conditionalFormatting sqref="G26">
    <cfRule type="cellIs" dxfId="3827" priority="3657" operator="between">
      <formula>3.5</formula>
      <formula>4</formula>
    </cfRule>
    <cfRule type="cellIs" dxfId="3826" priority="3658" operator="between">
      <formula>2.5</formula>
      <formula>3.5</formula>
    </cfRule>
    <cfRule type="cellIs" dxfId="3825" priority="3659" operator="between">
      <formula>1.5</formula>
      <formula>2.5</formula>
    </cfRule>
    <cfRule type="cellIs" dxfId="3824" priority="3660" operator="between">
      <formula>1</formula>
      <formula>1.5</formula>
    </cfRule>
  </conditionalFormatting>
  <conditionalFormatting sqref="G25">
    <cfRule type="cellIs" dxfId="3823" priority="3653" operator="between">
      <formula>3.5</formula>
      <formula>4</formula>
    </cfRule>
    <cfRule type="cellIs" dxfId="3822" priority="3654" operator="between">
      <formula>2.5</formula>
      <formula>3.5</formula>
    </cfRule>
    <cfRule type="cellIs" dxfId="3821" priority="3655" operator="between">
      <formula>1.5</formula>
      <formula>2.5</formula>
    </cfRule>
    <cfRule type="cellIs" dxfId="3820" priority="3656" operator="between">
      <formula>1</formula>
      <formula>1.5</formula>
    </cfRule>
  </conditionalFormatting>
  <conditionalFormatting sqref="G24">
    <cfRule type="cellIs" dxfId="3819" priority="3649" operator="between">
      <formula>3.5</formula>
      <formula>4</formula>
    </cfRule>
    <cfRule type="cellIs" dxfId="3818" priority="3650" operator="between">
      <formula>2.5</formula>
      <formula>3.5</formula>
    </cfRule>
    <cfRule type="cellIs" dxfId="3817" priority="3651" operator="between">
      <formula>1.5</formula>
      <formula>2.5</formula>
    </cfRule>
    <cfRule type="cellIs" dxfId="3816" priority="3652" operator="between">
      <formula>1</formula>
      <formula>1.5</formula>
    </cfRule>
  </conditionalFormatting>
  <conditionalFormatting sqref="G27">
    <cfRule type="cellIs" dxfId="3815" priority="3645" operator="between">
      <formula>3.5</formula>
      <formula>4</formula>
    </cfRule>
    <cfRule type="cellIs" dxfId="3814" priority="3646" operator="between">
      <formula>2.5</formula>
      <formula>3.5</formula>
    </cfRule>
    <cfRule type="cellIs" dxfId="3813" priority="3647" operator="between">
      <formula>1.5</formula>
      <formula>2.5</formula>
    </cfRule>
    <cfRule type="cellIs" dxfId="3812" priority="3648" operator="between">
      <formula>1</formula>
      <formula>1.5</formula>
    </cfRule>
  </conditionalFormatting>
  <conditionalFormatting sqref="G28">
    <cfRule type="cellIs" dxfId="3811" priority="3641" operator="between">
      <formula>3.5</formula>
      <formula>4</formula>
    </cfRule>
    <cfRule type="cellIs" dxfId="3810" priority="3642" operator="between">
      <formula>2.5</formula>
      <formula>3.5</formula>
    </cfRule>
    <cfRule type="cellIs" dxfId="3809" priority="3643" operator="between">
      <formula>1.5</formula>
      <formula>2.5</formula>
    </cfRule>
    <cfRule type="cellIs" dxfId="3808" priority="3644" operator="between">
      <formula>1</formula>
      <formula>1.5</formula>
    </cfRule>
  </conditionalFormatting>
  <conditionalFormatting sqref="G29">
    <cfRule type="cellIs" dxfId="3807" priority="3637" operator="between">
      <formula>3.5</formula>
      <formula>4</formula>
    </cfRule>
    <cfRule type="cellIs" dxfId="3806" priority="3638" operator="between">
      <formula>2.5</formula>
      <formula>3.5</formula>
    </cfRule>
    <cfRule type="cellIs" dxfId="3805" priority="3639" operator="between">
      <formula>1.5</formula>
      <formula>2.5</formula>
    </cfRule>
    <cfRule type="cellIs" dxfId="3804" priority="3640" operator="between">
      <formula>1</formula>
      <formula>1.5</formula>
    </cfRule>
  </conditionalFormatting>
  <conditionalFormatting sqref="H26">
    <cfRule type="cellIs" dxfId="3803" priority="3633" operator="between">
      <formula>3.5</formula>
      <formula>4</formula>
    </cfRule>
    <cfRule type="cellIs" dxfId="3802" priority="3634" operator="between">
      <formula>2.5</formula>
      <formula>3.5</formula>
    </cfRule>
    <cfRule type="cellIs" dxfId="3801" priority="3635" operator="between">
      <formula>1.5</formula>
      <formula>2.5</formula>
    </cfRule>
    <cfRule type="cellIs" dxfId="3800" priority="3636" operator="between">
      <formula>1</formula>
      <formula>1.5</formula>
    </cfRule>
  </conditionalFormatting>
  <conditionalFormatting sqref="H25">
    <cfRule type="cellIs" dxfId="3799" priority="3629" operator="between">
      <formula>3.5</formula>
      <formula>4</formula>
    </cfRule>
    <cfRule type="cellIs" dxfId="3798" priority="3630" operator="between">
      <formula>2.5</formula>
      <formula>3.5</formula>
    </cfRule>
    <cfRule type="cellIs" dxfId="3797" priority="3631" operator="between">
      <formula>1.5</formula>
      <formula>2.5</formula>
    </cfRule>
    <cfRule type="cellIs" dxfId="3796" priority="3632" operator="between">
      <formula>1</formula>
      <formula>1.5</formula>
    </cfRule>
  </conditionalFormatting>
  <conditionalFormatting sqref="H24">
    <cfRule type="cellIs" dxfId="3795" priority="3625" operator="between">
      <formula>3.5</formula>
      <formula>4</formula>
    </cfRule>
    <cfRule type="cellIs" dxfId="3794" priority="3626" operator="between">
      <formula>2.5</formula>
      <formula>3.5</formula>
    </cfRule>
    <cfRule type="cellIs" dxfId="3793" priority="3627" operator="between">
      <formula>1.5</formula>
      <formula>2.5</formula>
    </cfRule>
    <cfRule type="cellIs" dxfId="3792" priority="3628" operator="between">
      <formula>1</formula>
      <formula>1.5</formula>
    </cfRule>
  </conditionalFormatting>
  <conditionalFormatting sqref="H27">
    <cfRule type="cellIs" dxfId="3791" priority="3621" operator="between">
      <formula>3.5</formula>
      <formula>4</formula>
    </cfRule>
    <cfRule type="cellIs" dxfId="3790" priority="3622" operator="between">
      <formula>2.5</formula>
      <formula>3.5</formula>
    </cfRule>
    <cfRule type="cellIs" dxfId="3789" priority="3623" operator="between">
      <formula>1.5</formula>
      <formula>2.5</formula>
    </cfRule>
    <cfRule type="cellIs" dxfId="3788" priority="3624" operator="between">
      <formula>1</formula>
      <formula>1.5</formula>
    </cfRule>
  </conditionalFormatting>
  <conditionalFormatting sqref="H28">
    <cfRule type="cellIs" dxfId="3787" priority="3617" operator="between">
      <formula>3.5</formula>
      <formula>4</formula>
    </cfRule>
    <cfRule type="cellIs" dxfId="3786" priority="3618" operator="between">
      <formula>2.5</formula>
      <formula>3.5</formula>
    </cfRule>
    <cfRule type="cellIs" dxfId="3785" priority="3619" operator="between">
      <formula>1.5</formula>
      <formula>2.5</formula>
    </cfRule>
    <cfRule type="cellIs" dxfId="3784" priority="3620" operator="between">
      <formula>1</formula>
      <formula>1.5</formula>
    </cfRule>
  </conditionalFormatting>
  <conditionalFormatting sqref="H29">
    <cfRule type="cellIs" dxfId="3783" priority="3613" operator="between">
      <formula>3.5</formula>
      <formula>4</formula>
    </cfRule>
    <cfRule type="cellIs" dxfId="3782" priority="3614" operator="between">
      <formula>2.5</formula>
      <formula>3.5</formula>
    </cfRule>
    <cfRule type="cellIs" dxfId="3781" priority="3615" operator="between">
      <formula>1.5</formula>
      <formula>2.5</formula>
    </cfRule>
    <cfRule type="cellIs" dxfId="3780" priority="3616" operator="between">
      <formula>1</formula>
      <formula>1.5</formula>
    </cfRule>
  </conditionalFormatting>
  <conditionalFormatting sqref="I26">
    <cfRule type="cellIs" dxfId="3779" priority="3609" operator="between">
      <formula>3.5</formula>
      <formula>4</formula>
    </cfRule>
    <cfRule type="cellIs" dxfId="3778" priority="3610" operator="between">
      <formula>2.5</formula>
      <formula>3.5</formula>
    </cfRule>
    <cfRule type="cellIs" dxfId="3777" priority="3611" operator="between">
      <formula>1.5</formula>
      <formula>2.5</formula>
    </cfRule>
    <cfRule type="cellIs" dxfId="3776" priority="3612" operator="between">
      <formula>1</formula>
      <formula>1.5</formula>
    </cfRule>
  </conditionalFormatting>
  <conditionalFormatting sqref="I25">
    <cfRule type="cellIs" dxfId="3775" priority="3605" operator="between">
      <formula>3.5</formula>
      <formula>4</formula>
    </cfRule>
    <cfRule type="cellIs" dxfId="3774" priority="3606" operator="between">
      <formula>2.5</formula>
      <formula>3.5</formula>
    </cfRule>
    <cfRule type="cellIs" dxfId="3773" priority="3607" operator="between">
      <formula>1.5</formula>
      <formula>2.5</formula>
    </cfRule>
    <cfRule type="cellIs" dxfId="3772" priority="3608" operator="between">
      <formula>1</formula>
      <formula>1.5</formula>
    </cfRule>
  </conditionalFormatting>
  <conditionalFormatting sqref="I24">
    <cfRule type="cellIs" dxfId="3771" priority="3601" operator="between">
      <formula>3.5</formula>
      <formula>4</formula>
    </cfRule>
    <cfRule type="cellIs" dxfId="3770" priority="3602" operator="between">
      <formula>2.5</formula>
      <formula>3.5</formula>
    </cfRule>
    <cfRule type="cellIs" dxfId="3769" priority="3603" operator="between">
      <formula>1.5</formula>
      <formula>2.5</formula>
    </cfRule>
    <cfRule type="cellIs" dxfId="3768" priority="3604" operator="between">
      <formula>1</formula>
      <formula>1.5</formula>
    </cfRule>
  </conditionalFormatting>
  <conditionalFormatting sqref="I27">
    <cfRule type="cellIs" dxfId="3767" priority="3597" operator="between">
      <formula>3.5</formula>
      <formula>4</formula>
    </cfRule>
    <cfRule type="cellIs" dxfId="3766" priority="3598" operator="between">
      <formula>2.5</formula>
      <formula>3.5</formula>
    </cfRule>
    <cfRule type="cellIs" dxfId="3765" priority="3599" operator="between">
      <formula>1.5</formula>
      <formula>2.5</formula>
    </cfRule>
    <cfRule type="cellIs" dxfId="3764" priority="3600" operator="between">
      <formula>1</formula>
      <formula>1.5</formula>
    </cfRule>
  </conditionalFormatting>
  <conditionalFormatting sqref="I28">
    <cfRule type="cellIs" dxfId="3763" priority="3593" operator="between">
      <formula>3.5</formula>
      <formula>4</formula>
    </cfRule>
    <cfRule type="cellIs" dxfId="3762" priority="3594" operator="between">
      <formula>2.5</formula>
      <formula>3.5</formula>
    </cfRule>
    <cfRule type="cellIs" dxfId="3761" priority="3595" operator="between">
      <formula>1.5</formula>
      <formula>2.5</formula>
    </cfRule>
    <cfRule type="cellIs" dxfId="3760" priority="3596" operator="between">
      <formula>1</formula>
      <formula>1.5</formula>
    </cfRule>
  </conditionalFormatting>
  <conditionalFormatting sqref="I29">
    <cfRule type="cellIs" dxfId="3759" priority="3589" operator="between">
      <formula>3.5</formula>
      <formula>4</formula>
    </cfRule>
    <cfRule type="cellIs" dxfId="3758" priority="3590" operator="between">
      <formula>2.5</formula>
      <formula>3.5</formula>
    </cfRule>
    <cfRule type="cellIs" dxfId="3757" priority="3591" operator="between">
      <formula>1.5</formula>
      <formula>2.5</formula>
    </cfRule>
    <cfRule type="cellIs" dxfId="3756" priority="3592" operator="between">
      <formula>1</formula>
      <formula>1.5</formula>
    </cfRule>
  </conditionalFormatting>
  <conditionalFormatting sqref="J26">
    <cfRule type="cellIs" dxfId="3755" priority="3585" operator="between">
      <formula>3.5</formula>
      <formula>4</formula>
    </cfRule>
    <cfRule type="cellIs" dxfId="3754" priority="3586" operator="between">
      <formula>2.5</formula>
      <formula>3.5</formula>
    </cfRule>
    <cfRule type="cellIs" dxfId="3753" priority="3587" operator="between">
      <formula>1.5</formula>
      <formula>2.5</formula>
    </cfRule>
    <cfRule type="cellIs" dxfId="3752" priority="3588" operator="between">
      <formula>1</formula>
      <formula>1.5</formula>
    </cfRule>
  </conditionalFormatting>
  <conditionalFormatting sqref="J25">
    <cfRule type="cellIs" dxfId="3751" priority="3581" operator="between">
      <formula>3.5</formula>
      <formula>4</formula>
    </cfRule>
    <cfRule type="cellIs" dxfId="3750" priority="3582" operator="between">
      <formula>2.5</formula>
      <formula>3.5</formula>
    </cfRule>
    <cfRule type="cellIs" dxfId="3749" priority="3583" operator="between">
      <formula>1.5</formula>
      <formula>2.5</formula>
    </cfRule>
    <cfRule type="cellIs" dxfId="3748" priority="3584" operator="between">
      <formula>1</formula>
      <formula>1.5</formula>
    </cfRule>
  </conditionalFormatting>
  <conditionalFormatting sqref="J24">
    <cfRule type="cellIs" dxfId="3747" priority="3577" operator="between">
      <formula>3.5</formula>
      <formula>4</formula>
    </cfRule>
    <cfRule type="cellIs" dxfId="3746" priority="3578" operator="between">
      <formula>2.5</formula>
      <formula>3.5</formula>
    </cfRule>
    <cfRule type="cellIs" dxfId="3745" priority="3579" operator="between">
      <formula>1.5</formula>
      <formula>2.5</formula>
    </cfRule>
    <cfRule type="cellIs" dxfId="3744" priority="3580" operator="between">
      <formula>1</formula>
      <formula>1.5</formula>
    </cfRule>
  </conditionalFormatting>
  <conditionalFormatting sqref="J27">
    <cfRule type="cellIs" dxfId="3743" priority="3573" operator="between">
      <formula>3.5</formula>
      <formula>4</formula>
    </cfRule>
    <cfRule type="cellIs" dxfId="3742" priority="3574" operator="between">
      <formula>2.5</formula>
      <formula>3.5</formula>
    </cfRule>
    <cfRule type="cellIs" dxfId="3741" priority="3575" operator="between">
      <formula>1.5</formula>
      <formula>2.5</formula>
    </cfRule>
    <cfRule type="cellIs" dxfId="3740" priority="3576" operator="between">
      <formula>1</formula>
      <formula>1.5</formula>
    </cfRule>
  </conditionalFormatting>
  <conditionalFormatting sqref="J28">
    <cfRule type="cellIs" dxfId="3739" priority="3569" operator="between">
      <formula>3.5</formula>
      <formula>4</formula>
    </cfRule>
    <cfRule type="cellIs" dxfId="3738" priority="3570" operator="between">
      <formula>2.5</formula>
      <formula>3.5</formula>
    </cfRule>
    <cfRule type="cellIs" dxfId="3737" priority="3571" operator="between">
      <formula>1.5</formula>
      <formula>2.5</formula>
    </cfRule>
    <cfRule type="cellIs" dxfId="3736" priority="3572" operator="between">
      <formula>1</formula>
      <formula>1.5</formula>
    </cfRule>
  </conditionalFormatting>
  <conditionalFormatting sqref="J29">
    <cfRule type="cellIs" dxfId="3735" priority="3565" operator="between">
      <formula>3.5</formula>
      <formula>4</formula>
    </cfRule>
    <cfRule type="cellIs" dxfId="3734" priority="3566" operator="between">
      <formula>2.5</formula>
      <formula>3.5</formula>
    </cfRule>
    <cfRule type="cellIs" dxfId="3733" priority="3567" operator="between">
      <formula>1.5</formula>
      <formula>2.5</formula>
    </cfRule>
    <cfRule type="cellIs" dxfId="3732" priority="3568" operator="between">
      <formula>1</formula>
      <formula>1.5</formula>
    </cfRule>
  </conditionalFormatting>
  <conditionalFormatting sqref="K26">
    <cfRule type="cellIs" dxfId="3731" priority="3561" operator="between">
      <formula>3.5</formula>
      <formula>4</formula>
    </cfRule>
    <cfRule type="cellIs" dxfId="3730" priority="3562" operator="between">
      <formula>2.5</formula>
      <formula>3.5</formula>
    </cfRule>
    <cfRule type="cellIs" dxfId="3729" priority="3563" operator="between">
      <formula>1.5</formula>
      <formula>2.5</formula>
    </cfRule>
    <cfRule type="cellIs" dxfId="3728" priority="3564" operator="between">
      <formula>1</formula>
      <formula>1.5</formula>
    </cfRule>
  </conditionalFormatting>
  <conditionalFormatting sqref="K25">
    <cfRule type="cellIs" dxfId="3727" priority="3557" operator="between">
      <formula>3.5</formula>
      <formula>4</formula>
    </cfRule>
    <cfRule type="cellIs" dxfId="3726" priority="3558" operator="between">
      <formula>2.5</formula>
      <formula>3.5</formula>
    </cfRule>
    <cfRule type="cellIs" dxfId="3725" priority="3559" operator="between">
      <formula>1.5</formula>
      <formula>2.5</formula>
    </cfRule>
    <cfRule type="cellIs" dxfId="3724" priority="3560" operator="between">
      <formula>1</formula>
      <formula>1.5</formula>
    </cfRule>
  </conditionalFormatting>
  <conditionalFormatting sqref="K24">
    <cfRule type="cellIs" dxfId="3723" priority="3553" operator="between">
      <formula>3.5</formula>
      <formula>4</formula>
    </cfRule>
    <cfRule type="cellIs" dxfId="3722" priority="3554" operator="between">
      <formula>2.5</formula>
      <formula>3.5</formula>
    </cfRule>
    <cfRule type="cellIs" dxfId="3721" priority="3555" operator="between">
      <formula>1.5</formula>
      <formula>2.5</formula>
    </cfRule>
    <cfRule type="cellIs" dxfId="3720" priority="3556" operator="between">
      <formula>1</formula>
      <formula>1.5</formula>
    </cfRule>
  </conditionalFormatting>
  <conditionalFormatting sqref="K27">
    <cfRule type="cellIs" dxfId="3719" priority="3549" operator="between">
      <formula>3.5</formula>
      <formula>4</formula>
    </cfRule>
    <cfRule type="cellIs" dxfId="3718" priority="3550" operator="between">
      <formula>2.5</formula>
      <formula>3.5</formula>
    </cfRule>
    <cfRule type="cellIs" dxfId="3717" priority="3551" operator="between">
      <formula>1.5</formula>
      <formula>2.5</formula>
    </cfRule>
    <cfRule type="cellIs" dxfId="3716" priority="3552" operator="between">
      <formula>1</formula>
      <formula>1.5</formula>
    </cfRule>
  </conditionalFormatting>
  <conditionalFormatting sqref="K28">
    <cfRule type="cellIs" dxfId="3715" priority="3545" operator="between">
      <formula>3.5</formula>
      <formula>4</formula>
    </cfRule>
    <cfRule type="cellIs" dxfId="3714" priority="3546" operator="between">
      <formula>2.5</formula>
      <formula>3.5</formula>
    </cfRule>
    <cfRule type="cellIs" dxfId="3713" priority="3547" operator="between">
      <formula>1.5</formula>
      <formula>2.5</formula>
    </cfRule>
    <cfRule type="cellIs" dxfId="3712" priority="3548" operator="between">
      <formula>1</formula>
      <formula>1.5</formula>
    </cfRule>
  </conditionalFormatting>
  <conditionalFormatting sqref="K29">
    <cfRule type="cellIs" dxfId="3711" priority="3541" operator="between">
      <formula>3.5</formula>
      <formula>4</formula>
    </cfRule>
    <cfRule type="cellIs" dxfId="3710" priority="3542" operator="between">
      <formula>2.5</formula>
      <formula>3.5</formula>
    </cfRule>
    <cfRule type="cellIs" dxfId="3709" priority="3543" operator="between">
      <formula>1.5</formula>
      <formula>2.5</formula>
    </cfRule>
    <cfRule type="cellIs" dxfId="3708" priority="3544" operator="between">
      <formula>1</formula>
      <formula>1.5</formula>
    </cfRule>
  </conditionalFormatting>
  <conditionalFormatting sqref="L26">
    <cfRule type="cellIs" dxfId="3707" priority="3537" operator="between">
      <formula>3.5</formula>
      <formula>4</formula>
    </cfRule>
    <cfRule type="cellIs" dxfId="3706" priority="3538" operator="between">
      <formula>2.5</formula>
      <formula>3.5</formula>
    </cfRule>
    <cfRule type="cellIs" dxfId="3705" priority="3539" operator="between">
      <formula>1.5</formula>
      <formula>2.5</formula>
    </cfRule>
    <cfRule type="cellIs" dxfId="3704" priority="3540" operator="between">
      <formula>1</formula>
      <formula>1.5</formula>
    </cfRule>
  </conditionalFormatting>
  <conditionalFormatting sqref="L25">
    <cfRule type="cellIs" dxfId="3703" priority="3533" operator="between">
      <formula>3.5</formula>
      <formula>4</formula>
    </cfRule>
    <cfRule type="cellIs" dxfId="3702" priority="3534" operator="between">
      <formula>2.5</formula>
      <formula>3.5</formula>
    </cfRule>
    <cfRule type="cellIs" dxfId="3701" priority="3535" operator="between">
      <formula>1.5</formula>
      <formula>2.5</formula>
    </cfRule>
    <cfRule type="cellIs" dxfId="3700" priority="3536" operator="between">
      <formula>1</formula>
      <formula>1.5</formula>
    </cfRule>
  </conditionalFormatting>
  <conditionalFormatting sqref="L24">
    <cfRule type="cellIs" dxfId="3699" priority="3529" operator="between">
      <formula>3.5</formula>
      <formula>4</formula>
    </cfRule>
    <cfRule type="cellIs" dxfId="3698" priority="3530" operator="between">
      <formula>2.5</formula>
      <formula>3.5</formula>
    </cfRule>
    <cfRule type="cellIs" dxfId="3697" priority="3531" operator="between">
      <formula>1.5</formula>
      <formula>2.5</formula>
    </cfRule>
    <cfRule type="cellIs" dxfId="3696" priority="3532" operator="between">
      <formula>1</formula>
      <formula>1.5</formula>
    </cfRule>
  </conditionalFormatting>
  <conditionalFormatting sqref="L27">
    <cfRule type="cellIs" dxfId="3695" priority="3525" operator="between">
      <formula>3.5</formula>
      <formula>4</formula>
    </cfRule>
    <cfRule type="cellIs" dxfId="3694" priority="3526" operator="between">
      <formula>2.5</formula>
      <formula>3.5</formula>
    </cfRule>
    <cfRule type="cellIs" dxfId="3693" priority="3527" operator="between">
      <formula>1.5</formula>
      <formula>2.5</formula>
    </cfRule>
    <cfRule type="cellIs" dxfId="3692" priority="3528" operator="between">
      <formula>1</formula>
      <formula>1.5</formula>
    </cfRule>
  </conditionalFormatting>
  <conditionalFormatting sqref="L28">
    <cfRule type="cellIs" dxfId="3691" priority="3521" operator="between">
      <formula>3.5</formula>
      <formula>4</formula>
    </cfRule>
    <cfRule type="cellIs" dxfId="3690" priority="3522" operator="between">
      <formula>2.5</formula>
      <formula>3.5</formula>
    </cfRule>
    <cfRule type="cellIs" dxfId="3689" priority="3523" operator="between">
      <formula>1.5</formula>
      <formula>2.5</formula>
    </cfRule>
    <cfRule type="cellIs" dxfId="3688" priority="3524" operator="between">
      <formula>1</formula>
      <formula>1.5</formula>
    </cfRule>
  </conditionalFormatting>
  <conditionalFormatting sqref="L29">
    <cfRule type="cellIs" dxfId="3687" priority="3517" operator="between">
      <formula>3.5</formula>
      <formula>4</formula>
    </cfRule>
    <cfRule type="cellIs" dxfId="3686" priority="3518" operator="between">
      <formula>2.5</formula>
      <formula>3.5</formula>
    </cfRule>
    <cfRule type="cellIs" dxfId="3685" priority="3519" operator="between">
      <formula>1.5</formula>
      <formula>2.5</formula>
    </cfRule>
    <cfRule type="cellIs" dxfId="3684" priority="3520" operator="between">
      <formula>1</formula>
      <formula>1.5</formula>
    </cfRule>
  </conditionalFormatting>
  <conditionalFormatting sqref="M26">
    <cfRule type="cellIs" dxfId="3683" priority="3513" operator="between">
      <formula>3.5</formula>
      <formula>4</formula>
    </cfRule>
    <cfRule type="cellIs" dxfId="3682" priority="3514" operator="between">
      <formula>2.5</formula>
      <formula>3.5</formula>
    </cfRule>
    <cfRule type="cellIs" dxfId="3681" priority="3515" operator="between">
      <formula>1.5</formula>
      <formula>2.5</formula>
    </cfRule>
    <cfRule type="cellIs" dxfId="3680" priority="3516" operator="between">
      <formula>1</formula>
      <formula>1.5</formula>
    </cfRule>
  </conditionalFormatting>
  <conditionalFormatting sqref="M25">
    <cfRule type="cellIs" dxfId="3679" priority="3509" operator="between">
      <formula>3.5</formula>
      <formula>4</formula>
    </cfRule>
    <cfRule type="cellIs" dxfId="3678" priority="3510" operator="between">
      <formula>2.5</formula>
      <formula>3.5</formula>
    </cfRule>
    <cfRule type="cellIs" dxfId="3677" priority="3511" operator="between">
      <formula>1.5</formula>
      <formula>2.5</formula>
    </cfRule>
    <cfRule type="cellIs" dxfId="3676" priority="3512" operator="between">
      <formula>1</formula>
      <formula>1.5</formula>
    </cfRule>
  </conditionalFormatting>
  <conditionalFormatting sqref="M24">
    <cfRule type="cellIs" dxfId="3675" priority="3505" operator="between">
      <formula>3.5</formula>
      <formula>4</formula>
    </cfRule>
    <cfRule type="cellIs" dxfId="3674" priority="3506" operator="between">
      <formula>2.5</formula>
      <formula>3.5</formula>
    </cfRule>
    <cfRule type="cellIs" dxfId="3673" priority="3507" operator="between">
      <formula>1.5</formula>
      <formula>2.5</formula>
    </cfRule>
    <cfRule type="cellIs" dxfId="3672" priority="3508" operator="between">
      <formula>1</formula>
      <formula>1.5</formula>
    </cfRule>
  </conditionalFormatting>
  <conditionalFormatting sqref="M27">
    <cfRule type="cellIs" dxfId="3671" priority="3501" operator="between">
      <formula>3.5</formula>
      <formula>4</formula>
    </cfRule>
    <cfRule type="cellIs" dxfId="3670" priority="3502" operator="between">
      <formula>2.5</formula>
      <formula>3.5</formula>
    </cfRule>
    <cfRule type="cellIs" dxfId="3669" priority="3503" operator="between">
      <formula>1.5</formula>
      <formula>2.5</formula>
    </cfRule>
    <cfRule type="cellIs" dxfId="3668" priority="3504" operator="between">
      <formula>1</formula>
      <formula>1.5</formula>
    </cfRule>
  </conditionalFormatting>
  <conditionalFormatting sqref="M28">
    <cfRule type="cellIs" dxfId="3667" priority="3497" operator="between">
      <formula>3.5</formula>
      <formula>4</formula>
    </cfRule>
    <cfRule type="cellIs" dxfId="3666" priority="3498" operator="between">
      <formula>2.5</formula>
      <formula>3.5</formula>
    </cfRule>
    <cfRule type="cellIs" dxfId="3665" priority="3499" operator="between">
      <formula>1.5</formula>
      <formula>2.5</formula>
    </cfRule>
    <cfRule type="cellIs" dxfId="3664" priority="3500" operator="between">
      <formula>1</formula>
      <formula>1.5</formula>
    </cfRule>
  </conditionalFormatting>
  <conditionalFormatting sqref="M29">
    <cfRule type="cellIs" dxfId="3663" priority="3493" operator="between">
      <formula>3.5</formula>
      <formula>4</formula>
    </cfRule>
    <cfRule type="cellIs" dxfId="3662" priority="3494" operator="between">
      <formula>2.5</formula>
      <formula>3.5</formula>
    </cfRule>
    <cfRule type="cellIs" dxfId="3661" priority="3495" operator="between">
      <formula>1.5</formula>
      <formula>2.5</formula>
    </cfRule>
    <cfRule type="cellIs" dxfId="3660" priority="3496" operator="between">
      <formula>1</formula>
      <formula>1.5</formula>
    </cfRule>
  </conditionalFormatting>
  <conditionalFormatting sqref="N26">
    <cfRule type="cellIs" dxfId="3659" priority="3489" operator="between">
      <formula>3.5</formula>
      <formula>4</formula>
    </cfRule>
    <cfRule type="cellIs" dxfId="3658" priority="3490" operator="between">
      <formula>2.5</formula>
      <formula>3.5</formula>
    </cfRule>
    <cfRule type="cellIs" dxfId="3657" priority="3491" operator="between">
      <formula>1.5</formula>
      <formula>2.5</formula>
    </cfRule>
    <cfRule type="cellIs" dxfId="3656" priority="3492" operator="between">
      <formula>1</formula>
      <formula>1.5</formula>
    </cfRule>
  </conditionalFormatting>
  <conditionalFormatting sqref="N25">
    <cfRule type="cellIs" dxfId="3655" priority="3485" operator="between">
      <formula>3.5</formula>
      <formula>4</formula>
    </cfRule>
    <cfRule type="cellIs" dxfId="3654" priority="3486" operator="between">
      <formula>2.5</formula>
      <formula>3.5</formula>
    </cfRule>
    <cfRule type="cellIs" dxfId="3653" priority="3487" operator="between">
      <formula>1.5</formula>
      <formula>2.5</formula>
    </cfRule>
    <cfRule type="cellIs" dxfId="3652" priority="3488" operator="between">
      <formula>1</formula>
      <formula>1.5</formula>
    </cfRule>
  </conditionalFormatting>
  <conditionalFormatting sqref="N24">
    <cfRule type="cellIs" dxfId="3651" priority="3481" operator="between">
      <formula>3.5</formula>
      <formula>4</formula>
    </cfRule>
    <cfRule type="cellIs" dxfId="3650" priority="3482" operator="between">
      <formula>2.5</formula>
      <formula>3.5</formula>
    </cfRule>
    <cfRule type="cellIs" dxfId="3649" priority="3483" operator="between">
      <formula>1.5</formula>
      <formula>2.5</formula>
    </cfRule>
    <cfRule type="cellIs" dxfId="3648" priority="3484" operator="between">
      <formula>1</formula>
      <formula>1.5</formula>
    </cfRule>
  </conditionalFormatting>
  <conditionalFormatting sqref="N27">
    <cfRule type="cellIs" dxfId="3647" priority="3477" operator="between">
      <formula>3.5</formula>
      <formula>4</formula>
    </cfRule>
    <cfRule type="cellIs" dxfId="3646" priority="3478" operator="between">
      <formula>2.5</formula>
      <formula>3.5</formula>
    </cfRule>
    <cfRule type="cellIs" dxfId="3645" priority="3479" operator="between">
      <formula>1.5</formula>
      <formula>2.5</formula>
    </cfRule>
    <cfRule type="cellIs" dxfId="3644" priority="3480" operator="between">
      <formula>1</formula>
      <formula>1.5</formula>
    </cfRule>
  </conditionalFormatting>
  <conditionalFormatting sqref="N28">
    <cfRule type="cellIs" dxfId="3643" priority="3473" operator="between">
      <formula>3.5</formula>
      <formula>4</formula>
    </cfRule>
    <cfRule type="cellIs" dxfId="3642" priority="3474" operator="between">
      <formula>2.5</formula>
      <formula>3.5</formula>
    </cfRule>
    <cfRule type="cellIs" dxfId="3641" priority="3475" operator="between">
      <formula>1.5</formula>
      <formula>2.5</formula>
    </cfRule>
    <cfRule type="cellIs" dxfId="3640" priority="3476" operator="between">
      <formula>1</formula>
      <formula>1.5</formula>
    </cfRule>
  </conditionalFormatting>
  <conditionalFormatting sqref="N29">
    <cfRule type="cellIs" dxfId="3639" priority="3469" operator="between">
      <formula>3.5</formula>
      <formula>4</formula>
    </cfRule>
    <cfRule type="cellIs" dxfId="3638" priority="3470" operator="between">
      <formula>2.5</formula>
      <formula>3.5</formula>
    </cfRule>
    <cfRule type="cellIs" dxfId="3637" priority="3471" operator="between">
      <formula>1.5</formula>
      <formula>2.5</formula>
    </cfRule>
    <cfRule type="cellIs" dxfId="3636" priority="3472" operator="between">
      <formula>1</formula>
      <formula>1.5</formula>
    </cfRule>
  </conditionalFormatting>
  <conditionalFormatting sqref="O26">
    <cfRule type="cellIs" dxfId="3635" priority="3465" operator="between">
      <formula>3.5</formula>
      <formula>4</formula>
    </cfRule>
    <cfRule type="cellIs" dxfId="3634" priority="3466" operator="between">
      <formula>2.5</formula>
      <formula>3.5</formula>
    </cfRule>
    <cfRule type="cellIs" dxfId="3633" priority="3467" operator="between">
      <formula>1.5</formula>
      <formula>2.5</formula>
    </cfRule>
    <cfRule type="cellIs" dxfId="3632" priority="3468" operator="between">
      <formula>1</formula>
      <formula>1.5</formula>
    </cfRule>
  </conditionalFormatting>
  <conditionalFormatting sqref="O25">
    <cfRule type="cellIs" dxfId="3631" priority="3461" operator="between">
      <formula>3.5</formula>
      <formula>4</formula>
    </cfRule>
    <cfRule type="cellIs" dxfId="3630" priority="3462" operator="between">
      <formula>2.5</formula>
      <formula>3.5</formula>
    </cfRule>
    <cfRule type="cellIs" dxfId="3629" priority="3463" operator="between">
      <formula>1.5</formula>
      <formula>2.5</formula>
    </cfRule>
    <cfRule type="cellIs" dxfId="3628" priority="3464" operator="between">
      <formula>1</formula>
      <formula>1.5</formula>
    </cfRule>
  </conditionalFormatting>
  <conditionalFormatting sqref="O24">
    <cfRule type="cellIs" dxfId="3627" priority="3457" operator="between">
      <formula>3.5</formula>
      <formula>4</formula>
    </cfRule>
    <cfRule type="cellIs" dxfId="3626" priority="3458" operator="between">
      <formula>2.5</formula>
      <formula>3.5</formula>
    </cfRule>
    <cfRule type="cellIs" dxfId="3625" priority="3459" operator="between">
      <formula>1.5</formula>
      <formula>2.5</formula>
    </cfRule>
    <cfRule type="cellIs" dxfId="3624" priority="3460" operator="between">
      <formula>1</formula>
      <formula>1.5</formula>
    </cfRule>
  </conditionalFormatting>
  <conditionalFormatting sqref="O27">
    <cfRule type="cellIs" dxfId="3623" priority="3453" operator="between">
      <formula>3.5</formula>
      <formula>4</formula>
    </cfRule>
    <cfRule type="cellIs" dxfId="3622" priority="3454" operator="between">
      <formula>2.5</formula>
      <formula>3.5</formula>
    </cfRule>
    <cfRule type="cellIs" dxfId="3621" priority="3455" operator="between">
      <formula>1.5</formula>
      <formula>2.5</formula>
    </cfRule>
    <cfRule type="cellIs" dxfId="3620" priority="3456" operator="between">
      <formula>1</formula>
      <formula>1.5</formula>
    </cfRule>
  </conditionalFormatting>
  <conditionalFormatting sqref="O28">
    <cfRule type="cellIs" dxfId="3619" priority="3449" operator="between">
      <formula>3.5</formula>
      <formula>4</formula>
    </cfRule>
    <cfRule type="cellIs" dxfId="3618" priority="3450" operator="between">
      <formula>2.5</formula>
      <formula>3.5</formula>
    </cfRule>
    <cfRule type="cellIs" dxfId="3617" priority="3451" operator="between">
      <formula>1.5</formula>
      <formula>2.5</formula>
    </cfRule>
    <cfRule type="cellIs" dxfId="3616" priority="3452" operator="between">
      <formula>1</formula>
      <formula>1.5</formula>
    </cfRule>
  </conditionalFormatting>
  <conditionalFormatting sqref="O29">
    <cfRule type="cellIs" dxfId="3615" priority="3445" operator="between">
      <formula>3.5</formula>
      <formula>4</formula>
    </cfRule>
    <cfRule type="cellIs" dxfId="3614" priority="3446" operator="between">
      <formula>2.5</formula>
      <formula>3.5</formula>
    </cfRule>
    <cfRule type="cellIs" dxfId="3613" priority="3447" operator="between">
      <formula>1.5</formula>
      <formula>2.5</formula>
    </cfRule>
    <cfRule type="cellIs" dxfId="3612" priority="3448" operator="between">
      <formula>1</formula>
      <formula>1.5</formula>
    </cfRule>
  </conditionalFormatting>
  <conditionalFormatting sqref="P26">
    <cfRule type="cellIs" dxfId="3611" priority="3441" operator="between">
      <formula>3.5</formula>
      <formula>4</formula>
    </cfRule>
    <cfRule type="cellIs" dxfId="3610" priority="3442" operator="between">
      <formula>2.5</formula>
      <formula>3.5</formula>
    </cfRule>
    <cfRule type="cellIs" dxfId="3609" priority="3443" operator="between">
      <formula>1.5</formula>
      <formula>2.5</formula>
    </cfRule>
    <cfRule type="cellIs" dxfId="3608" priority="3444" operator="between">
      <formula>1</formula>
      <formula>1.5</formula>
    </cfRule>
  </conditionalFormatting>
  <conditionalFormatting sqref="P25">
    <cfRule type="cellIs" dxfId="3607" priority="3437" operator="between">
      <formula>3.5</formula>
      <formula>4</formula>
    </cfRule>
    <cfRule type="cellIs" dxfId="3606" priority="3438" operator="between">
      <formula>2.5</formula>
      <formula>3.5</formula>
    </cfRule>
    <cfRule type="cellIs" dxfId="3605" priority="3439" operator="between">
      <formula>1.5</formula>
      <formula>2.5</formula>
    </cfRule>
    <cfRule type="cellIs" dxfId="3604" priority="3440" operator="between">
      <formula>1</formula>
      <formula>1.5</formula>
    </cfRule>
  </conditionalFormatting>
  <conditionalFormatting sqref="P24">
    <cfRule type="cellIs" dxfId="3603" priority="3433" operator="between">
      <formula>3.5</formula>
      <formula>4</formula>
    </cfRule>
    <cfRule type="cellIs" dxfId="3602" priority="3434" operator="between">
      <formula>2.5</formula>
      <formula>3.5</formula>
    </cfRule>
    <cfRule type="cellIs" dxfId="3601" priority="3435" operator="between">
      <formula>1.5</formula>
      <formula>2.5</formula>
    </cfRule>
    <cfRule type="cellIs" dxfId="3600" priority="3436" operator="between">
      <formula>1</formula>
      <formula>1.5</formula>
    </cfRule>
  </conditionalFormatting>
  <conditionalFormatting sqref="P27">
    <cfRule type="cellIs" dxfId="3599" priority="3429" operator="between">
      <formula>3.5</formula>
      <formula>4</formula>
    </cfRule>
    <cfRule type="cellIs" dxfId="3598" priority="3430" operator="between">
      <formula>2.5</formula>
      <formula>3.5</formula>
    </cfRule>
    <cfRule type="cellIs" dxfId="3597" priority="3431" operator="between">
      <formula>1.5</formula>
      <formula>2.5</formula>
    </cfRule>
    <cfRule type="cellIs" dxfId="3596" priority="3432" operator="between">
      <formula>1</formula>
      <formula>1.5</formula>
    </cfRule>
  </conditionalFormatting>
  <conditionalFormatting sqref="P28">
    <cfRule type="cellIs" dxfId="3595" priority="3425" operator="between">
      <formula>3.5</formula>
      <formula>4</formula>
    </cfRule>
    <cfRule type="cellIs" dxfId="3594" priority="3426" operator="between">
      <formula>2.5</formula>
      <formula>3.5</formula>
    </cfRule>
    <cfRule type="cellIs" dxfId="3593" priority="3427" operator="between">
      <formula>1.5</formula>
      <formula>2.5</formula>
    </cfRule>
    <cfRule type="cellIs" dxfId="3592" priority="3428" operator="between">
      <formula>1</formula>
      <formula>1.5</formula>
    </cfRule>
  </conditionalFormatting>
  <conditionalFormatting sqref="P29">
    <cfRule type="cellIs" dxfId="3591" priority="3421" operator="between">
      <formula>3.5</formula>
      <formula>4</formula>
    </cfRule>
    <cfRule type="cellIs" dxfId="3590" priority="3422" operator="between">
      <formula>2.5</formula>
      <formula>3.5</formula>
    </cfRule>
    <cfRule type="cellIs" dxfId="3589" priority="3423" operator="between">
      <formula>1.5</formula>
      <formula>2.5</formula>
    </cfRule>
    <cfRule type="cellIs" dxfId="3588" priority="3424" operator="between">
      <formula>1</formula>
      <formula>1.5</formula>
    </cfRule>
  </conditionalFormatting>
  <conditionalFormatting sqref="Q26">
    <cfRule type="cellIs" dxfId="3587" priority="3417" operator="between">
      <formula>3.5</formula>
      <formula>4</formula>
    </cfRule>
    <cfRule type="cellIs" dxfId="3586" priority="3418" operator="between">
      <formula>2.5</formula>
      <formula>3.5</formula>
    </cfRule>
    <cfRule type="cellIs" dxfId="3585" priority="3419" operator="between">
      <formula>1.5</formula>
      <formula>2.5</formula>
    </cfRule>
    <cfRule type="cellIs" dxfId="3584" priority="3420" operator="between">
      <formula>1</formula>
      <formula>1.5</formula>
    </cfRule>
  </conditionalFormatting>
  <conditionalFormatting sqref="Q25">
    <cfRule type="cellIs" dxfId="3583" priority="3413" operator="between">
      <formula>3.5</formula>
      <formula>4</formula>
    </cfRule>
    <cfRule type="cellIs" dxfId="3582" priority="3414" operator="between">
      <formula>2.5</formula>
      <formula>3.5</formula>
    </cfRule>
    <cfRule type="cellIs" dxfId="3581" priority="3415" operator="between">
      <formula>1.5</formula>
      <formula>2.5</formula>
    </cfRule>
    <cfRule type="cellIs" dxfId="3580" priority="3416" operator="between">
      <formula>1</formula>
      <formula>1.5</formula>
    </cfRule>
  </conditionalFormatting>
  <conditionalFormatting sqref="Q24">
    <cfRule type="cellIs" dxfId="3579" priority="3409" operator="between">
      <formula>3.5</formula>
      <formula>4</formula>
    </cfRule>
    <cfRule type="cellIs" dxfId="3578" priority="3410" operator="between">
      <formula>2.5</formula>
      <formula>3.5</formula>
    </cfRule>
    <cfRule type="cellIs" dxfId="3577" priority="3411" operator="between">
      <formula>1.5</formula>
      <formula>2.5</formula>
    </cfRule>
    <cfRule type="cellIs" dxfId="3576" priority="3412" operator="between">
      <formula>1</formula>
      <formula>1.5</formula>
    </cfRule>
  </conditionalFormatting>
  <conditionalFormatting sqref="Q27">
    <cfRule type="cellIs" dxfId="3575" priority="3405" operator="between">
      <formula>3.5</formula>
      <formula>4</formula>
    </cfRule>
    <cfRule type="cellIs" dxfId="3574" priority="3406" operator="between">
      <formula>2.5</formula>
      <formula>3.5</formula>
    </cfRule>
    <cfRule type="cellIs" dxfId="3573" priority="3407" operator="between">
      <formula>1.5</formula>
      <formula>2.5</formula>
    </cfRule>
    <cfRule type="cellIs" dxfId="3572" priority="3408" operator="between">
      <formula>1</formula>
      <formula>1.5</formula>
    </cfRule>
  </conditionalFormatting>
  <conditionalFormatting sqref="Q28">
    <cfRule type="cellIs" dxfId="3571" priority="3401" operator="between">
      <formula>3.5</formula>
      <formula>4</formula>
    </cfRule>
    <cfRule type="cellIs" dxfId="3570" priority="3402" operator="between">
      <formula>2.5</formula>
      <formula>3.5</formula>
    </cfRule>
    <cfRule type="cellIs" dxfId="3569" priority="3403" operator="between">
      <formula>1.5</formula>
      <formula>2.5</formula>
    </cfRule>
    <cfRule type="cellIs" dxfId="3568" priority="3404" operator="between">
      <formula>1</formula>
      <formula>1.5</formula>
    </cfRule>
  </conditionalFormatting>
  <conditionalFormatting sqref="Q29">
    <cfRule type="cellIs" dxfId="3567" priority="3397" operator="between">
      <formula>3.5</formula>
      <formula>4</formula>
    </cfRule>
    <cfRule type="cellIs" dxfId="3566" priority="3398" operator="between">
      <formula>2.5</formula>
      <formula>3.5</formula>
    </cfRule>
    <cfRule type="cellIs" dxfId="3565" priority="3399" operator="between">
      <formula>1.5</formula>
      <formula>2.5</formula>
    </cfRule>
    <cfRule type="cellIs" dxfId="3564" priority="3400" operator="between">
      <formula>1</formula>
      <formula>1.5</formula>
    </cfRule>
  </conditionalFormatting>
  <conditionalFormatting sqref="R26">
    <cfRule type="cellIs" dxfId="3563" priority="3393" operator="between">
      <formula>3.5</formula>
      <formula>4</formula>
    </cfRule>
    <cfRule type="cellIs" dxfId="3562" priority="3394" operator="between">
      <formula>2.5</formula>
      <formula>3.5</formula>
    </cfRule>
    <cfRule type="cellIs" dxfId="3561" priority="3395" operator="between">
      <formula>1.5</formula>
      <formula>2.5</formula>
    </cfRule>
    <cfRule type="cellIs" dxfId="3560" priority="3396" operator="between">
      <formula>1</formula>
      <formula>1.5</formula>
    </cfRule>
  </conditionalFormatting>
  <conditionalFormatting sqref="R25">
    <cfRule type="cellIs" dxfId="3559" priority="3389" operator="between">
      <formula>3.5</formula>
      <formula>4</formula>
    </cfRule>
    <cfRule type="cellIs" dxfId="3558" priority="3390" operator="between">
      <formula>2.5</formula>
      <formula>3.5</formula>
    </cfRule>
    <cfRule type="cellIs" dxfId="3557" priority="3391" operator="between">
      <formula>1.5</formula>
      <formula>2.5</formula>
    </cfRule>
    <cfRule type="cellIs" dxfId="3556" priority="3392" operator="between">
      <formula>1</formula>
      <formula>1.5</formula>
    </cfRule>
  </conditionalFormatting>
  <conditionalFormatting sqref="R24">
    <cfRule type="cellIs" dxfId="3555" priority="3385" operator="between">
      <formula>3.5</formula>
      <formula>4</formula>
    </cfRule>
    <cfRule type="cellIs" dxfId="3554" priority="3386" operator="between">
      <formula>2.5</formula>
      <formula>3.5</formula>
    </cfRule>
    <cfRule type="cellIs" dxfId="3553" priority="3387" operator="between">
      <formula>1.5</formula>
      <formula>2.5</formula>
    </cfRule>
    <cfRule type="cellIs" dxfId="3552" priority="3388" operator="between">
      <formula>1</formula>
      <formula>1.5</formula>
    </cfRule>
  </conditionalFormatting>
  <conditionalFormatting sqref="R27">
    <cfRule type="cellIs" dxfId="3551" priority="3381" operator="between">
      <formula>3.5</formula>
      <formula>4</formula>
    </cfRule>
    <cfRule type="cellIs" dxfId="3550" priority="3382" operator="between">
      <formula>2.5</formula>
      <formula>3.5</formula>
    </cfRule>
    <cfRule type="cellIs" dxfId="3549" priority="3383" operator="between">
      <formula>1.5</formula>
      <formula>2.5</formula>
    </cfRule>
    <cfRule type="cellIs" dxfId="3548" priority="3384" operator="between">
      <formula>1</formula>
      <formula>1.5</formula>
    </cfRule>
  </conditionalFormatting>
  <conditionalFormatting sqref="R28">
    <cfRule type="cellIs" dxfId="3547" priority="3377" operator="between">
      <formula>3.5</formula>
      <formula>4</formula>
    </cfRule>
    <cfRule type="cellIs" dxfId="3546" priority="3378" operator="between">
      <formula>2.5</formula>
      <formula>3.5</formula>
    </cfRule>
    <cfRule type="cellIs" dxfId="3545" priority="3379" operator="between">
      <formula>1.5</formula>
      <formula>2.5</formula>
    </cfRule>
    <cfRule type="cellIs" dxfId="3544" priority="3380" operator="between">
      <formula>1</formula>
      <formula>1.5</formula>
    </cfRule>
  </conditionalFormatting>
  <conditionalFormatting sqref="R29">
    <cfRule type="cellIs" dxfId="3543" priority="3373" operator="between">
      <formula>3.5</formula>
      <formula>4</formula>
    </cfRule>
    <cfRule type="cellIs" dxfId="3542" priority="3374" operator="between">
      <formula>2.5</formula>
      <formula>3.5</formula>
    </cfRule>
    <cfRule type="cellIs" dxfId="3541" priority="3375" operator="between">
      <formula>1.5</formula>
      <formula>2.5</formula>
    </cfRule>
    <cfRule type="cellIs" dxfId="3540" priority="3376" operator="between">
      <formula>1</formula>
      <formula>1.5</formula>
    </cfRule>
  </conditionalFormatting>
  <conditionalFormatting sqref="S26">
    <cfRule type="cellIs" dxfId="3539" priority="3369" operator="between">
      <formula>3.5</formula>
      <formula>4</formula>
    </cfRule>
    <cfRule type="cellIs" dxfId="3538" priority="3370" operator="between">
      <formula>2.5</formula>
      <formula>3.5</formula>
    </cfRule>
    <cfRule type="cellIs" dxfId="3537" priority="3371" operator="between">
      <formula>1.5</formula>
      <formula>2.5</formula>
    </cfRule>
    <cfRule type="cellIs" dxfId="3536" priority="3372" operator="between">
      <formula>1</formula>
      <formula>1.5</formula>
    </cfRule>
  </conditionalFormatting>
  <conditionalFormatting sqref="S25">
    <cfRule type="cellIs" dxfId="3535" priority="3365" operator="between">
      <formula>3.5</formula>
      <formula>4</formula>
    </cfRule>
    <cfRule type="cellIs" dxfId="3534" priority="3366" operator="between">
      <formula>2.5</formula>
      <formula>3.5</formula>
    </cfRule>
    <cfRule type="cellIs" dxfId="3533" priority="3367" operator="between">
      <formula>1.5</formula>
      <formula>2.5</formula>
    </cfRule>
    <cfRule type="cellIs" dxfId="3532" priority="3368" operator="between">
      <formula>1</formula>
      <formula>1.5</formula>
    </cfRule>
  </conditionalFormatting>
  <conditionalFormatting sqref="S24">
    <cfRule type="cellIs" dxfId="3531" priority="3361" operator="between">
      <formula>3.5</formula>
      <formula>4</formula>
    </cfRule>
    <cfRule type="cellIs" dxfId="3530" priority="3362" operator="between">
      <formula>2.5</formula>
      <formula>3.5</formula>
    </cfRule>
    <cfRule type="cellIs" dxfId="3529" priority="3363" operator="between">
      <formula>1.5</formula>
      <formula>2.5</formula>
    </cfRule>
    <cfRule type="cellIs" dxfId="3528" priority="3364" operator="between">
      <formula>1</formula>
      <formula>1.5</formula>
    </cfRule>
  </conditionalFormatting>
  <conditionalFormatting sqref="S27">
    <cfRule type="cellIs" dxfId="3527" priority="3357" operator="between">
      <formula>3.5</formula>
      <formula>4</formula>
    </cfRule>
    <cfRule type="cellIs" dxfId="3526" priority="3358" operator="between">
      <formula>2.5</formula>
      <formula>3.5</formula>
    </cfRule>
    <cfRule type="cellIs" dxfId="3525" priority="3359" operator="between">
      <formula>1.5</formula>
      <formula>2.5</formula>
    </cfRule>
    <cfRule type="cellIs" dxfId="3524" priority="3360" operator="between">
      <formula>1</formula>
      <formula>1.5</formula>
    </cfRule>
  </conditionalFormatting>
  <conditionalFormatting sqref="S28">
    <cfRule type="cellIs" dxfId="3523" priority="3353" operator="between">
      <formula>3.5</formula>
      <formula>4</formula>
    </cfRule>
    <cfRule type="cellIs" dxfId="3522" priority="3354" operator="between">
      <formula>2.5</formula>
      <formula>3.5</formula>
    </cfRule>
    <cfRule type="cellIs" dxfId="3521" priority="3355" operator="between">
      <formula>1.5</formula>
      <formula>2.5</formula>
    </cfRule>
    <cfRule type="cellIs" dxfId="3520" priority="3356" operator="between">
      <formula>1</formula>
      <formula>1.5</formula>
    </cfRule>
  </conditionalFormatting>
  <conditionalFormatting sqref="S29">
    <cfRule type="cellIs" dxfId="3519" priority="3349" operator="between">
      <formula>3.5</formula>
      <formula>4</formula>
    </cfRule>
    <cfRule type="cellIs" dxfId="3518" priority="3350" operator="between">
      <formula>2.5</formula>
      <formula>3.5</formula>
    </cfRule>
    <cfRule type="cellIs" dxfId="3517" priority="3351" operator="between">
      <formula>1.5</formula>
      <formula>2.5</formula>
    </cfRule>
    <cfRule type="cellIs" dxfId="3516" priority="3352" operator="between">
      <formula>1</formula>
      <formula>1.5</formula>
    </cfRule>
  </conditionalFormatting>
  <conditionalFormatting sqref="T26">
    <cfRule type="cellIs" dxfId="3515" priority="3345" operator="between">
      <formula>3.5</formula>
      <formula>4</formula>
    </cfRule>
    <cfRule type="cellIs" dxfId="3514" priority="3346" operator="between">
      <formula>2.5</formula>
      <formula>3.5</formula>
    </cfRule>
    <cfRule type="cellIs" dxfId="3513" priority="3347" operator="between">
      <formula>1.5</formula>
      <formula>2.5</formula>
    </cfRule>
    <cfRule type="cellIs" dxfId="3512" priority="3348" operator="between">
      <formula>1</formula>
      <formula>1.5</formula>
    </cfRule>
  </conditionalFormatting>
  <conditionalFormatting sqref="T25">
    <cfRule type="cellIs" dxfId="3511" priority="3341" operator="between">
      <formula>3.5</formula>
      <formula>4</formula>
    </cfRule>
    <cfRule type="cellIs" dxfId="3510" priority="3342" operator="between">
      <formula>2.5</formula>
      <formula>3.5</formula>
    </cfRule>
    <cfRule type="cellIs" dxfId="3509" priority="3343" operator="between">
      <formula>1.5</formula>
      <formula>2.5</formula>
    </cfRule>
    <cfRule type="cellIs" dxfId="3508" priority="3344" operator="between">
      <formula>1</formula>
      <formula>1.5</formula>
    </cfRule>
  </conditionalFormatting>
  <conditionalFormatting sqref="T24">
    <cfRule type="cellIs" dxfId="3507" priority="3337" operator="between">
      <formula>3.5</formula>
      <formula>4</formula>
    </cfRule>
    <cfRule type="cellIs" dxfId="3506" priority="3338" operator="between">
      <formula>2.5</formula>
      <formula>3.5</formula>
    </cfRule>
    <cfRule type="cellIs" dxfId="3505" priority="3339" operator="between">
      <formula>1.5</formula>
      <formula>2.5</formula>
    </cfRule>
    <cfRule type="cellIs" dxfId="3504" priority="3340" operator="between">
      <formula>1</formula>
      <formula>1.5</formula>
    </cfRule>
  </conditionalFormatting>
  <conditionalFormatting sqref="T27">
    <cfRule type="cellIs" dxfId="3503" priority="3333" operator="between">
      <formula>3.5</formula>
      <formula>4</formula>
    </cfRule>
    <cfRule type="cellIs" dxfId="3502" priority="3334" operator="between">
      <formula>2.5</formula>
      <formula>3.5</formula>
    </cfRule>
    <cfRule type="cellIs" dxfId="3501" priority="3335" operator="between">
      <formula>1.5</formula>
      <formula>2.5</formula>
    </cfRule>
    <cfRule type="cellIs" dxfId="3500" priority="3336" operator="between">
      <formula>1</formula>
      <formula>1.5</formula>
    </cfRule>
  </conditionalFormatting>
  <conditionalFormatting sqref="T28">
    <cfRule type="cellIs" dxfId="3499" priority="3329" operator="between">
      <formula>3.5</formula>
      <formula>4</formula>
    </cfRule>
    <cfRule type="cellIs" dxfId="3498" priority="3330" operator="between">
      <formula>2.5</formula>
      <formula>3.5</formula>
    </cfRule>
    <cfRule type="cellIs" dxfId="3497" priority="3331" operator="between">
      <formula>1.5</formula>
      <formula>2.5</formula>
    </cfRule>
    <cfRule type="cellIs" dxfId="3496" priority="3332" operator="between">
      <formula>1</formula>
      <formula>1.5</formula>
    </cfRule>
  </conditionalFormatting>
  <conditionalFormatting sqref="T29">
    <cfRule type="cellIs" dxfId="3495" priority="3325" operator="between">
      <formula>3.5</formula>
      <formula>4</formula>
    </cfRule>
    <cfRule type="cellIs" dxfId="3494" priority="3326" operator="between">
      <formula>2.5</formula>
      <formula>3.5</formula>
    </cfRule>
    <cfRule type="cellIs" dxfId="3493" priority="3327" operator="between">
      <formula>1.5</formula>
      <formula>2.5</formula>
    </cfRule>
    <cfRule type="cellIs" dxfId="3492" priority="3328" operator="between">
      <formula>1</formula>
      <formula>1.5</formula>
    </cfRule>
  </conditionalFormatting>
  <conditionalFormatting sqref="E30:T30">
    <cfRule type="cellIs" dxfId="3491" priority="3321" operator="between">
      <formula>3.5</formula>
      <formula>4</formula>
    </cfRule>
    <cfRule type="cellIs" dxfId="3490" priority="3322" operator="between">
      <formula>2.5</formula>
      <formula>3.5</formula>
    </cfRule>
    <cfRule type="cellIs" dxfId="3489" priority="3323" operator="between">
      <formula>1.5</formula>
      <formula>2.5</formula>
    </cfRule>
    <cfRule type="cellIs" dxfId="3488" priority="3324" operator="between">
      <formula>1</formula>
      <formula>1.5</formula>
    </cfRule>
  </conditionalFormatting>
  <conditionalFormatting sqref="E31 G31 I31 K31 M31 O31 Q31 S31">
    <cfRule type="cellIs" dxfId="3487" priority="3317" operator="between">
      <formula>3.5</formula>
      <formula>4</formula>
    </cfRule>
    <cfRule type="cellIs" dxfId="3486" priority="3318" operator="between">
      <formula>2.5</formula>
      <formula>3.5</formula>
    </cfRule>
    <cfRule type="cellIs" dxfId="3485" priority="3319" operator="between">
      <formula>1.5</formula>
      <formula>2.5</formula>
    </cfRule>
    <cfRule type="cellIs" dxfId="3484" priority="3320" operator="between">
      <formula>1</formula>
      <formula>1.5</formula>
    </cfRule>
  </conditionalFormatting>
  <conditionalFormatting sqref="E32">
    <cfRule type="cellIs" dxfId="3483" priority="3313" operator="between">
      <formula>3.5</formula>
      <formula>4</formula>
    </cfRule>
    <cfRule type="cellIs" dxfId="3482" priority="3314" operator="between">
      <formula>2.5</formula>
      <formula>3.5</formula>
    </cfRule>
    <cfRule type="cellIs" dxfId="3481" priority="3315" operator="between">
      <formula>1.5</formula>
      <formula>2.5</formula>
    </cfRule>
    <cfRule type="cellIs" dxfId="3480" priority="3316" operator="between">
      <formula>1</formula>
      <formula>1.5</formula>
    </cfRule>
  </conditionalFormatting>
  <conditionalFormatting sqref="E60">
    <cfRule type="cellIs" dxfId="3479" priority="3309" operator="between">
      <formula>3.5</formula>
      <formula>4</formula>
    </cfRule>
    <cfRule type="cellIs" dxfId="3478" priority="3310" operator="between">
      <formula>2.5</formula>
      <formula>3.5</formula>
    </cfRule>
    <cfRule type="cellIs" dxfId="3477" priority="3311" operator="between">
      <formula>1.5</formula>
      <formula>2.5</formula>
    </cfRule>
    <cfRule type="cellIs" dxfId="3476" priority="3312" operator="between">
      <formula>1</formula>
      <formula>1.5</formula>
    </cfRule>
  </conditionalFormatting>
  <conditionalFormatting sqref="E59">
    <cfRule type="cellIs" dxfId="3475" priority="3305" operator="between">
      <formula>3.5</formula>
      <formula>4</formula>
    </cfRule>
    <cfRule type="cellIs" dxfId="3474" priority="3306" operator="between">
      <formula>2.5</formula>
      <formula>3.5</formula>
    </cfRule>
    <cfRule type="cellIs" dxfId="3473" priority="3307" operator="between">
      <formula>1.5</formula>
      <formula>2.5</formula>
    </cfRule>
    <cfRule type="cellIs" dxfId="3472" priority="3308" operator="between">
      <formula>1</formula>
      <formula>1.5</formula>
    </cfRule>
  </conditionalFormatting>
  <conditionalFormatting sqref="E58">
    <cfRule type="cellIs" dxfId="3471" priority="3301" operator="between">
      <formula>3.5</formula>
      <formula>4</formula>
    </cfRule>
    <cfRule type="cellIs" dxfId="3470" priority="3302" operator="between">
      <formula>2.5</formula>
      <formula>3.5</formula>
    </cfRule>
    <cfRule type="cellIs" dxfId="3469" priority="3303" operator="between">
      <formula>1.5</formula>
      <formula>2.5</formula>
    </cfRule>
    <cfRule type="cellIs" dxfId="3468" priority="3304" operator="between">
      <formula>1</formula>
      <formula>1.5</formula>
    </cfRule>
  </conditionalFormatting>
  <conditionalFormatting sqref="E61">
    <cfRule type="cellIs" dxfId="3467" priority="3297" operator="between">
      <formula>3.5</formula>
      <formula>4</formula>
    </cfRule>
    <cfRule type="cellIs" dxfId="3466" priority="3298" operator="between">
      <formula>2.5</formula>
      <formula>3.5</formula>
    </cfRule>
    <cfRule type="cellIs" dxfId="3465" priority="3299" operator="between">
      <formula>1.5</formula>
      <formula>2.5</formula>
    </cfRule>
    <cfRule type="cellIs" dxfId="3464" priority="3300" operator="between">
      <formula>1</formula>
      <formula>1.5</formula>
    </cfRule>
  </conditionalFormatting>
  <conditionalFormatting sqref="E62">
    <cfRule type="cellIs" dxfId="3463" priority="3293" operator="between">
      <formula>3.5</formula>
      <formula>4</formula>
    </cfRule>
    <cfRule type="cellIs" dxfId="3462" priority="3294" operator="between">
      <formula>2.5</formula>
      <formula>3.5</formula>
    </cfRule>
    <cfRule type="cellIs" dxfId="3461" priority="3295" operator="between">
      <formula>1.5</formula>
      <formula>2.5</formula>
    </cfRule>
    <cfRule type="cellIs" dxfId="3460" priority="3296" operator="between">
      <formula>1</formula>
      <formula>1.5</formula>
    </cfRule>
  </conditionalFormatting>
  <conditionalFormatting sqref="E63">
    <cfRule type="cellIs" dxfId="3459" priority="3289" operator="between">
      <formula>3.5</formula>
      <formula>4</formula>
    </cfRule>
    <cfRule type="cellIs" dxfId="3458" priority="3290" operator="between">
      <formula>2.5</formula>
      <formula>3.5</formula>
    </cfRule>
    <cfRule type="cellIs" dxfId="3457" priority="3291" operator="between">
      <formula>1.5</formula>
      <formula>2.5</formula>
    </cfRule>
    <cfRule type="cellIs" dxfId="3456" priority="3292" operator="between">
      <formula>1</formula>
      <formula>1.5</formula>
    </cfRule>
  </conditionalFormatting>
  <conditionalFormatting sqref="F60">
    <cfRule type="cellIs" dxfId="3455" priority="3285" operator="between">
      <formula>3.5</formula>
      <formula>4</formula>
    </cfRule>
    <cfRule type="cellIs" dxfId="3454" priority="3286" operator="between">
      <formula>2.5</formula>
      <formula>3.5</formula>
    </cfRule>
    <cfRule type="cellIs" dxfId="3453" priority="3287" operator="between">
      <formula>1.5</formula>
      <formula>2.5</formula>
    </cfRule>
    <cfRule type="cellIs" dxfId="3452" priority="3288" operator="between">
      <formula>1</formula>
      <formula>1.5</formula>
    </cfRule>
  </conditionalFormatting>
  <conditionalFormatting sqref="F59">
    <cfRule type="cellIs" dxfId="3451" priority="3281" operator="between">
      <formula>3.5</formula>
      <formula>4</formula>
    </cfRule>
    <cfRule type="cellIs" dxfId="3450" priority="3282" operator="between">
      <formula>2.5</formula>
      <formula>3.5</formula>
    </cfRule>
    <cfRule type="cellIs" dxfId="3449" priority="3283" operator="between">
      <formula>1.5</formula>
      <formula>2.5</formula>
    </cfRule>
    <cfRule type="cellIs" dxfId="3448" priority="3284" operator="between">
      <formula>1</formula>
      <formula>1.5</formula>
    </cfRule>
  </conditionalFormatting>
  <conditionalFormatting sqref="F58">
    <cfRule type="cellIs" dxfId="3447" priority="3277" operator="between">
      <formula>3.5</formula>
      <formula>4</formula>
    </cfRule>
    <cfRule type="cellIs" dxfId="3446" priority="3278" operator="between">
      <formula>2.5</formula>
      <formula>3.5</formula>
    </cfRule>
    <cfRule type="cellIs" dxfId="3445" priority="3279" operator="between">
      <formula>1.5</formula>
      <formula>2.5</formula>
    </cfRule>
    <cfRule type="cellIs" dxfId="3444" priority="3280" operator="between">
      <formula>1</formula>
      <formula>1.5</formula>
    </cfRule>
  </conditionalFormatting>
  <conditionalFormatting sqref="F61">
    <cfRule type="cellIs" dxfId="3443" priority="3273" operator="between">
      <formula>3.5</formula>
      <formula>4</formula>
    </cfRule>
    <cfRule type="cellIs" dxfId="3442" priority="3274" operator="between">
      <formula>2.5</formula>
      <formula>3.5</formula>
    </cfRule>
    <cfRule type="cellIs" dxfId="3441" priority="3275" operator="between">
      <formula>1.5</formula>
      <formula>2.5</formula>
    </cfRule>
    <cfRule type="cellIs" dxfId="3440" priority="3276" operator="between">
      <formula>1</formula>
      <formula>1.5</formula>
    </cfRule>
  </conditionalFormatting>
  <conditionalFormatting sqref="F62">
    <cfRule type="cellIs" dxfId="3439" priority="3269" operator="between">
      <formula>3.5</formula>
      <formula>4</formula>
    </cfRule>
    <cfRule type="cellIs" dxfId="3438" priority="3270" operator="between">
      <formula>2.5</formula>
      <formula>3.5</formula>
    </cfRule>
    <cfRule type="cellIs" dxfId="3437" priority="3271" operator="between">
      <formula>1.5</formula>
      <formula>2.5</formula>
    </cfRule>
    <cfRule type="cellIs" dxfId="3436" priority="3272" operator="between">
      <formula>1</formula>
      <formula>1.5</formula>
    </cfRule>
  </conditionalFormatting>
  <conditionalFormatting sqref="F63">
    <cfRule type="cellIs" dxfId="3435" priority="3265" operator="between">
      <formula>3.5</formula>
      <formula>4</formula>
    </cfRule>
    <cfRule type="cellIs" dxfId="3434" priority="3266" operator="between">
      <formula>2.5</formula>
      <formula>3.5</formula>
    </cfRule>
    <cfRule type="cellIs" dxfId="3433" priority="3267" operator="between">
      <formula>1.5</formula>
      <formula>2.5</formula>
    </cfRule>
    <cfRule type="cellIs" dxfId="3432" priority="3268" operator="between">
      <formula>1</formula>
      <formula>1.5</formula>
    </cfRule>
  </conditionalFormatting>
  <conditionalFormatting sqref="G60">
    <cfRule type="cellIs" dxfId="3431" priority="3261" operator="between">
      <formula>3.5</formula>
      <formula>4</formula>
    </cfRule>
    <cfRule type="cellIs" dxfId="3430" priority="3262" operator="between">
      <formula>2.5</formula>
      <formula>3.5</formula>
    </cfRule>
    <cfRule type="cellIs" dxfId="3429" priority="3263" operator="between">
      <formula>1.5</formula>
      <formula>2.5</formula>
    </cfRule>
    <cfRule type="cellIs" dxfId="3428" priority="3264" operator="between">
      <formula>1</formula>
      <formula>1.5</formula>
    </cfRule>
  </conditionalFormatting>
  <conditionalFormatting sqref="G59">
    <cfRule type="cellIs" dxfId="3427" priority="3257" operator="between">
      <formula>3.5</formula>
      <formula>4</formula>
    </cfRule>
    <cfRule type="cellIs" dxfId="3426" priority="3258" operator="between">
      <formula>2.5</formula>
      <formula>3.5</formula>
    </cfRule>
    <cfRule type="cellIs" dxfId="3425" priority="3259" operator="between">
      <formula>1.5</formula>
      <formula>2.5</formula>
    </cfRule>
    <cfRule type="cellIs" dxfId="3424" priority="3260" operator="between">
      <formula>1</formula>
      <formula>1.5</formula>
    </cfRule>
  </conditionalFormatting>
  <conditionalFormatting sqref="G58">
    <cfRule type="cellIs" dxfId="3423" priority="3253" operator="between">
      <formula>3.5</formula>
      <formula>4</formula>
    </cfRule>
    <cfRule type="cellIs" dxfId="3422" priority="3254" operator="between">
      <formula>2.5</formula>
      <formula>3.5</formula>
    </cfRule>
    <cfRule type="cellIs" dxfId="3421" priority="3255" operator="between">
      <formula>1.5</formula>
      <formula>2.5</formula>
    </cfRule>
    <cfRule type="cellIs" dxfId="3420" priority="3256" operator="between">
      <formula>1</formula>
      <formula>1.5</formula>
    </cfRule>
  </conditionalFormatting>
  <conditionalFormatting sqref="G61">
    <cfRule type="cellIs" dxfId="3419" priority="3249" operator="between">
      <formula>3.5</formula>
      <formula>4</formula>
    </cfRule>
    <cfRule type="cellIs" dxfId="3418" priority="3250" operator="between">
      <formula>2.5</formula>
      <formula>3.5</formula>
    </cfRule>
    <cfRule type="cellIs" dxfId="3417" priority="3251" operator="between">
      <formula>1.5</formula>
      <formula>2.5</formula>
    </cfRule>
    <cfRule type="cellIs" dxfId="3416" priority="3252" operator="between">
      <formula>1</formula>
      <formula>1.5</formula>
    </cfRule>
  </conditionalFormatting>
  <conditionalFormatting sqref="G62">
    <cfRule type="cellIs" dxfId="3415" priority="3245" operator="between">
      <formula>3.5</formula>
      <formula>4</formula>
    </cfRule>
    <cfRule type="cellIs" dxfId="3414" priority="3246" operator="between">
      <formula>2.5</formula>
      <formula>3.5</formula>
    </cfRule>
    <cfRule type="cellIs" dxfId="3413" priority="3247" operator="between">
      <formula>1.5</formula>
      <formula>2.5</formula>
    </cfRule>
    <cfRule type="cellIs" dxfId="3412" priority="3248" operator="between">
      <formula>1</formula>
      <formula>1.5</formula>
    </cfRule>
  </conditionalFormatting>
  <conditionalFormatting sqref="G63">
    <cfRule type="cellIs" dxfId="3411" priority="3241" operator="between">
      <formula>3.5</formula>
      <formula>4</formula>
    </cfRule>
    <cfRule type="cellIs" dxfId="3410" priority="3242" operator="between">
      <formula>2.5</formula>
      <formula>3.5</formula>
    </cfRule>
    <cfRule type="cellIs" dxfId="3409" priority="3243" operator="between">
      <formula>1.5</formula>
      <formula>2.5</formula>
    </cfRule>
    <cfRule type="cellIs" dxfId="3408" priority="3244" operator="between">
      <formula>1</formula>
      <formula>1.5</formula>
    </cfRule>
  </conditionalFormatting>
  <conditionalFormatting sqref="H60">
    <cfRule type="cellIs" dxfId="3407" priority="3237" operator="between">
      <formula>3.5</formula>
      <formula>4</formula>
    </cfRule>
    <cfRule type="cellIs" dxfId="3406" priority="3238" operator="between">
      <formula>2.5</formula>
      <formula>3.5</formula>
    </cfRule>
    <cfRule type="cellIs" dxfId="3405" priority="3239" operator="between">
      <formula>1.5</formula>
      <formula>2.5</formula>
    </cfRule>
    <cfRule type="cellIs" dxfId="3404" priority="3240" operator="between">
      <formula>1</formula>
      <formula>1.5</formula>
    </cfRule>
  </conditionalFormatting>
  <conditionalFormatting sqref="H59">
    <cfRule type="cellIs" dxfId="3403" priority="3233" operator="between">
      <formula>3.5</formula>
      <formula>4</formula>
    </cfRule>
    <cfRule type="cellIs" dxfId="3402" priority="3234" operator="between">
      <formula>2.5</formula>
      <formula>3.5</formula>
    </cfRule>
    <cfRule type="cellIs" dxfId="3401" priority="3235" operator="between">
      <formula>1.5</formula>
      <formula>2.5</formula>
    </cfRule>
    <cfRule type="cellIs" dxfId="3400" priority="3236" operator="between">
      <formula>1</formula>
      <formula>1.5</formula>
    </cfRule>
  </conditionalFormatting>
  <conditionalFormatting sqref="H58">
    <cfRule type="cellIs" dxfId="3399" priority="3229" operator="between">
      <formula>3.5</formula>
      <formula>4</formula>
    </cfRule>
    <cfRule type="cellIs" dxfId="3398" priority="3230" operator="between">
      <formula>2.5</formula>
      <formula>3.5</formula>
    </cfRule>
    <cfRule type="cellIs" dxfId="3397" priority="3231" operator="between">
      <formula>1.5</formula>
      <formula>2.5</formula>
    </cfRule>
    <cfRule type="cellIs" dxfId="3396" priority="3232" operator="between">
      <formula>1</formula>
      <formula>1.5</formula>
    </cfRule>
  </conditionalFormatting>
  <conditionalFormatting sqref="H61">
    <cfRule type="cellIs" dxfId="3395" priority="3225" operator="between">
      <formula>3.5</formula>
      <formula>4</formula>
    </cfRule>
    <cfRule type="cellIs" dxfId="3394" priority="3226" operator="between">
      <formula>2.5</formula>
      <formula>3.5</formula>
    </cfRule>
    <cfRule type="cellIs" dxfId="3393" priority="3227" operator="between">
      <formula>1.5</formula>
      <formula>2.5</formula>
    </cfRule>
    <cfRule type="cellIs" dxfId="3392" priority="3228" operator="between">
      <formula>1</formula>
      <formula>1.5</formula>
    </cfRule>
  </conditionalFormatting>
  <conditionalFormatting sqref="H62">
    <cfRule type="cellIs" dxfId="3391" priority="3221" operator="between">
      <formula>3.5</formula>
      <formula>4</formula>
    </cfRule>
    <cfRule type="cellIs" dxfId="3390" priority="3222" operator="between">
      <formula>2.5</formula>
      <formula>3.5</formula>
    </cfRule>
    <cfRule type="cellIs" dxfId="3389" priority="3223" operator="between">
      <formula>1.5</formula>
      <formula>2.5</formula>
    </cfRule>
    <cfRule type="cellIs" dxfId="3388" priority="3224" operator="between">
      <formula>1</formula>
      <formula>1.5</formula>
    </cfRule>
  </conditionalFormatting>
  <conditionalFormatting sqref="H63">
    <cfRule type="cellIs" dxfId="3387" priority="3217" operator="between">
      <formula>3.5</formula>
      <formula>4</formula>
    </cfRule>
    <cfRule type="cellIs" dxfId="3386" priority="3218" operator="between">
      <formula>2.5</formula>
      <formula>3.5</formula>
    </cfRule>
    <cfRule type="cellIs" dxfId="3385" priority="3219" operator="between">
      <formula>1.5</formula>
      <formula>2.5</formula>
    </cfRule>
    <cfRule type="cellIs" dxfId="3384" priority="3220" operator="between">
      <formula>1</formula>
      <formula>1.5</formula>
    </cfRule>
  </conditionalFormatting>
  <conditionalFormatting sqref="I60">
    <cfRule type="cellIs" dxfId="3383" priority="3213" operator="between">
      <formula>3.5</formula>
      <formula>4</formula>
    </cfRule>
    <cfRule type="cellIs" dxfId="3382" priority="3214" operator="between">
      <formula>2.5</formula>
      <formula>3.5</formula>
    </cfRule>
    <cfRule type="cellIs" dxfId="3381" priority="3215" operator="between">
      <formula>1.5</formula>
      <formula>2.5</formula>
    </cfRule>
    <cfRule type="cellIs" dxfId="3380" priority="3216" operator="between">
      <formula>1</formula>
      <formula>1.5</formula>
    </cfRule>
  </conditionalFormatting>
  <conditionalFormatting sqref="I59">
    <cfRule type="cellIs" dxfId="3379" priority="3209" operator="between">
      <formula>3.5</formula>
      <formula>4</formula>
    </cfRule>
    <cfRule type="cellIs" dxfId="3378" priority="3210" operator="between">
      <formula>2.5</formula>
      <formula>3.5</formula>
    </cfRule>
    <cfRule type="cellIs" dxfId="3377" priority="3211" operator="between">
      <formula>1.5</formula>
      <formula>2.5</formula>
    </cfRule>
    <cfRule type="cellIs" dxfId="3376" priority="3212" operator="between">
      <formula>1</formula>
      <formula>1.5</formula>
    </cfRule>
  </conditionalFormatting>
  <conditionalFormatting sqref="I58">
    <cfRule type="cellIs" dxfId="3375" priority="3205" operator="between">
      <formula>3.5</formula>
      <formula>4</formula>
    </cfRule>
    <cfRule type="cellIs" dxfId="3374" priority="3206" operator="between">
      <formula>2.5</formula>
      <formula>3.5</formula>
    </cfRule>
    <cfRule type="cellIs" dxfId="3373" priority="3207" operator="between">
      <formula>1.5</formula>
      <formula>2.5</formula>
    </cfRule>
    <cfRule type="cellIs" dxfId="3372" priority="3208" operator="between">
      <formula>1</formula>
      <formula>1.5</formula>
    </cfRule>
  </conditionalFormatting>
  <conditionalFormatting sqref="I61">
    <cfRule type="cellIs" dxfId="3371" priority="3201" operator="between">
      <formula>3.5</formula>
      <formula>4</formula>
    </cfRule>
    <cfRule type="cellIs" dxfId="3370" priority="3202" operator="between">
      <formula>2.5</formula>
      <formula>3.5</formula>
    </cfRule>
    <cfRule type="cellIs" dxfId="3369" priority="3203" operator="between">
      <formula>1.5</formula>
      <formula>2.5</formula>
    </cfRule>
    <cfRule type="cellIs" dxfId="3368" priority="3204" operator="between">
      <formula>1</formula>
      <formula>1.5</formula>
    </cfRule>
  </conditionalFormatting>
  <conditionalFormatting sqref="I62">
    <cfRule type="cellIs" dxfId="3367" priority="3197" operator="between">
      <formula>3.5</formula>
      <formula>4</formula>
    </cfRule>
    <cfRule type="cellIs" dxfId="3366" priority="3198" operator="between">
      <formula>2.5</formula>
      <formula>3.5</formula>
    </cfRule>
    <cfRule type="cellIs" dxfId="3365" priority="3199" operator="between">
      <formula>1.5</formula>
      <formula>2.5</formula>
    </cfRule>
    <cfRule type="cellIs" dxfId="3364" priority="3200" operator="between">
      <formula>1</formula>
      <formula>1.5</formula>
    </cfRule>
  </conditionalFormatting>
  <conditionalFormatting sqref="I63">
    <cfRule type="cellIs" dxfId="3363" priority="3193" operator="between">
      <formula>3.5</formula>
      <formula>4</formula>
    </cfRule>
    <cfRule type="cellIs" dxfId="3362" priority="3194" operator="between">
      <formula>2.5</formula>
      <formula>3.5</formula>
    </cfRule>
    <cfRule type="cellIs" dxfId="3361" priority="3195" operator="between">
      <formula>1.5</formula>
      <formula>2.5</formula>
    </cfRule>
    <cfRule type="cellIs" dxfId="3360" priority="3196" operator="between">
      <formula>1</formula>
      <formula>1.5</formula>
    </cfRule>
  </conditionalFormatting>
  <conditionalFormatting sqref="J60">
    <cfRule type="cellIs" dxfId="3359" priority="3189" operator="between">
      <formula>3.5</formula>
      <formula>4</formula>
    </cfRule>
    <cfRule type="cellIs" dxfId="3358" priority="3190" operator="between">
      <formula>2.5</formula>
      <formula>3.5</formula>
    </cfRule>
    <cfRule type="cellIs" dxfId="3357" priority="3191" operator="between">
      <formula>1.5</formula>
      <formula>2.5</formula>
    </cfRule>
    <cfRule type="cellIs" dxfId="3356" priority="3192" operator="between">
      <formula>1</formula>
      <formula>1.5</formula>
    </cfRule>
  </conditionalFormatting>
  <conditionalFormatting sqref="J59">
    <cfRule type="cellIs" dxfId="3355" priority="3185" operator="between">
      <formula>3.5</formula>
      <formula>4</formula>
    </cfRule>
    <cfRule type="cellIs" dxfId="3354" priority="3186" operator="between">
      <formula>2.5</formula>
      <formula>3.5</formula>
    </cfRule>
    <cfRule type="cellIs" dxfId="3353" priority="3187" operator="between">
      <formula>1.5</formula>
      <formula>2.5</formula>
    </cfRule>
    <cfRule type="cellIs" dxfId="3352" priority="3188" operator="between">
      <formula>1</formula>
      <formula>1.5</formula>
    </cfRule>
  </conditionalFormatting>
  <conditionalFormatting sqref="J58">
    <cfRule type="cellIs" dxfId="3351" priority="3181" operator="between">
      <formula>3.5</formula>
      <formula>4</formula>
    </cfRule>
    <cfRule type="cellIs" dxfId="3350" priority="3182" operator="between">
      <formula>2.5</formula>
      <formula>3.5</formula>
    </cfRule>
    <cfRule type="cellIs" dxfId="3349" priority="3183" operator="between">
      <formula>1.5</formula>
      <formula>2.5</formula>
    </cfRule>
    <cfRule type="cellIs" dxfId="3348" priority="3184" operator="between">
      <formula>1</formula>
      <formula>1.5</formula>
    </cfRule>
  </conditionalFormatting>
  <conditionalFormatting sqref="J61">
    <cfRule type="cellIs" dxfId="3347" priority="3177" operator="between">
      <formula>3.5</formula>
      <formula>4</formula>
    </cfRule>
    <cfRule type="cellIs" dxfId="3346" priority="3178" operator="between">
      <formula>2.5</formula>
      <formula>3.5</formula>
    </cfRule>
    <cfRule type="cellIs" dxfId="3345" priority="3179" operator="between">
      <formula>1.5</formula>
      <formula>2.5</formula>
    </cfRule>
    <cfRule type="cellIs" dxfId="3344" priority="3180" operator="between">
      <formula>1</formula>
      <formula>1.5</formula>
    </cfRule>
  </conditionalFormatting>
  <conditionalFormatting sqref="J62">
    <cfRule type="cellIs" dxfId="3343" priority="3173" operator="between">
      <formula>3.5</formula>
      <formula>4</formula>
    </cfRule>
    <cfRule type="cellIs" dxfId="3342" priority="3174" operator="between">
      <formula>2.5</formula>
      <formula>3.5</formula>
    </cfRule>
    <cfRule type="cellIs" dxfId="3341" priority="3175" operator="between">
      <formula>1.5</formula>
      <formula>2.5</formula>
    </cfRule>
    <cfRule type="cellIs" dxfId="3340" priority="3176" operator="between">
      <formula>1</formula>
      <formula>1.5</formula>
    </cfRule>
  </conditionalFormatting>
  <conditionalFormatting sqref="J63">
    <cfRule type="cellIs" dxfId="3339" priority="3169" operator="between">
      <formula>3.5</formula>
      <formula>4</formula>
    </cfRule>
    <cfRule type="cellIs" dxfId="3338" priority="3170" operator="between">
      <formula>2.5</formula>
      <formula>3.5</formula>
    </cfRule>
    <cfRule type="cellIs" dxfId="3337" priority="3171" operator="between">
      <formula>1.5</formula>
      <formula>2.5</formula>
    </cfRule>
    <cfRule type="cellIs" dxfId="3336" priority="3172" operator="between">
      <formula>1</formula>
      <formula>1.5</formula>
    </cfRule>
  </conditionalFormatting>
  <conditionalFormatting sqref="K60">
    <cfRule type="cellIs" dxfId="3335" priority="3165" operator="between">
      <formula>3.5</formula>
      <formula>4</formula>
    </cfRule>
    <cfRule type="cellIs" dxfId="3334" priority="3166" operator="between">
      <formula>2.5</formula>
      <formula>3.5</formula>
    </cfRule>
    <cfRule type="cellIs" dxfId="3333" priority="3167" operator="between">
      <formula>1.5</formula>
      <formula>2.5</formula>
    </cfRule>
    <cfRule type="cellIs" dxfId="3332" priority="3168" operator="between">
      <formula>1</formula>
      <formula>1.5</formula>
    </cfRule>
  </conditionalFormatting>
  <conditionalFormatting sqref="K59">
    <cfRule type="cellIs" dxfId="3331" priority="3161" operator="between">
      <formula>3.5</formula>
      <formula>4</formula>
    </cfRule>
    <cfRule type="cellIs" dxfId="3330" priority="3162" operator="between">
      <formula>2.5</formula>
      <formula>3.5</formula>
    </cfRule>
    <cfRule type="cellIs" dxfId="3329" priority="3163" operator="between">
      <formula>1.5</formula>
      <formula>2.5</formula>
    </cfRule>
    <cfRule type="cellIs" dxfId="3328" priority="3164" operator="between">
      <formula>1</formula>
      <formula>1.5</formula>
    </cfRule>
  </conditionalFormatting>
  <conditionalFormatting sqref="K58">
    <cfRule type="cellIs" dxfId="3327" priority="3157" operator="between">
      <formula>3.5</formula>
      <formula>4</formula>
    </cfRule>
    <cfRule type="cellIs" dxfId="3326" priority="3158" operator="between">
      <formula>2.5</formula>
      <formula>3.5</formula>
    </cfRule>
    <cfRule type="cellIs" dxfId="3325" priority="3159" operator="between">
      <formula>1.5</formula>
      <formula>2.5</formula>
    </cfRule>
    <cfRule type="cellIs" dxfId="3324" priority="3160" operator="between">
      <formula>1</formula>
      <formula>1.5</formula>
    </cfRule>
  </conditionalFormatting>
  <conditionalFormatting sqref="K61">
    <cfRule type="cellIs" dxfId="3323" priority="3153" operator="between">
      <formula>3.5</formula>
      <formula>4</formula>
    </cfRule>
    <cfRule type="cellIs" dxfId="3322" priority="3154" operator="between">
      <formula>2.5</formula>
      <formula>3.5</formula>
    </cfRule>
    <cfRule type="cellIs" dxfId="3321" priority="3155" operator="between">
      <formula>1.5</formula>
      <formula>2.5</formula>
    </cfRule>
    <cfRule type="cellIs" dxfId="3320" priority="3156" operator="between">
      <formula>1</formula>
      <formula>1.5</formula>
    </cfRule>
  </conditionalFormatting>
  <conditionalFormatting sqref="K62">
    <cfRule type="cellIs" dxfId="3319" priority="3149" operator="between">
      <formula>3.5</formula>
      <formula>4</formula>
    </cfRule>
    <cfRule type="cellIs" dxfId="3318" priority="3150" operator="between">
      <formula>2.5</formula>
      <formula>3.5</formula>
    </cfRule>
    <cfRule type="cellIs" dxfId="3317" priority="3151" operator="between">
      <formula>1.5</formula>
      <formula>2.5</formula>
    </cfRule>
    <cfRule type="cellIs" dxfId="3316" priority="3152" operator="between">
      <formula>1</formula>
      <formula>1.5</formula>
    </cfRule>
  </conditionalFormatting>
  <conditionalFormatting sqref="K63">
    <cfRule type="cellIs" dxfId="3315" priority="3145" operator="between">
      <formula>3.5</formula>
      <formula>4</formula>
    </cfRule>
    <cfRule type="cellIs" dxfId="3314" priority="3146" operator="between">
      <formula>2.5</formula>
      <formula>3.5</formula>
    </cfRule>
    <cfRule type="cellIs" dxfId="3313" priority="3147" operator="between">
      <formula>1.5</formula>
      <formula>2.5</formula>
    </cfRule>
    <cfRule type="cellIs" dxfId="3312" priority="3148" operator="between">
      <formula>1</formula>
      <formula>1.5</formula>
    </cfRule>
  </conditionalFormatting>
  <conditionalFormatting sqref="L60">
    <cfRule type="cellIs" dxfId="3311" priority="3141" operator="between">
      <formula>3.5</formula>
      <formula>4</formula>
    </cfRule>
    <cfRule type="cellIs" dxfId="3310" priority="3142" operator="between">
      <formula>2.5</formula>
      <formula>3.5</formula>
    </cfRule>
    <cfRule type="cellIs" dxfId="3309" priority="3143" operator="between">
      <formula>1.5</formula>
      <formula>2.5</formula>
    </cfRule>
    <cfRule type="cellIs" dxfId="3308" priority="3144" operator="between">
      <formula>1</formula>
      <formula>1.5</formula>
    </cfRule>
  </conditionalFormatting>
  <conditionalFormatting sqref="L59">
    <cfRule type="cellIs" dxfId="3307" priority="3137" operator="between">
      <formula>3.5</formula>
      <formula>4</formula>
    </cfRule>
    <cfRule type="cellIs" dxfId="3306" priority="3138" operator="between">
      <formula>2.5</formula>
      <formula>3.5</formula>
    </cfRule>
    <cfRule type="cellIs" dxfId="3305" priority="3139" operator="between">
      <formula>1.5</formula>
      <formula>2.5</formula>
    </cfRule>
    <cfRule type="cellIs" dxfId="3304" priority="3140" operator="between">
      <formula>1</formula>
      <formula>1.5</formula>
    </cfRule>
  </conditionalFormatting>
  <conditionalFormatting sqref="L58">
    <cfRule type="cellIs" dxfId="3303" priority="3133" operator="between">
      <formula>3.5</formula>
      <formula>4</formula>
    </cfRule>
    <cfRule type="cellIs" dxfId="3302" priority="3134" operator="between">
      <formula>2.5</formula>
      <formula>3.5</formula>
    </cfRule>
    <cfRule type="cellIs" dxfId="3301" priority="3135" operator="between">
      <formula>1.5</formula>
      <formula>2.5</formula>
    </cfRule>
    <cfRule type="cellIs" dxfId="3300" priority="3136" operator="between">
      <formula>1</formula>
      <formula>1.5</formula>
    </cfRule>
  </conditionalFormatting>
  <conditionalFormatting sqref="L61">
    <cfRule type="cellIs" dxfId="3299" priority="3129" operator="between">
      <formula>3.5</formula>
      <formula>4</formula>
    </cfRule>
    <cfRule type="cellIs" dxfId="3298" priority="3130" operator="between">
      <formula>2.5</formula>
      <formula>3.5</formula>
    </cfRule>
    <cfRule type="cellIs" dxfId="3297" priority="3131" operator="between">
      <formula>1.5</formula>
      <formula>2.5</formula>
    </cfRule>
    <cfRule type="cellIs" dxfId="3296" priority="3132" operator="between">
      <formula>1</formula>
      <formula>1.5</formula>
    </cfRule>
  </conditionalFormatting>
  <conditionalFormatting sqref="L62">
    <cfRule type="cellIs" dxfId="3295" priority="3125" operator="between">
      <formula>3.5</formula>
      <formula>4</formula>
    </cfRule>
    <cfRule type="cellIs" dxfId="3294" priority="3126" operator="between">
      <formula>2.5</formula>
      <formula>3.5</formula>
    </cfRule>
    <cfRule type="cellIs" dxfId="3293" priority="3127" operator="between">
      <formula>1.5</formula>
      <formula>2.5</formula>
    </cfRule>
    <cfRule type="cellIs" dxfId="3292" priority="3128" operator="between">
      <formula>1</formula>
      <formula>1.5</formula>
    </cfRule>
  </conditionalFormatting>
  <conditionalFormatting sqref="L63">
    <cfRule type="cellIs" dxfId="3291" priority="3121" operator="between">
      <formula>3.5</formula>
      <formula>4</formula>
    </cfRule>
    <cfRule type="cellIs" dxfId="3290" priority="3122" operator="between">
      <formula>2.5</formula>
      <formula>3.5</formula>
    </cfRule>
    <cfRule type="cellIs" dxfId="3289" priority="3123" operator="between">
      <formula>1.5</formula>
      <formula>2.5</formula>
    </cfRule>
    <cfRule type="cellIs" dxfId="3288" priority="3124" operator="between">
      <formula>1</formula>
      <formula>1.5</formula>
    </cfRule>
  </conditionalFormatting>
  <conditionalFormatting sqref="M60">
    <cfRule type="cellIs" dxfId="3287" priority="3117" operator="between">
      <formula>3.5</formula>
      <formula>4</formula>
    </cfRule>
    <cfRule type="cellIs" dxfId="3286" priority="3118" operator="between">
      <formula>2.5</formula>
      <formula>3.5</formula>
    </cfRule>
    <cfRule type="cellIs" dxfId="3285" priority="3119" operator="between">
      <formula>1.5</formula>
      <formula>2.5</formula>
    </cfRule>
    <cfRule type="cellIs" dxfId="3284" priority="3120" operator="between">
      <formula>1</formula>
      <formula>1.5</formula>
    </cfRule>
  </conditionalFormatting>
  <conditionalFormatting sqref="M59">
    <cfRule type="cellIs" dxfId="3283" priority="3113" operator="between">
      <formula>3.5</formula>
      <formula>4</formula>
    </cfRule>
    <cfRule type="cellIs" dxfId="3282" priority="3114" operator="between">
      <formula>2.5</formula>
      <formula>3.5</formula>
    </cfRule>
    <cfRule type="cellIs" dxfId="3281" priority="3115" operator="between">
      <formula>1.5</formula>
      <formula>2.5</formula>
    </cfRule>
    <cfRule type="cellIs" dxfId="3280" priority="3116" operator="between">
      <formula>1</formula>
      <formula>1.5</formula>
    </cfRule>
  </conditionalFormatting>
  <conditionalFormatting sqref="M58">
    <cfRule type="cellIs" dxfId="3279" priority="3109" operator="between">
      <formula>3.5</formula>
      <formula>4</formula>
    </cfRule>
    <cfRule type="cellIs" dxfId="3278" priority="3110" operator="between">
      <formula>2.5</formula>
      <formula>3.5</formula>
    </cfRule>
    <cfRule type="cellIs" dxfId="3277" priority="3111" operator="between">
      <formula>1.5</formula>
      <formula>2.5</formula>
    </cfRule>
    <cfRule type="cellIs" dxfId="3276" priority="3112" operator="between">
      <formula>1</formula>
      <formula>1.5</formula>
    </cfRule>
  </conditionalFormatting>
  <conditionalFormatting sqref="M61">
    <cfRule type="cellIs" dxfId="3275" priority="3105" operator="between">
      <formula>3.5</formula>
      <formula>4</formula>
    </cfRule>
    <cfRule type="cellIs" dxfId="3274" priority="3106" operator="between">
      <formula>2.5</formula>
      <formula>3.5</formula>
    </cfRule>
    <cfRule type="cellIs" dxfId="3273" priority="3107" operator="between">
      <formula>1.5</formula>
      <formula>2.5</formula>
    </cfRule>
    <cfRule type="cellIs" dxfId="3272" priority="3108" operator="between">
      <formula>1</formula>
      <formula>1.5</formula>
    </cfRule>
  </conditionalFormatting>
  <conditionalFormatting sqref="M62">
    <cfRule type="cellIs" dxfId="3271" priority="3101" operator="between">
      <formula>3.5</formula>
      <formula>4</formula>
    </cfRule>
    <cfRule type="cellIs" dxfId="3270" priority="3102" operator="between">
      <formula>2.5</formula>
      <formula>3.5</formula>
    </cfRule>
    <cfRule type="cellIs" dxfId="3269" priority="3103" operator="between">
      <formula>1.5</formula>
      <formula>2.5</formula>
    </cfRule>
    <cfRule type="cellIs" dxfId="3268" priority="3104" operator="between">
      <formula>1</formula>
      <formula>1.5</formula>
    </cfRule>
  </conditionalFormatting>
  <conditionalFormatting sqref="M63">
    <cfRule type="cellIs" dxfId="3267" priority="3097" operator="between">
      <formula>3.5</formula>
      <formula>4</formula>
    </cfRule>
    <cfRule type="cellIs" dxfId="3266" priority="3098" operator="between">
      <formula>2.5</formula>
      <formula>3.5</formula>
    </cfRule>
    <cfRule type="cellIs" dxfId="3265" priority="3099" operator="between">
      <formula>1.5</formula>
      <formula>2.5</formula>
    </cfRule>
    <cfRule type="cellIs" dxfId="3264" priority="3100" operator="between">
      <formula>1</formula>
      <formula>1.5</formula>
    </cfRule>
  </conditionalFormatting>
  <conditionalFormatting sqref="N60">
    <cfRule type="cellIs" dxfId="3263" priority="3093" operator="between">
      <formula>3.5</formula>
      <formula>4</formula>
    </cfRule>
    <cfRule type="cellIs" dxfId="3262" priority="3094" operator="between">
      <formula>2.5</formula>
      <formula>3.5</formula>
    </cfRule>
    <cfRule type="cellIs" dxfId="3261" priority="3095" operator="between">
      <formula>1.5</formula>
      <formula>2.5</formula>
    </cfRule>
    <cfRule type="cellIs" dxfId="3260" priority="3096" operator="between">
      <formula>1</formula>
      <formula>1.5</formula>
    </cfRule>
  </conditionalFormatting>
  <conditionalFormatting sqref="N59">
    <cfRule type="cellIs" dxfId="3259" priority="3089" operator="between">
      <formula>3.5</formula>
      <formula>4</formula>
    </cfRule>
    <cfRule type="cellIs" dxfId="3258" priority="3090" operator="between">
      <formula>2.5</formula>
      <formula>3.5</formula>
    </cfRule>
    <cfRule type="cellIs" dxfId="3257" priority="3091" operator="between">
      <formula>1.5</formula>
      <formula>2.5</formula>
    </cfRule>
    <cfRule type="cellIs" dxfId="3256" priority="3092" operator="between">
      <formula>1</formula>
      <formula>1.5</formula>
    </cfRule>
  </conditionalFormatting>
  <conditionalFormatting sqref="N58">
    <cfRule type="cellIs" dxfId="3255" priority="3085" operator="between">
      <formula>3.5</formula>
      <formula>4</formula>
    </cfRule>
    <cfRule type="cellIs" dxfId="3254" priority="3086" operator="between">
      <formula>2.5</formula>
      <formula>3.5</formula>
    </cfRule>
    <cfRule type="cellIs" dxfId="3253" priority="3087" operator="between">
      <formula>1.5</formula>
      <formula>2.5</formula>
    </cfRule>
    <cfRule type="cellIs" dxfId="3252" priority="3088" operator="between">
      <formula>1</formula>
      <formula>1.5</formula>
    </cfRule>
  </conditionalFormatting>
  <conditionalFormatting sqref="N61">
    <cfRule type="cellIs" dxfId="3251" priority="3081" operator="between">
      <formula>3.5</formula>
      <formula>4</formula>
    </cfRule>
    <cfRule type="cellIs" dxfId="3250" priority="3082" operator="between">
      <formula>2.5</formula>
      <formula>3.5</formula>
    </cfRule>
    <cfRule type="cellIs" dxfId="3249" priority="3083" operator="between">
      <formula>1.5</formula>
      <formula>2.5</formula>
    </cfRule>
    <cfRule type="cellIs" dxfId="3248" priority="3084" operator="between">
      <formula>1</formula>
      <formula>1.5</formula>
    </cfRule>
  </conditionalFormatting>
  <conditionalFormatting sqref="N62">
    <cfRule type="cellIs" dxfId="3247" priority="3077" operator="between">
      <formula>3.5</formula>
      <formula>4</formula>
    </cfRule>
    <cfRule type="cellIs" dxfId="3246" priority="3078" operator="between">
      <formula>2.5</formula>
      <formula>3.5</formula>
    </cfRule>
    <cfRule type="cellIs" dxfId="3245" priority="3079" operator="between">
      <formula>1.5</formula>
      <formula>2.5</formula>
    </cfRule>
    <cfRule type="cellIs" dxfId="3244" priority="3080" operator="between">
      <formula>1</formula>
      <formula>1.5</formula>
    </cfRule>
  </conditionalFormatting>
  <conditionalFormatting sqref="N63">
    <cfRule type="cellIs" dxfId="3243" priority="3073" operator="between">
      <formula>3.5</formula>
      <formula>4</formula>
    </cfRule>
    <cfRule type="cellIs" dxfId="3242" priority="3074" operator="between">
      <formula>2.5</formula>
      <formula>3.5</formula>
    </cfRule>
    <cfRule type="cellIs" dxfId="3241" priority="3075" operator="between">
      <formula>1.5</formula>
      <formula>2.5</formula>
    </cfRule>
    <cfRule type="cellIs" dxfId="3240" priority="3076" operator="between">
      <formula>1</formula>
      <formula>1.5</formula>
    </cfRule>
  </conditionalFormatting>
  <conditionalFormatting sqref="O60">
    <cfRule type="cellIs" dxfId="3239" priority="3069" operator="between">
      <formula>3.5</formula>
      <formula>4</formula>
    </cfRule>
    <cfRule type="cellIs" dxfId="3238" priority="3070" operator="between">
      <formula>2.5</formula>
      <formula>3.5</formula>
    </cfRule>
    <cfRule type="cellIs" dxfId="3237" priority="3071" operator="between">
      <formula>1.5</formula>
      <formula>2.5</formula>
    </cfRule>
    <cfRule type="cellIs" dxfId="3236" priority="3072" operator="between">
      <formula>1</formula>
      <formula>1.5</formula>
    </cfRule>
  </conditionalFormatting>
  <conditionalFormatting sqref="O59">
    <cfRule type="cellIs" dxfId="3235" priority="3065" operator="between">
      <formula>3.5</formula>
      <formula>4</formula>
    </cfRule>
    <cfRule type="cellIs" dxfId="3234" priority="3066" operator="between">
      <formula>2.5</formula>
      <formula>3.5</formula>
    </cfRule>
    <cfRule type="cellIs" dxfId="3233" priority="3067" operator="between">
      <formula>1.5</formula>
      <formula>2.5</formula>
    </cfRule>
    <cfRule type="cellIs" dxfId="3232" priority="3068" operator="between">
      <formula>1</formula>
      <formula>1.5</formula>
    </cfRule>
  </conditionalFormatting>
  <conditionalFormatting sqref="O58">
    <cfRule type="cellIs" dxfId="3231" priority="3061" operator="between">
      <formula>3.5</formula>
      <formula>4</formula>
    </cfRule>
    <cfRule type="cellIs" dxfId="3230" priority="3062" operator="between">
      <formula>2.5</formula>
      <formula>3.5</formula>
    </cfRule>
    <cfRule type="cellIs" dxfId="3229" priority="3063" operator="between">
      <formula>1.5</formula>
      <formula>2.5</formula>
    </cfRule>
    <cfRule type="cellIs" dxfId="3228" priority="3064" operator="between">
      <formula>1</formula>
      <formula>1.5</formula>
    </cfRule>
  </conditionalFormatting>
  <conditionalFormatting sqref="O61">
    <cfRule type="cellIs" dxfId="3227" priority="3057" operator="between">
      <formula>3.5</formula>
      <formula>4</formula>
    </cfRule>
    <cfRule type="cellIs" dxfId="3226" priority="3058" operator="between">
      <formula>2.5</formula>
      <formula>3.5</formula>
    </cfRule>
    <cfRule type="cellIs" dxfId="3225" priority="3059" operator="between">
      <formula>1.5</formula>
      <formula>2.5</formula>
    </cfRule>
    <cfRule type="cellIs" dxfId="3224" priority="3060" operator="between">
      <formula>1</formula>
      <formula>1.5</formula>
    </cfRule>
  </conditionalFormatting>
  <conditionalFormatting sqref="O62">
    <cfRule type="cellIs" dxfId="3223" priority="3053" operator="between">
      <formula>3.5</formula>
      <formula>4</formula>
    </cfRule>
    <cfRule type="cellIs" dxfId="3222" priority="3054" operator="between">
      <formula>2.5</formula>
      <formula>3.5</formula>
    </cfRule>
    <cfRule type="cellIs" dxfId="3221" priority="3055" operator="between">
      <formula>1.5</formula>
      <formula>2.5</formula>
    </cfRule>
    <cfRule type="cellIs" dxfId="3220" priority="3056" operator="between">
      <formula>1</formula>
      <formula>1.5</formula>
    </cfRule>
  </conditionalFormatting>
  <conditionalFormatting sqref="O63">
    <cfRule type="cellIs" dxfId="3219" priority="3049" operator="between">
      <formula>3.5</formula>
      <formula>4</formula>
    </cfRule>
    <cfRule type="cellIs" dxfId="3218" priority="3050" operator="between">
      <formula>2.5</formula>
      <formula>3.5</formula>
    </cfRule>
    <cfRule type="cellIs" dxfId="3217" priority="3051" operator="between">
      <formula>1.5</formula>
      <formula>2.5</formula>
    </cfRule>
    <cfRule type="cellIs" dxfId="3216" priority="3052" operator="between">
      <formula>1</formula>
      <formula>1.5</formula>
    </cfRule>
  </conditionalFormatting>
  <conditionalFormatting sqref="P60">
    <cfRule type="cellIs" dxfId="3215" priority="3045" operator="between">
      <formula>3.5</formula>
      <formula>4</formula>
    </cfRule>
    <cfRule type="cellIs" dxfId="3214" priority="3046" operator="between">
      <formula>2.5</formula>
      <formula>3.5</formula>
    </cfRule>
    <cfRule type="cellIs" dxfId="3213" priority="3047" operator="between">
      <formula>1.5</formula>
      <formula>2.5</formula>
    </cfRule>
    <cfRule type="cellIs" dxfId="3212" priority="3048" operator="between">
      <formula>1</formula>
      <formula>1.5</formula>
    </cfRule>
  </conditionalFormatting>
  <conditionalFormatting sqref="P59">
    <cfRule type="cellIs" dxfId="3211" priority="3041" operator="between">
      <formula>3.5</formula>
      <formula>4</formula>
    </cfRule>
    <cfRule type="cellIs" dxfId="3210" priority="3042" operator="between">
      <formula>2.5</formula>
      <formula>3.5</formula>
    </cfRule>
    <cfRule type="cellIs" dxfId="3209" priority="3043" operator="between">
      <formula>1.5</formula>
      <formula>2.5</formula>
    </cfRule>
    <cfRule type="cellIs" dxfId="3208" priority="3044" operator="between">
      <formula>1</formula>
      <formula>1.5</formula>
    </cfRule>
  </conditionalFormatting>
  <conditionalFormatting sqref="P58">
    <cfRule type="cellIs" dxfId="3207" priority="3037" operator="between">
      <formula>3.5</formula>
      <formula>4</formula>
    </cfRule>
    <cfRule type="cellIs" dxfId="3206" priority="3038" operator="between">
      <formula>2.5</formula>
      <formula>3.5</formula>
    </cfRule>
    <cfRule type="cellIs" dxfId="3205" priority="3039" operator="between">
      <formula>1.5</formula>
      <formula>2.5</formula>
    </cfRule>
    <cfRule type="cellIs" dxfId="3204" priority="3040" operator="between">
      <formula>1</formula>
      <formula>1.5</formula>
    </cfRule>
  </conditionalFormatting>
  <conditionalFormatting sqref="P61">
    <cfRule type="cellIs" dxfId="3203" priority="3033" operator="between">
      <formula>3.5</formula>
      <formula>4</formula>
    </cfRule>
    <cfRule type="cellIs" dxfId="3202" priority="3034" operator="between">
      <formula>2.5</formula>
      <formula>3.5</formula>
    </cfRule>
    <cfRule type="cellIs" dxfId="3201" priority="3035" operator="between">
      <formula>1.5</formula>
      <formula>2.5</formula>
    </cfRule>
    <cfRule type="cellIs" dxfId="3200" priority="3036" operator="between">
      <formula>1</formula>
      <formula>1.5</formula>
    </cfRule>
  </conditionalFormatting>
  <conditionalFormatting sqref="P62">
    <cfRule type="cellIs" dxfId="3199" priority="3029" operator="between">
      <formula>3.5</formula>
      <formula>4</formula>
    </cfRule>
    <cfRule type="cellIs" dxfId="3198" priority="3030" operator="between">
      <formula>2.5</formula>
      <formula>3.5</formula>
    </cfRule>
    <cfRule type="cellIs" dxfId="3197" priority="3031" operator="between">
      <formula>1.5</formula>
      <formula>2.5</formula>
    </cfRule>
    <cfRule type="cellIs" dxfId="3196" priority="3032" operator="between">
      <formula>1</formula>
      <formula>1.5</formula>
    </cfRule>
  </conditionalFormatting>
  <conditionalFormatting sqref="P63">
    <cfRule type="cellIs" dxfId="3195" priority="3025" operator="between">
      <formula>3.5</formula>
      <formula>4</formula>
    </cfRule>
    <cfRule type="cellIs" dxfId="3194" priority="3026" operator="between">
      <formula>2.5</formula>
      <formula>3.5</formula>
    </cfRule>
    <cfRule type="cellIs" dxfId="3193" priority="3027" operator="between">
      <formula>1.5</formula>
      <formula>2.5</formula>
    </cfRule>
    <cfRule type="cellIs" dxfId="3192" priority="3028" operator="between">
      <formula>1</formula>
      <formula>1.5</formula>
    </cfRule>
  </conditionalFormatting>
  <conditionalFormatting sqref="Q60">
    <cfRule type="cellIs" dxfId="3191" priority="3021" operator="between">
      <formula>3.5</formula>
      <formula>4</formula>
    </cfRule>
    <cfRule type="cellIs" dxfId="3190" priority="3022" operator="between">
      <formula>2.5</formula>
      <formula>3.5</formula>
    </cfRule>
    <cfRule type="cellIs" dxfId="3189" priority="3023" operator="between">
      <formula>1.5</formula>
      <formula>2.5</formula>
    </cfRule>
    <cfRule type="cellIs" dxfId="3188" priority="3024" operator="between">
      <formula>1</formula>
      <formula>1.5</formula>
    </cfRule>
  </conditionalFormatting>
  <conditionalFormatting sqref="Q59">
    <cfRule type="cellIs" dxfId="3187" priority="3017" operator="between">
      <formula>3.5</formula>
      <formula>4</formula>
    </cfRule>
    <cfRule type="cellIs" dxfId="3186" priority="3018" operator="between">
      <formula>2.5</formula>
      <formula>3.5</formula>
    </cfRule>
    <cfRule type="cellIs" dxfId="3185" priority="3019" operator="between">
      <formula>1.5</formula>
      <formula>2.5</formula>
    </cfRule>
    <cfRule type="cellIs" dxfId="3184" priority="3020" operator="between">
      <formula>1</formula>
      <formula>1.5</formula>
    </cfRule>
  </conditionalFormatting>
  <conditionalFormatting sqref="Q58">
    <cfRule type="cellIs" dxfId="3183" priority="3013" operator="between">
      <formula>3.5</formula>
      <formula>4</formula>
    </cfRule>
    <cfRule type="cellIs" dxfId="3182" priority="3014" operator="between">
      <formula>2.5</formula>
      <formula>3.5</formula>
    </cfRule>
    <cfRule type="cellIs" dxfId="3181" priority="3015" operator="between">
      <formula>1.5</formula>
      <formula>2.5</formula>
    </cfRule>
    <cfRule type="cellIs" dxfId="3180" priority="3016" operator="between">
      <formula>1</formula>
      <formula>1.5</formula>
    </cfRule>
  </conditionalFormatting>
  <conditionalFormatting sqref="Q61">
    <cfRule type="cellIs" dxfId="3179" priority="3009" operator="between">
      <formula>3.5</formula>
      <formula>4</formula>
    </cfRule>
    <cfRule type="cellIs" dxfId="3178" priority="3010" operator="between">
      <formula>2.5</formula>
      <formula>3.5</formula>
    </cfRule>
    <cfRule type="cellIs" dxfId="3177" priority="3011" operator="between">
      <formula>1.5</formula>
      <formula>2.5</formula>
    </cfRule>
    <cfRule type="cellIs" dxfId="3176" priority="3012" operator="between">
      <formula>1</formula>
      <formula>1.5</formula>
    </cfRule>
  </conditionalFormatting>
  <conditionalFormatting sqref="Q62">
    <cfRule type="cellIs" dxfId="3175" priority="3005" operator="between">
      <formula>3.5</formula>
      <formula>4</formula>
    </cfRule>
    <cfRule type="cellIs" dxfId="3174" priority="3006" operator="between">
      <formula>2.5</formula>
      <formula>3.5</formula>
    </cfRule>
    <cfRule type="cellIs" dxfId="3173" priority="3007" operator="between">
      <formula>1.5</formula>
      <formula>2.5</formula>
    </cfRule>
    <cfRule type="cellIs" dxfId="3172" priority="3008" operator="between">
      <formula>1</formula>
      <formula>1.5</formula>
    </cfRule>
  </conditionalFormatting>
  <conditionalFormatting sqref="Q63">
    <cfRule type="cellIs" dxfId="3171" priority="3001" operator="between">
      <formula>3.5</formula>
      <formula>4</formula>
    </cfRule>
    <cfRule type="cellIs" dxfId="3170" priority="3002" operator="between">
      <formula>2.5</formula>
      <formula>3.5</formula>
    </cfRule>
    <cfRule type="cellIs" dxfId="3169" priority="3003" operator="between">
      <formula>1.5</formula>
      <formula>2.5</formula>
    </cfRule>
    <cfRule type="cellIs" dxfId="3168" priority="3004" operator="between">
      <formula>1</formula>
      <formula>1.5</formula>
    </cfRule>
  </conditionalFormatting>
  <conditionalFormatting sqref="R60">
    <cfRule type="cellIs" dxfId="3167" priority="2997" operator="between">
      <formula>3.5</formula>
      <formula>4</formula>
    </cfRule>
    <cfRule type="cellIs" dxfId="3166" priority="2998" operator="between">
      <formula>2.5</formula>
      <formula>3.5</formula>
    </cfRule>
    <cfRule type="cellIs" dxfId="3165" priority="2999" operator="between">
      <formula>1.5</formula>
      <formula>2.5</formula>
    </cfRule>
    <cfRule type="cellIs" dxfId="3164" priority="3000" operator="between">
      <formula>1</formula>
      <formula>1.5</formula>
    </cfRule>
  </conditionalFormatting>
  <conditionalFormatting sqref="R59">
    <cfRule type="cellIs" dxfId="3163" priority="2993" operator="between">
      <formula>3.5</formula>
      <formula>4</formula>
    </cfRule>
    <cfRule type="cellIs" dxfId="3162" priority="2994" operator="between">
      <formula>2.5</formula>
      <formula>3.5</formula>
    </cfRule>
    <cfRule type="cellIs" dxfId="3161" priority="2995" operator="between">
      <formula>1.5</formula>
      <formula>2.5</formula>
    </cfRule>
    <cfRule type="cellIs" dxfId="3160" priority="2996" operator="between">
      <formula>1</formula>
      <formula>1.5</formula>
    </cfRule>
  </conditionalFormatting>
  <conditionalFormatting sqref="R58">
    <cfRule type="cellIs" dxfId="3159" priority="2989" operator="between">
      <formula>3.5</formula>
      <formula>4</formula>
    </cfRule>
    <cfRule type="cellIs" dxfId="3158" priority="2990" operator="between">
      <formula>2.5</formula>
      <formula>3.5</formula>
    </cfRule>
    <cfRule type="cellIs" dxfId="3157" priority="2991" operator="between">
      <formula>1.5</formula>
      <formula>2.5</formula>
    </cfRule>
    <cfRule type="cellIs" dxfId="3156" priority="2992" operator="between">
      <formula>1</formula>
      <formula>1.5</formula>
    </cfRule>
  </conditionalFormatting>
  <conditionalFormatting sqref="R61">
    <cfRule type="cellIs" dxfId="3155" priority="2985" operator="between">
      <formula>3.5</formula>
      <formula>4</formula>
    </cfRule>
    <cfRule type="cellIs" dxfId="3154" priority="2986" operator="between">
      <formula>2.5</formula>
      <formula>3.5</formula>
    </cfRule>
    <cfRule type="cellIs" dxfId="3153" priority="2987" operator="between">
      <formula>1.5</formula>
      <formula>2.5</formula>
    </cfRule>
    <cfRule type="cellIs" dxfId="3152" priority="2988" operator="between">
      <formula>1</formula>
      <formula>1.5</formula>
    </cfRule>
  </conditionalFormatting>
  <conditionalFormatting sqref="R62">
    <cfRule type="cellIs" dxfId="3151" priority="2981" operator="between">
      <formula>3.5</formula>
      <formula>4</formula>
    </cfRule>
    <cfRule type="cellIs" dxfId="3150" priority="2982" operator="between">
      <formula>2.5</formula>
      <formula>3.5</formula>
    </cfRule>
    <cfRule type="cellIs" dxfId="3149" priority="2983" operator="between">
      <formula>1.5</formula>
      <formula>2.5</formula>
    </cfRule>
    <cfRule type="cellIs" dxfId="3148" priority="2984" operator="between">
      <formula>1</formula>
      <formula>1.5</formula>
    </cfRule>
  </conditionalFormatting>
  <conditionalFormatting sqref="R63">
    <cfRule type="cellIs" dxfId="3147" priority="2977" operator="between">
      <formula>3.5</formula>
      <formula>4</formula>
    </cfRule>
    <cfRule type="cellIs" dxfId="3146" priority="2978" operator="between">
      <formula>2.5</formula>
      <formula>3.5</formula>
    </cfRule>
    <cfRule type="cellIs" dxfId="3145" priority="2979" operator="between">
      <formula>1.5</formula>
      <formula>2.5</formula>
    </cfRule>
    <cfRule type="cellIs" dxfId="3144" priority="2980" operator="between">
      <formula>1</formula>
      <formula>1.5</formula>
    </cfRule>
  </conditionalFormatting>
  <conditionalFormatting sqref="S60">
    <cfRule type="cellIs" dxfId="3143" priority="2973" operator="between">
      <formula>3.5</formula>
      <formula>4</formula>
    </cfRule>
    <cfRule type="cellIs" dxfId="3142" priority="2974" operator="between">
      <formula>2.5</formula>
      <formula>3.5</formula>
    </cfRule>
    <cfRule type="cellIs" dxfId="3141" priority="2975" operator="between">
      <formula>1.5</formula>
      <formula>2.5</formula>
    </cfRule>
    <cfRule type="cellIs" dxfId="3140" priority="2976" operator="between">
      <formula>1</formula>
      <formula>1.5</formula>
    </cfRule>
  </conditionalFormatting>
  <conditionalFormatting sqref="S59">
    <cfRule type="cellIs" dxfId="3139" priority="2969" operator="between">
      <formula>3.5</formula>
      <formula>4</formula>
    </cfRule>
    <cfRule type="cellIs" dxfId="3138" priority="2970" operator="between">
      <formula>2.5</formula>
      <formula>3.5</formula>
    </cfRule>
    <cfRule type="cellIs" dxfId="3137" priority="2971" operator="between">
      <formula>1.5</formula>
      <formula>2.5</formula>
    </cfRule>
    <cfRule type="cellIs" dxfId="3136" priority="2972" operator="between">
      <formula>1</formula>
      <formula>1.5</formula>
    </cfRule>
  </conditionalFormatting>
  <conditionalFormatting sqref="S58">
    <cfRule type="cellIs" dxfId="3135" priority="2965" operator="between">
      <formula>3.5</formula>
      <formula>4</formula>
    </cfRule>
    <cfRule type="cellIs" dxfId="3134" priority="2966" operator="between">
      <formula>2.5</formula>
      <formula>3.5</formula>
    </cfRule>
    <cfRule type="cellIs" dxfId="3133" priority="2967" operator="between">
      <formula>1.5</formula>
      <formula>2.5</formula>
    </cfRule>
    <cfRule type="cellIs" dxfId="3132" priority="2968" operator="between">
      <formula>1</formula>
      <formula>1.5</formula>
    </cfRule>
  </conditionalFormatting>
  <conditionalFormatting sqref="S61">
    <cfRule type="cellIs" dxfId="3131" priority="2961" operator="between">
      <formula>3.5</formula>
      <formula>4</formula>
    </cfRule>
    <cfRule type="cellIs" dxfId="3130" priority="2962" operator="between">
      <formula>2.5</formula>
      <formula>3.5</formula>
    </cfRule>
    <cfRule type="cellIs" dxfId="3129" priority="2963" operator="between">
      <formula>1.5</formula>
      <formula>2.5</formula>
    </cfRule>
    <cfRule type="cellIs" dxfId="3128" priority="2964" operator="between">
      <formula>1</formula>
      <formula>1.5</formula>
    </cfRule>
  </conditionalFormatting>
  <conditionalFormatting sqref="S62">
    <cfRule type="cellIs" dxfId="3127" priority="2957" operator="between">
      <formula>3.5</formula>
      <formula>4</formula>
    </cfRule>
    <cfRule type="cellIs" dxfId="3126" priority="2958" operator="between">
      <formula>2.5</formula>
      <formula>3.5</formula>
    </cfRule>
    <cfRule type="cellIs" dxfId="3125" priority="2959" operator="between">
      <formula>1.5</formula>
      <formula>2.5</formula>
    </cfRule>
    <cfRule type="cellIs" dxfId="3124" priority="2960" operator="between">
      <formula>1</formula>
      <formula>1.5</formula>
    </cfRule>
  </conditionalFormatting>
  <conditionalFormatting sqref="S63">
    <cfRule type="cellIs" dxfId="3123" priority="2953" operator="between">
      <formula>3.5</formula>
      <formula>4</formula>
    </cfRule>
    <cfRule type="cellIs" dxfId="3122" priority="2954" operator="between">
      <formula>2.5</formula>
      <formula>3.5</formula>
    </cfRule>
    <cfRule type="cellIs" dxfId="3121" priority="2955" operator="between">
      <formula>1.5</formula>
      <formula>2.5</formula>
    </cfRule>
    <cfRule type="cellIs" dxfId="3120" priority="2956" operator="between">
      <formula>1</formula>
      <formula>1.5</formula>
    </cfRule>
  </conditionalFormatting>
  <conditionalFormatting sqref="T60">
    <cfRule type="cellIs" dxfId="3119" priority="2949" operator="between">
      <formula>3.5</formula>
      <formula>4</formula>
    </cfRule>
    <cfRule type="cellIs" dxfId="3118" priority="2950" operator="between">
      <formula>2.5</formula>
      <formula>3.5</formula>
    </cfRule>
    <cfRule type="cellIs" dxfId="3117" priority="2951" operator="between">
      <formula>1.5</formula>
      <formula>2.5</formula>
    </cfRule>
    <cfRule type="cellIs" dxfId="3116" priority="2952" operator="between">
      <formula>1</formula>
      <formula>1.5</formula>
    </cfRule>
  </conditionalFormatting>
  <conditionalFormatting sqref="T59">
    <cfRule type="cellIs" dxfId="3115" priority="2945" operator="between">
      <formula>3.5</formula>
      <formula>4</formula>
    </cfRule>
    <cfRule type="cellIs" dxfId="3114" priority="2946" operator="between">
      <formula>2.5</formula>
      <formula>3.5</formula>
    </cfRule>
    <cfRule type="cellIs" dxfId="3113" priority="2947" operator="between">
      <formula>1.5</formula>
      <formula>2.5</formula>
    </cfRule>
    <cfRule type="cellIs" dxfId="3112" priority="2948" operator="between">
      <formula>1</formula>
      <formula>1.5</formula>
    </cfRule>
  </conditionalFormatting>
  <conditionalFormatting sqref="T58">
    <cfRule type="cellIs" dxfId="3111" priority="2941" operator="between">
      <formula>3.5</formula>
      <formula>4</formula>
    </cfRule>
    <cfRule type="cellIs" dxfId="3110" priority="2942" operator="between">
      <formula>2.5</formula>
      <formula>3.5</formula>
    </cfRule>
    <cfRule type="cellIs" dxfId="3109" priority="2943" operator="between">
      <formula>1.5</formula>
      <formula>2.5</formula>
    </cfRule>
    <cfRule type="cellIs" dxfId="3108" priority="2944" operator="between">
      <formula>1</formula>
      <formula>1.5</formula>
    </cfRule>
  </conditionalFormatting>
  <conditionalFormatting sqref="T61">
    <cfRule type="cellIs" dxfId="3107" priority="2937" operator="between">
      <formula>3.5</formula>
      <formula>4</formula>
    </cfRule>
    <cfRule type="cellIs" dxfId="3106" priority="2938" operator="between">
      <formula>2.5</formula>
      <formula>3.5</formula>
    </cfRule>
    <cfRule type="cellIs" dxfId="3105" priority="2939" operator="between">
      <formula>1.5</formula>
      <formula>2.5</formula>
    </cfRule>
    <cfRule type="cellIs" dxfId="3104" priority="2940" operator="between">
      <formula>1</formula>
      <formula>1.5</formula>
    </cfRule>
  </conditionalFormatting>
  <conditionalFormatting sqref="T62">
    <cfRule type="cellIs" dxfId="3103" priority="2933" operator="between">
      <formula>3.5</formula>
      <formula>4</formula>
    </cfRule>
    <cfRule type="cellIs" dxfId="3102" priority="2934" operator="between">
      <formula>2.5</formula>
      <formula>3.5</formula>
    </cfRule>
    <cfRule type="cellIs" dxfId="3101" priority="2935" operator="between">
      <formula>1.5</formula>
      <formula>2.5</formula>
    </cfRule>
    <cfRule type="cellIs" dxfId="3100" priority="2936" operator="between">
      <formula>1</formula>
      <formula>1.5</formula>
    </cfRule>
  </conditionalFormatting>
  <conditionalFormatting sqref="T63">
    <cfRule type="cellIs" dxfId="3099" priority="2929" operator="between">
      <formula>3.5</formula>
      <formula>4</formula>
    </cfRule>
    <cfRule type="cellIs" dxfId="3098" priority="2930" operator="between">
      <formula>2.5</formula>
      <formula>3.5</formula>
    </cfRule>
    <cfRule type="cellIs" dxfId="3097" priority="2931" operator="between">
      <formula>1.5</formula>
      <formula>2.5</formula>
    </cfRule>
    <cfRule type="cellIs" dxfId="3096" priority="2932" operator="between">
      <formula>1</formula>
      <formula>1.5</formula>
    </cfRule>
  </conditionalFormatting>
  <conditionalFormatting sqref="E64:T64">
    <cfRule type="cellIs" dxfId="3095" priority="2925" operator="between">
      <formula>3.5</formula>
      <formula>4</formula>
    </cfRule>
    <cfRule type="cellIs" dxfId="3094" priority="2926" operator="between">
      <formula>2.5</formula>
      <formula>3.5</formula>
    </cfRule>
    <cfRule type="cellIs" dxfId="3093" priority="2927" operator="between">
      <formula>1.5</formula>
      <formula>2.5</formula>
    </cfRule>
    <cfRule type="cellIs" dxfId="3092" priority="2928" operator="between">
      <formula>1</formula>
      <formula>1.5</formula>
    </cfRule>
  </conditionalFormatting>
  <conditionalFormatting sqref="E65 G65 I65 K65 M65 O65 Q65 S65">
    <cfRule type="cellIs" dxfId="3091" priority="2921" operator="between">
      <formula>3.5</formula>
      <formula>4</formula>
    </cfRule>
    <cfRule type="cellIs" dxfId="3090" priority="2922" operator="between">
      <formula>2.5</formula>
      <formula>3.5</formula>
    </cfRule>
    <cfRule type="cellIs" dxfId="3089" priority="2923" operator="between">
      <formula>1.5</formula>
      <formula>2.5</formula>
    </cfRule>
    <cfRule type="cellIs" dxfId="3088" priority="2924" operator="between">
      <formula>1</formula>
      <formula>1.5</formula>
    </cfRule>
  </conditionalFormatting>
  <conditionalFormatting sqref="E66">
    <cfRule type="cellIs" dxfId="3087" priority="2917" operator="between">
      <formula>3.5</formula>
      <formula>4</formula>
    </cfRule>
    <cfRule type="cellIs" dxfId="3086" priority="2918" operator="between">
      <formula>2.5</formula>
      <formula>3.5</formula>
    </cfRule>
    <cfRule type="cellIs" dxfId="3085" priority="2919" operator="between">
      <formula>1.5</formula>
      <formula>2.5</formula>
    </cfRule>
    <cfRule type="cellIs" dxfId="3084" priority="2920" operator="between">
      <formula>1</formula>
      <formula>1.5</formula>
    </cfRule>
  </conditionalFormatting>
  <conditionalFormatting sqref="E94">
    <cfRule type="cellIs" dxfId="3083" priority="2913" operator="between">
      <formula>3.5</formula>
      <formula>4</formula>
    </cfRule>
    <cfRule type="cellIs" dxfId="3082" priority="2914" operator="between">
      <formula>2.5</formula>
      <formula>3.5</formula>
    </cfRule>
    <cfRule type="cellIs" dxfId="3081" priority="2915" operator="between">
      <formula>1.5</formula>
      <formula>2.5</formula>
    </cfRule>
    <cfRule type="cellIs" dxfId="3080" priority="2916" operator="between">
      <formula>1</formula>
      <formula>1.5</formula>
    </cfRule>
  </conditionalFormatting>
  <conditionalFormatting sqref="E93">
    <cfRule type="cellIs" dxfId="3079" priority="2909" operator="between">
      <formula>3.5</formula>
      <formula>4</formula>
    </cfRule>
    <cfRule type="cellIs" dxfId="3078" priority="2910" operator="between">
      <formula>2.5</formula>
      <formula>3.5</formula>
    </cfRule>
    <cfRule type="cellIs" dxfId="3077" priority="2911" operator="between">
      <formula>1.5</formula>
      <formula>2.5</formula>
    </cfRule>
    <cfRule type="cellIs" dxfId="3076" priority="2912" operator="between">
      <formula>1</formula>
      <formula>1.5</formula>
    </cfRule>
  </conditionalFormatting>
  <conditionalFormatting sqref="E92">
    <cfRule type="cellIs" dxfId="3075" priority="2905" operator="between">
      <formula>3.5</formula>
      <formula>4</formula>
    </cfRule>
    <cfRule type="cellIs" dxfId="3074" priority="2906" operator="between">
      <formula>2.5</formula>
      <formula>3.5</formula>
    </cfRule>
    <cfRule type="cellIs" dxfId="3073" priority="2907" operator="between">
      <formula>1.5</formula>
      <formula>2.5</formula>
    </cfRule>
    <cfRule type="cellIs" dxfId="3072" priority="2908" operator="between">
      <formula>1</formula>
      <formula>1.5</formula>
    </cfRule>
  </conditionalFormatting>
  <conditionalFormatting sqref="E95">
    <cfRule type="cellIs" dxfId="3071" priority="2901" operator="between">
      <formula>3.5</formula>
      <formula>4</formula>
    </cfRule>
    <cfRule type="cellIs" dxfId="3070" priority="2902" operator="between">
      <formula>2.5</formula>
      <formula>3.5</formula>
    </cfRule>
    <cfRule type="cellIs" dxfId="3069" priority="2903" operator="between">
      <formula>1.5</formula>
      <formula>2.5</formula>
    </cfRule>
    <cfRule type="cellIs" dxfId="3068" priority="2904" operator="between">
      <formula>1</formula>
      <formula>1.5</formula>
    </cfRule>
  </conditionalFormatting>
  <conditionalFormatting sqref="E96">
    <cfRule type="cellIs" dxfId="3067" priority="2897" operator="between">
      <formula>3.5</formula>
      <formula>4</formula>
    </cfRule>
    <cfRule type="cellIs" dxfId="3066" priority="2898" operator="between">
      <formula>2.5</formula>
      <formula>3.5</formula>
    </cfRule>
    <cfRule type="cellIs" dxfId="3065" priority="2899" operator="between">
      <formula>1.5</formula>
      <formula>2.5</formula>
    </cfRule>
    <cfRule type="cellIs" dxfId="3064" priority="2900" operator="between">
      <formula>1</formula>
      <formula>1.5</formula>
    </cfRule>
  </conditionalFormatting>
  <conditionalFormatting sqref="E97">
    <cfRule type="cellIs" dxfId="3063" priority="2893" operator="between">
      <formula>3.5</formula>
      <formula>4</formula>
    </cfRule>
    <cfRule type="cellIs" dxfId="3062" priority="2894" operator="between">
      <formula>2.5</formula>
      <formula>3.5</formula>
    </cfRule>
    <cfRule type="cellIs" dxfId="3061" priority="2895" operator="between">
      <formula>1.5</formula>
      <formula>2.5</formula>
    </cfRule>
    <cfRule type="cellIs" dxfId="3060" priority="2896" operator="between">
      <formula>1</formula>
      <formula>1.5</formula>
    </cfRule>
  </conditionalFormatting>
  <conditionalFormatting sqref="F94">
    <cfRule type="cellIs" dxfId="3059" priority="2889" operator="between">
      <formula>3.5</formula>
      <formula>4</formula>
    </cfRule>
    <cfRule type="cellIs" dxfId="3058" priority="2890" operator="between">
      <formula>2.5</formula>
      <formula>3.5</formula>
    </cfRule>
    <cfRule type="cellIs" dxfId="3057" priority="2891" operator="between">
      <formula>1.5</formula>
      <formula>2.5</formula>
    </cfRule>
    <cfRule type="cellIs" dxfId="3056" priority="2892" operator="between">
      <formula>1</formula>
      <formula>1.5</formula>
    </cfRule>
  </conditionalFormatting>
  <conditionalFormatting sqref="F93">
    <cfRule type="cellIs" dxfId="3055" priority="2885" operator="between">
      <formula>3.5</formula>
      <formula>4</formula>
    </cfRule>
    <cfRule type="cellIs" dxfId="3054" priority="2886" operator="between">
      <formula>2.5</formula>
      <formula>3.5</formula>
    </cfRule>
    <cfRule type="cellIs" dxfId="3053" priority="2887" operator="between">
      <formula>1.5</formula>
      <formula>2.5</formula>
    </cfRule>
    <cfRule type="cellIs" dxfId="3052" priority="2888" operator="between">
      <formula>1</formula>
      <formula>1.5</formula>
    </cfRule>
  </conditionalFormatting>
  <conditionalFormatting sqref="F92">
    <cfRule type="cellIs" dxfId="3051" priority="2881" operator="between">
      <formula>3.5</formula>
      <formula>4</formula>
    </cfRule>
    <cfRule type="cellIs" dxfId="3050" priority="2882" operator="between">
      <formula>2.5</formula>
      <formula>3.5</formula>
    </cfRule>
    <cfRule type="cellIs" dxfId="3049" priority="2883" operator="between">
      <formula>1.5</formula>
      <formula>2.5</formula>
    </cfRule>
    <cfRule type="cellIs" dxfId="3048" priority="2884" operator="between">
      <formula>1</formula>
      <formula>1.5</formula>
    </cfRule>
  </conditionalFormatting>
  <conditionalFormatting sqref="F95">
    <cfRule type="cellIs" dxfId="3047" priority="2877" operator="between">
      <formula>3.5</formula>
      <formula>4</formula>
    </cfRule>
    <cfRule type="cellIs" dxfId="3046" priority="2878" operator="between">
      <formula>2.5</formula>
      <formula>3.5</formula>
    </cfRule>
    <cfRule type="cellIs" dxfId="3045" priority="2879" operator="between">
      <formula>1.5</formula>
      <formula>2.5</formula>
    </cfRule>
    <cfRule type="cellIs" dxfId="3044" priority="2880" operator="between">
      <formula>1</formula>
      <formula>1.5</formula>
    </cfRule>
  </conditionalFormatting>
  <conditionalFormatting sqref="F96">
    <cfRule type="cellIs" dxfId="3043" priority="2873" operator="between">
      <formula>3.5</formula>
      <formula>4</formula>
    </cfRule>
    <cfRule type="cellIs" dxfId="3042" priority="2874" operator="between">
      <formula>2.5</formula>
      <formula>3.5</formula>
    </cfRule>
    <cfRule type="cellIs" dxfId="3041" priority="2875" operator="between">
      <formula>1.5</formula>
      <formula>2.5</formula>
    </cfRule>
    <cfRule type="cellIs" dxfId="3040" priority="2876" operator="between">
      <formula>1</formula>
      <formula>1.5</formula>
    </cfRule>
  </conditionalFormatting>
  <conditionalFormatting sqref="F97">
    <cfRule type="cellIs" dxfId="3039" priority="2869" operator="between">
      <formula>3.5</formula>
      <formula>4</formula>
    </cfRule>
    <cfRule type="cellIs" dxfId="3038" priority="2870" operator="between">
      <formula>2.5</formula>
      <formula>3.5</formula>
    </cfRule>
    <cfRule type="cellIs" dxfId="3037" priority="2871" operator="between">
      <formula>1.5</formula>
      <formula>2.5</formula>
    </cfRule>
    <cfRule type="cellIs" dxfId="3036" priority="2872" operator="between">
      <formula>1</formula>
      <formula>1.5</formula>
    </cfRule>
  </conditionalFormatting>
  <conditionalFormatting sqref="G94">
    <cfRule type="cellIs" dxfId="3035" priority="2865" operator="between">
      <formula>3.5</formula>
      <formula>4</formula>
    </cfRule>
    <cfRule type="cellIs" dxfId="3034" priority="2866" operator="between">
      <formula>2.5</formula>
      <formula>3.5</formula>
    </cfRule>
    <cfRule type="cellIs" dxfId="3033" priority="2867" operator="between">
      <formula>1.5</formula>
      <formula>2.5</formula>
    </cfRule>
    <cfRule type="cellIs" dxfId="3032" priority="2868" operator="between">
      <formula>1</formula>
      <formula>1.5</formula>
    </cfRule>
  </conditionalFormatting>
  <conditionalFormatting sqref="G93">
    <cfRule type="cellIs" dxfId="3031" priority="2861" operator="between">
      <formula>3.5</formula>
      <formula>4</formula>
    </cfRule>
    <cfRule type="cellIs" dxfId="3030" priority="2862" operator="between">
      <formula>2.5</formula>
      <formula>3.5</formula>
    </cfRule>
    <cfRule type="cellIs" dxfId="3029" priority="2863" operator="between">
      <formula>1.5</formula>
      <formula>2.5</formula>
    </cfRule>
    <cfRule type="cellIs" dxfId="3028" priority="2864" operator="between">
      <formula>1</formula>
      <formula>1.5</formula>
    </cfRule>
  </conditionalFormatting>
  <conditionalFormatting sqref="G92">
    <cfRule type="cellIs" dxfId="3027" priority="2857" operator="between">
      <formula>3.5</formula>
      <formula>4</formula>
    </cfRule>
    <cfRule type="cellIs" dxfId="3026" priority="2858" operator="between">
      <formula>2.5</formula>
      <formula>3.5</formula>
    </cfRule>
    <cfRule type="cellIs" dxfId="3025" priority="2859" operator="between">
      <formula>1.5</formula>
      <formula>2.5</formula>
    </cfRule>
    <cfRule type="cellIs" dxfId="3024" priority="2860" operator="between">
      <formula>1</formula>
      <formula>1.5</formula>
    </cfRule>
  </conditionalFormatting>
  <conditionalFormatting sqref="G95">
    <cfRule type="cellIs" dxfId="3023" priority="2853" operator="between">
      <formula>3.5</formula>
      <formula>4</formula>
    </cfRule>
    <cfRule type="cellIs" dxfId="3022" priority="2854" operator="between">
      <formula>2.5</formula>
      <formula>3.5</formula>
    </cfRule>
    <cfRule type="cellIs" dxfId="3021" priority="2855" operator="between">
      <formula>1.5</formula>
      <formula>2.5</formula>
    </cfRule>
    <cfRule type="cellIs" dxfId="3020" priority="2856" operator="between">
      <formula>1</formula>
      <formula>1.5</formula>
    </cfRule>
  </conditionalFormatting>
  <conditionalFormatting sqref="G96">
    <cfRule type="cellIs" dxfId="3019" priority="2849" operator="between">
      <formula>3.5</formula>
      <formula>4</formula>
    </cfRule>
    <cfRule type="cellIs" dxfId="3018" priority="2850" operator="between">
      <formula>2.5</formula>
      <formula>3.5</formula>
    </cfRule>
    <cfRule type="cellIs" dxfId="3017" priority="2851" operator="between">
      <formula>1.5</formula>
      <formula>2.5</formula>
    </cfRule>
    <cfRule type="cellIs" dxfId="3016" priority="2852" operator="between">
      <formula>1</formula>
      <formula>1.5</formula>
    </cfRule>
  </conditionalFormatting>
  <conditionalFormatting sqref="G97">
    <cfRule type="cellIs" dxfId="3015" priority="2845" operator="between">
      <formula>3.5</formula>
      <formula>4</formula>
    </cfRule>
    <cfRule type="cellIs" dxfId="3014" priority="2846" operator="between">
      <formula>2.5</formula>
      <formula>3.5</formula>
    </cfRule>
    <cfRule type="cellIs" dxfId="3013" priority="2847" operator="between">
      <formula>1.5</formula>
      <formula>2.5</formula>
    </cfRule>
    <cfRule type="cellIs" dxfId="3012" priority="2848" operator="between">
      <formula>1</formula>
      <formula>1.5</formula>
    </cfRule>
  </conditionalFormatting>
  <conditionalFormatting sqref="H94">
    <cfRule type="cellIs" dxfId="3011" priority="2841" operator="between">
      <formula>3.5</formula>
      <formula>4</formula>
    </cfRule>
    <cfRule type="cellIs" dxfId="3010" priority="2842" operator="between">
      <formula>2.5</formula>
      <formula>3.5</formula>
    </cfRule>
    <cfRule type="cellIs" dxfId="3009" priority="2843" operator="between">
      <formula>1.5</formula>
      <formula>2.5</formula>
    </cfRule>
    <cfRule type="cellIs" dxfId="3008" priority="2844" operator="between">
      <formula>1</formula>
      <formula>1.5</formula>
    </cfRule>
  </conditionalFormatting>
  <conditionalFormatting sqref="H93">
    <cfRule type="cellIs" dxfId="3007" priority="2837" operator="between">
      <formula>3.5</formula>
      <formula>4</formula>
    </cfRule>
    <cfRule type="cellIs" dxfId="3006" priority="2838" operator="between">
      <formula>2.5</formula>
      <formula>3.5</formula>
    </cfRule>
    <cfRule type="cellIs" dxfId="3005" priority="2839" operator="between">
      <formula>1.5</formula>
      <formula>2.5</formula>
    </cfRule>
    <cfRule type="cellIs" dxfId="3004" priority="2840" operator="between">
      <formula>1</formula>
      <formula>1.5</formula>
    </cfRule>
  </conditionalFormatting>
  <conditionalFormatting sqref="H92">
    <cfRule type="cellIs" dxfId="3003" priority="2833" operator="between">
      <formula>3.5</formula>
      <formula>4</formula>
    </cfRule>
    <cfRule type="cellIs" dxfId="3002" priority="2834" operator="between">
      <formula>2.5</formula>
      <formula>3.5</formula>
    </cfRule>
    <cfRule type="cellIs" dxfId="3001" priority="2835" operator="between">
      <formula>1.5</formula>
      <formula>2.5</formula>
    </cfRule>
    <cfRule type="cellIs" dxfId="3000" priority="2836" operator="between">
      <formula>1</formula>
      <formula>1.5</formula>
    </cfRule>
  </conditionalFormatting>
  <conditionalFormatting sqref="H95">
    <cfRule type="cellIs" dxfId="2999" priority="2829" operator="between">
      <formula>3.5</formula>
      <formula>4</formula>
    </cfRule>
    <cfRule type="cellIs" dxfId="2998" priority="2830" operator="between">
      <formula>2.5</formula>
      <formula>3.5</formula>
    </cfRule>
    <cfRule type="cellIs" dxfId="2997" priority="2831" operator="between">
      <formula>1.5</formula>
      <formula>2.5</formula>
    </cfRule>
    <cfRule type="cellIs" dxfId="2996" priority="2832" operator="between">
      <formula>1</formula>
      <formula>1.5</formula>
    </cfRule>
  </conditionalFormatting>
  <conditionalFormatting sqref="H96">
    <cfRule type="cellIs" dxfId="2995" priority="2825" operator="between">
      <formula>3.5</formula>
      <formula>4</formula>
    </cfRule>
    <cfRule type="cellIs" dxfId="2994" priority="2826" operator="between">
      <formula>2.5</formula>
      <formula>3.5</formula>
    </cfRule>
    <cfRule type="cellIs" dxfId="2993" priority="2827" operator="between">
      <formula>1.5</formula>
      <formula>2.5</formula>
    </cfRule>
    <cfRule type="cellIs" dxfId="2992" priority="2828" operator="between">
      <formula>1</formula>
      <formula>1.5</formula>
    </cfRule>
  </conditionalFormatting>
  <conditionalFormatting sqref="H97">
    <cfRule type="cellIs" dxfId="2991" priority="2821" operator="between">
      <formula>3.5</formula>
      <formula>4</formula>
    </cfRule>
    <cfRule type="cellIs" dxfId="2990" priority="2822" operator="between">
      <formula>2.5</formula>
      <formula>3.5</formula>
    </cfRule>
    <cfRule type="cellIs" dxfId="2989" priority="2823" operator="between">
      <formula>1.5</formula>
      <formula>2.5</formula>
    </cfRule>
    <cfRule type="cellIs" dxfId="2988" priority="2824" operator="between">
      <formula>1</formula>
      <formula>1.5</formula>
    </cfRule>
  </conditionalFormatting>
  <conditionalFormatting sqref="I94">
    <cfRule type="cellIs" dxfId="2987" priority="2817" operator="between">
      <formula>3.5</formula>
      <formula>4</formula>
    </cfRule>
    <cfRule type="cellIs" dxfId="2986" priority="2818" operator="between">
      <formula>2.5</formula>
      <formula>3.5</formula>
    </cfRule>
    <cfRule type="cellIs" dxfId="2985" priority="2819" operator="between">
      <formula>1.5</formula>
      <formula>2.5</formula>
    </cfRule>
    <cfRule type="cellIs" dxfId="2984" priority="2820" operator="between">
      <formula>1</formula>
      <formula>1.5</formula>
    </cfRule>
  </conditionalFormatting>
  <conditionalFormatting sqref="I93">
    <cfRule type="cellIs" dxfId="2983" priority="2813" operator="between">
      <formula>3.5</formula>
      <formula>4</formula>
    </cfRule>
    <cfRule type="cellIs" dxfId="2982" priority="2814" operator="between">
      <formula>2.5</formula>
      <formula>3.5</formula>
    </cfRule>
    <cfRule type="cellIs" dxfId="2981" priority="2815" operator="between">
      <formula>1.5</formula>
      <formula>2.5</formula>
    </cfRule>
    <cfRule type="cellIs" dxfId="2980" priority="2816" operator="between">
      <formula>1</formula>
      <formula>1.5</formula>
    </cfRule>
  </conditionalFormatting>
  <conditionalFormatting sqref="I92">
    <cfRule type="cellIs" dxfId="2979" priority="2809" operator="between">
      <formula>3.5</formula>
      <formula>4</formula>
    </cfRule>
    <cfRule type="cellIs" dxfId="2978" priority="2810" operator="between">
      <formula>2.5</formula>
      <formula>3.5</formula>
    </cfRule>
    <cfRule type="cellIs" dxfId="2977" priority="2811" operator="between">
      <formula>1.5</formula>
      <formula>2.5</formula>
    </cfRule>
    <cfRule type="cellIs" dxfId="2976" priority="2812" operator="between">
      <formula>1</formula>
      <formula>1.5</formula>
    </cfRule>
  </conditionalFormatting>
  <conditionalFormatting sqref="I95">
    <cfRule type="cellIs" dxfId="2975" priority="2805" operator="between">
      <formula>3.5</formula>
      <formula>4</formula>
    </cfRule>
    <cfRule type="cellIs" dxfId="2974" priority="2806" operator="between">
      <formula>2.5</formula>
      <formula>3.5</formula>
    </cfRule>
    <cfRule type="cellIs" dxfId="2973" priority="2807" operator="between">
      <formula>1.5</formula>
      <formula>2.5</formula>
    </cfRule>
    <cfRule type="cellIs" dxfId="2972" priority="2808" operator="between">
      <formula>1</formula>
      <formula>1.5</formula>
    </cfRule>
  </conditionalFormatting>
  <conditionalFormatting sqref="I96">
    <cfRule type="cellIs" dxfId="2971" priority="2801" operator="between">
      <formula>3.5</formula>
      <formula>4</formula>
    </cfRule>
    <cfRule type="cellIs" dxfId="2970" priority="2802" operator="between">
      <formula>2.5</formula>
      <formula>3.5</formula>
    </cfRule>
    <cfRule type="cellIs" dxfId="2969" priority="2803" operator="between">
      <formula>1.5</formula>
      <formula>2.5</formula>
    </cfRule>
    <cfRule type="cellIs" dxfId="2968" priority="2804" operator="between">
      <formula>1</formula>
      <formula>1.5</formula>
    </cfRule>
  </conditionalFormatting>
  <conditionalFormatting sqref="I97">
    <cfRule type="cellIs" dxfId="2967" priority="2797" operator="between">
      <formula>3.5</formula>
      <formula>4</formula>
    </cfRule>
    <cfRule type="cellIs" dxfId="2966" priority="2798" operator="between">
      <formula>2.5</formula>
      <formula>3.5</formula>
    </cfRule>
    <cfRule type="cellIs" dxfId="2965" priority="2799" operator="between">
      <formula>1.5</formula>
      <formula>2.5</formula>
    </cfRule>
    <cfRule type="cellIs" dxfId="2964" priority="2800" operator="between">
      <formula>1</formula>
      <formula>1.5</formula>
    </cfRule>
  </conditionalFormatting>
  <conditionalFormatting sqref="J94">
    <cfRule type="cellIs" dxfId="2963" priority="2793" operator="between">
      <formula>3.5</formula>
      <formula>4</formula>
    </cfRule>
    <cfRule type="cellIs" dxfId="2962" priority="2794" operator="between">
      <formula>2.5</formula>
      <formula>3.5</formula>
    </cfRule>
    <cfRule type="cellIs" dxfId="2961" priority="2795" operator="between">
      <formula>1.5</formula>
      <formula>2.5</formula>
    </cfRule>
    <cfRule type="cellIs" dxfId="2960" priority="2796" operator="between">
      <formula>1</formula>
      <formula>1.5</formula>
    </cfRule>
  </conditionalFormatting>
  <conditionalFormatting sqref="J93">
    <cfRule type="cellIs" dxfId="2959" priority="2789" operator="between">
      <formula>3.5</formula>
      <formula>4</formula>
    </cfRule>
    <cfRule type="cellIs" dxfId="2958" priority="2790" operator="between">
      <formula>2.5</formula>
      <formula>3.5</formula>
    </cfRule>
    <cfRule type="cellIs" dxfId="2957" priority="2791" operator="between">
      <formula>1.5</formula>
      <formula>2.5</formula>
    </cfRule>
    <cfRule type="cellIs" dxfId="2956" priority="2792" operator="between">
      <formula>1</formula>
      <formula>1.5</formula>
    </cfRule>
  </conditionalFormatting>
  <conditionalFormatting sqref="J92">
    <cfRule type="cellIs" dxfId="2955" priority="2785" operator="between">
      <formula>3.5</formula>
      <formula>4</formula>
    </cfRule>
    <cfRule type="cellIs" dxfId="2954" priority="2786" operator="between">
      <formula>2.5</formula>
      <formula>3.5</formula>
    </cfRule>
    <cfRule type="cellIs" dxfId="2953" priority="2787" operator="between">
      <formula>1.5</formula>
      <formula>2.5</formula>
    </cfRule>
    <cfRule type="cellIs" dxfId="2952" priority="2788" operator="between">
      <formula>1</formula>
      <formula>1.5</formula>
    </cfRule>
  </conditionalFormatting>
  <conditionalFormatting sqref="J95">
    <cfRule type="cellIs" dxfId="2951" priority="2781" operator="between">
      <formula>3.5</formula>
      <formula>4</formula>
    </cfRule>
    <cfRule type="cellIs" dxfId="2950" priority="2782" operator="between">
      <formula>2.5</formula>
      <formula>3.5</formula>
    </cfRule>
    <cfRule type="cellIs" dxfId="2949" priority="2783" operator="between">
      <formula>1.5</formula>
      <formula>2.5</formula>
    </cfRule>
    <cfRule type="cellIs" dxfId="2948" priority="2784" operator="between">
      <formula>1</formula>
      <formula>1.5</formula>
    </cfRule>
  </conditionalFormatting>
  <conditionalFormatting sqref="J96">
    <cfRule type="cellIs" dxfId="2947" priority="2777" operator="between">
      <formula>3.5</formula>
      <formula>4</formula>
    </cfRule>
    <cfRule type="cellIs" dxfId="2946" priority="2778" operator="between">
      <formula>2.5</formula>
      <formula>3.5</formula>
    </cfRule>
    <cfRule type="cellIs" dxfId="2945" priority="2779" operator="between">
      <formula>1.5</formula>
      <formula>2.5</formula>
    </cfRule>
    <cfRule type="cellIs" dxfId="2944" priority="2780" operator="between">
      <formula>1</formula>
      <formula>1.5</formula>
    </cfRule>
  </conditionalFormatting>
  <conditionalFormatting sqref="J97">
    <cfRule type="cellIs" dxfId="2943" priority="2773" operator="between">
      <formula>3.5</formula>
      <formula>4</formula>
    </cfRule>
    <cfRule type="cellIs" dxfId="2942" priority="2774" operator="between">
      <formula>2.5</formula>
      <formula>3.5</formula>
    </cfRule>
    <cfRule type="cellIs" dxfId="2941" priority="2775" operator="between">
      <formula>1.5</formula>
      <formula>2.5</formula>
    </cfRule>
    <cfRule type="cellIs" dxfId="2940" priority="2776" operator="between">
      <formula>1</formula>
      <formula>1.5</formula>
    </cfRule>
  </conditionalFormatting>
  <conditionalFormatting sqref="K94">
    <cfRule type="cellIs" dxfId="2939" priority="2769" operator="between">
      <formula>3.5</formula>
      <formula>4</formula>
    </cfRule>
    <cfRule type="cellIs" dxfId="2938" priority="2770" operator="between">
      <formula>2.5</formula>
      <formula>3.5</formula>
    </cfRule>
    <cfRule type="cellIs" dxfId="2937" priority="2771" operator="between">
      <formula>1.5</formula>
      <formula>2.5</formula>
    </cfRule>
    <cfRule type="cellIs" dxfId="2936" priority="2772" operator="between">
      <formula>1</formula>
      <formula>1.5</formula>
    </cfRule>
  </conditionalFormatting>
  <conditionalFormatting sqref="K93">
    <cfRule type="cellIs" dxfId="2935" priority="2765" operator="between">
      <formula>3.5</formula>
      <formula>4</formula>
    </cfRule>
    <cfRule type="cellIs" dxfId="2934" priority="2766" operator="between">
      <formula>2.5</formula>
      <formula>3.5</formula>
    </cfRule>
    <cfRule type="cellIs" dxfId="2933" priority="2767" operator="between">
      <formula>1.5</formula>
      <formula>2.5</formula>
    </cfRule>
    <cfRule type="cellIs" dxfId="2932" priority="2768" operator="between">
      <formula>1</formula>
      <formula>1.5</formula>
    </cfRule>
  </conditionalFormatting>
  <conditionalFormatting sqref="K92">
    <cfRule type="cellIs" dxfId="2931" priority="2761" operator="between">
      <formula>3.5</formula>
      <formula>4</formula>
    </cfRule>
    <cfRule type="cellIs" dxfId="2930" priority="2762" operator="between">
      <formula>2.5</formula>
      <formula>3.5</formula>
    </cfRule>
    <cfRule type="cellIs" dxfId="2929" priority="2763" operator="between">
      <formula>1.5</formula>
      <formula>2.5</formula>
    </cfRule>
    <cfRule type="cellIs" dxfId="2928" priority="2764" operator="between">
      <formula>1</formula>
      <formula>1.5</formula>
    </cfRule>
  </conditionalFormatting>
  <conditionalFormatting sqref="K95">
    <cfRule type="cellIs" dxfId="2927" priority="2757" operator="between">
      <formula>3.5</formula>
      <formula>4</formula>
    </cfRule>
    <cfRule type="cellIs" dxfId="2926" priority="2758" operator="between">
      <formula>2.5</formula>
      <formula>3.5</formula>
    </cfRule>
    <cfRule type="cellIs" dxfId="2925" priority="2759" operator="between">
      <formula>1.5</formula>
      <formula>2.5</formula>
    </cfRule>
    <cfRule type="cellIs" dxfId="2924" priority="2760" operator="between">
      <formula>1</formula>
      <formula>1.5</formula>
    </cfRule>
  </conditionalFormatting>
  <conditionalFormatting sqref="K96">
    <cfRule type="cellIs" dxfId="2923" priority="2753" operator="between">
      <formula>3.5</formula>
      <formula>4</formula>
    </cfRule>
    <cfRule type="cellIs" dxfId="2922" priority="2754" operator="between">
      <formula>2.5</formula>
      <formula>3.5</formula>
    </cfRule>
    <cfRule type="cellIs" dxfId="2921" priority="2755" operator="between">
      <formula>1.5</formula>
      <formula>2.5</formula>
    </cfRule>
    <cfRule type="cellIs" dxfId="2920" priority="2756" operator="between">
      <formula>1</formula>
      <formula>1.5</formula>
    </cfRule>
  </conditionalFormatting>
  <conditionalFormatting sqref="K97">
    <cfRule type="cellIs" dxfId="2919" priority="2749" operator="between">
      <formula>3.5</formula>
      <formula>4</formula>
    </cfRule>
    <cfRule type="cellIs" dxfId="2918" priority="2750" operator="between">
      <formula>2.5</formula>
      <formula>3.5</formula>
    </cfRule>
    <cfRule type="cellIs" dxfId="2917" priority="2751" operator="between">
      <formula>1.5</formula>
      <formula>2.5</formula>
    </cfRule>
    <cfRule type="cellIs" dxfId="2916" priority="2752" operator="between">
      <formula>1</formula>
      <formula>1.5</formula>
    </cfRule>
  </conditionalFormatting>
  <conditionalFormatting sqref="L94">
    <cfRule type="cellIs" dxfId="2915" priority="2745" operator="between">
      <formula>3.5</formula>
      <formula>4</formula>
    </cfRule>
    <cfRule type="cellIs" dxfId="2914" priority="2746" operator="between">
      <formula>2.5</formula>
      <formula>3.5</formula>
    </cfRule>
    <cfRule type="cellIs" dxfId="2913" priority="2747" operator="between">
      <formula>1.5</formula>
      <formula>2.5</formula>
    </cfRule>
    <cfRule type="cellIs" dxfId="2912" priority="2748" operator="between">
      <formula>1</formula>
      <formula>1.5</formula>
    </cfRule>
  </conditionalFormatting>
  <conditionalFormatting sqref="L93">
    <cfRule type="cellIs" dxfId="2911" priority="2741" operator="between">
      <formula>3.5</formula>
      <formula>4</formula>
    </cfRule>
    <cfRule type="cellIs" dxfId="2910" priority="2742" operator="between">
      <formula>2.5</formula>
      <formula>3.5</formula>
    </cfRule>
    <cfRule type="cellIs" dxfId="2909" priority="2743" operator="between">
      <formula>1.5</formula>
      <formula>2.5</formula>
    </cfRule>
    <cfRule type="cellIs" dxfId="2908" priority="2744" operator="between">
      <formula>1</formula>
      <formula>1.5</formula>
    </cfRule>
  </conditionalFormatting>
  <conditionalFormatting sqref="L92">
    <cfRule type="cellIs" dxfId="2907" priority="2737" operator="between">
      <formula>3.5</formula>
      <formula>4</formula>
    </cfRule>
    <cfRule type="cellIs" dxfId="2906" priority="2738" operator="between">
      <formula>2.5</formula>
      <formula>3.5</formula>
    </cfRule>
    <cfRule type="cellIs" dxfId="2905" priority="2739" operator="between">
      <formula>1.5</formula>
      <formula>2.5</formula>
    </cfRule>
    <cfRule type="cellIs" dxfId="2904" priority="2740" operator="between">
      <formula>1</formula>
      <formula>1.5</formula>
    </cfRule>
  </conditionalFormatting>
  <conditionalFormatting sqref="L95">
    <cfRule type="cellIs" dxfId="2903" priority="2733" operator="between">
      <formula>3.5</formula>
      <formula>4</formula>
    </cfRule>
    <cfRule type="cellIs" dxfId="2902" priority="2734" operator="between">
      <formula>2.5</formula>
      <formula>3.5</formula>
    </cfRule>
    <cfRule type="cellIs" dxfId="2901" priority="2735" operator="between">
      <formula>1.5</formula>
      <formula>2.5</formula>
    </cfRule>
    <cfRule type="cellIs" dxfId="2900" priority="2736" operator="between">
      <formula>1</formula>
      <formula>1.5</formula>
    </cfRule>
  </conditionalFormatting>
  <conditionalFormatting sqref="L96">
    <cfRule type="cellIs" dxfId="2899" priority="2729" operator="between">
      <formula>3.5</formula>
      <formula>4</formula>
    </cfRule>
    <cfRule type="cellIs" dxfId="2898" priority="2730" operator="between">
      <formula>2.5</formula>
      <formula>3.5</formula>
    </cfRule>
    <cfRule type="cellIs" dxfId="2897" priority="2731" operator="between">
      <formula>1.5</formula>
      <formula>2.5</formula>
    </cfRule>
    <cfRule type="cellIs" dxfId="2896" priority="2732" operator="between">
      <formula>1</formula>
      <formula>1.5</formula>
    </cfRule>
  </conditionalFormatting>
  <conditionalFormatting sqref="L97">
    <cfRule type="cellIs" dxfId="2895" priority="2725" operator="between">
      <formula>3.5</formula>
      <formula>4</formula>
    </cfRule>
    <cfRule type="cellIs" dxfId="2894" priority="2726" operator="between">
      <formula>2.5</formula>
      <formula>3.5</formula>
    </cfRule>
    <cfRule type="cellIs" dxfId="2893" priority="2727" operator="between">
      <formula>1.5</formula>
      <formula>2.5</formula>
    </cfRule>
    <cfRule type="cellIs" dxfId="2892" priority="2728" operator="between">
      <formula>1</formula>
      <formula>1.5</formula>
    </cfRule>
  </conditionalFormatting>
  <conditionalFormatting sqref="M94">
    <cfRule type="cellIs" dxfId="2891" priority="2721" operator="between">
      <formula>3.5</formula>
      <formula>4</formula>
    </cfRule>
    <cfRule type="cellIs" dxfId="2890" priority="2722" operator="between">
      <formula>2.5</formula>
      <formula>3.5</formula>
    </cfRule>
    <cfRule type="cellIs" dxfId="2889" priority="2723" operator="between">
      <formula>1.5</formula>
      <formula>2.5</formula>
    </cfRule>
    <cfRule type="cellIs" dxfId="2888" priority="2724" operator="between">
      <formula>1</formula>
      <formula>1.5</formula>
    </cfRule>
  </conditionalFormatting>
  <conditionalFormatting sqref="M93">
    <cfRule type="cellIs" dxfId="2887" priority="2717" operator="between">
      <formula>3.5</formula>
      <formula>4</formula>
    </cfRule>
    <cfRule type="cellIs" dxfId="2886" priority="2718" operator="between">
      <formula>2.5</formula>
      <formula>3.5</formula>
    </cfRule>
    <cfRule type="cellIs" dxfId="2885" priority="2719" operator="between">
      <formula>1.5</formula>
      <formula>2.5</formula>
    </cfRule>
    <cfRule type="cellIs" dxfId="2884" priority="2720" operator="between">
      <formula>1</formula>
      <formula>1.5</formula>
    </cfRule>
  </conditionalFormatting>
  <conditionalFormatting sqref="M92">
    <cfRule type="cellIs" dxfId="2883" priority="2713" operator="between">
      <formula>3.5</formula>
      <formula>4</formula>
    </cfRule>
    <cfRule type="cellIs" dxfId="2882" priority="2714" operator="between">
      <formula>2.5</formula>
      <formula>3.5</formula>
    </cfRule>
    <cfRule type="cellIs" dxfId="2881" priority="2715" operator="between">
      <formula>1.5</formula>
      <formula>2.5</formula>
    </cfRule>
    <cfRule type="cellIs" dxfId="2880" priority="2716" operator="between">
      <formula>1</formula>
      <formula>1.5</formula>
    </cfRule>
  </conditionalFormatting>
  <conditionalFormatting sqref="M95">
    <cfRule type="cellIs" dxfId="2879" priority="2709" operator="between">
      <formula>3.5</formula>
      <formula>4</formula>
    </cfRule>
    <cfRule type="cellIs" dxfId="2878" priority="2710" operator="between">
      <formula>2.5</formula>
      <formula>3.5</formula>
    </cfRule>
    <cfRule type="cellIs" dxfId="2877" priority="2711" operator="between">
      <formula>1.5</formula>
      <formula>2.5</formula>
    </cfRule>
    <cfRule type="cellIs" dxfId="2876" priority="2712" operator="between">
      <formula>1</formula>
      <formula>1.5</formula>
    </cfRule>
  </conditionalFormatting>
  <conditionalFormatting sqref="M96">
    <cfRule type="cellIs" dxfId="2875" priority="2705" operator="between">
      <formula>3.5</formula>
      <formula>4</formula>
    </cfRule>
    <cfRule type="cellIs" dxfId="2874" priority="2706" operator="between">
      <formula>2.5</formula>
      <formula>3.5</formula>
    </cfRule>
    <cfRule type="cellIs" dxfId="2873" priority="2707" operator="between">
      <formula>1.5</formula>
      <formula>2.5</formula>
    </cfRule>
    <cfRule type="cellIs" dxfId="2872" priority="2708" operator="between">
      <formula>1</formula>
      <formula>1.5</formula>
    </cfRule>
  </conditionalFormatting>
  <conditionalFormatting sqref="M97">
    <cfRule type="cellIs" dxfId="2871" priority="2701" operator="between">
      <formula>3.5</formula>
      <formula>4</formula>
    </cfRule>
    <cfRule type="cellIs" dxfId="2870" priority="2702" operator="between">
      <formula>2.5</formula>
      <formula>3.5</formula>
    </cfRule>
    <cfRule type="cellIs" dxfId="2869" priority="2703" operator="between">
      <formula>1.5</formula>
      <formula>2.5</formula>
    </cfRule>
    <cfRule type="cellIs" dxfId="2868" priority="2704" operator="between">
      <formula>1</formula>
      <formula>1.5</formula>
    </cfRule>
  </conditionalFormatting>
  <conditionalFormatting sqref="N94">
    <cfRule type="cellIs" dxfId="2867" priority="2697" operator="between">
      <formula>3.5</formula>
      <formula>4</formula>
    </cfRule>
    <cfRule type="cellIs" dxfId="2866" priority="2698" operator="between">
      <formula>2.5</formula>
      <formula>3.5</formula>
    </cfRule>
    <cfRule type="cellIs" dxfId="2865" priority="2699" operator="between">
      <formula>1.5</formula>
      <formula>2.5</formula>
    </cfRule>
    <cfRule type="cellIs" dxfId="2864" priority="2700" operator="between">
      <formula>1</formula>
      <formula>1.5</formula>
    </cfRule>
  </conditionalFormatting>
  <conditionalFormatting sqref="N93">
    <cfRule type="cellIs" dxfId="2863" priority="2693" operator="between">
      <formula>3.5</formula>
      <formula>4</formula>
    </cfRule>
    <cfRule type="cellIs" dxfId="2862" priority="2694" operator="between">
      <formula>2.5</formula>
      <formula>3.5</formula>
    </cfRule>
    <cfRule type="cellIs" dxfId="2861" priority="2695" operator="between">
      <formula>1.5</formula>
      <formula>2.5</formula>
    </cfRule>
    <cfRule type="cellIs" dxfId="2860" priority="2696" operator="between">
      <formula>1</formula>
      <formula>1.5</formula>
    </cfRule>
  </conditionalFormatting>
  <conditionalFormatting sqref="N92">
    <cfRule type="cellIs" dxfId="2859" priority="2689" operator="between">
      <formula>3.5</formula>
      <formula>4</formula>
    </cfRule>
    <cfRule type="cellIs" dxfId="2858" priority="2690" operator="between">
      <formula>2.5</formula>
      <formula>3.5</formula>
    </cfRule>
    <cfRule type="cellIs" dxfId="2857" priority="2691" operator="between">
      <formula>1.5</formula>
      <formula>2.5</formula>
    </cfRule>
    <cfRule type="cellIs" dxfId="2856" priority="2692" operator="between">
      <formula>1</formula>
      <formula>1.5</formula>
    </cfRule>
  </conditionalFormatting>
  <conditionalFormatting sqref="N95">
    <cfRule type="cellIs" dxfId="2855" priority="2685" operator="between">
      <formula>3.5</formula>
      <formula>4</formula>
    </cfRule>
    <cfRule type="cellIs" dxfId="2854" priority="2686" operator="between">
      <formula>2.5</formula>
      <formula>3.5</formula>
    </cfRule>
    <cfRule type="cellIs" dxfId="2853" priority="2687" operator="between">
      <formula>1.5</formula>
      <formula>2.5</formula>
    </cfRule>
    <cfRule type="cellIs" dxfId="2852" priority="2688" operator="between">
      <formula>1</formula>
      <formula>1.5</formula>
    </cfRule>
  </conditionalFormatting>
  <conditionalFormatting sqref="N96">
    <cfRule type="cellIs" dxfId="2851" priority="2681" operator="between">
      <formula>3.5</formula>
      <formula>4</formula>
    </cfRule>
    <cfRule type="cellIs" dxfId="2850" priority="2682" operator="between">
      <formula>2.5</formula>
      <formula>3.5</formula>
    </cfRule>
    <cfRule type="cellIs" dxfId="2849" priority="2683" operator="between">
      <formula>1.5</formula>
      <formula>2.5</formula>
    </cfRule>
    <cfRule type="cellIs" dxfId="2848" priority="2684" operator="between">
      <formula>1</formula>
      <formula>1.5</formula>
    </cfRule>
  </conditionalFormatting>
  <conditionalFormatting sqref="N97">
    <cfRule type="cellIs" dxfId="2847" priority="2677" operator="between">
      <formula>3.5</formula>
      <formula>4</formula>
    </cfRule>
    <cfRule type="cellIs" dxfId="2846" priority="2678" operator="between">
      <formula>2.5</formula>
      <formula>3.5</formula>
    </cfRule>
    <cfRule type="cellIs" dxfId="2845" priority="2679" operator="between">
      <formula>1.5</formula>
      <formula>2.5</formula>
    </cfRule>
    <cfRule type="cellIs" dxfId="2844" priority="2680" operator="between">
      <formula>1</formula>
      <formula>1.5</formula>
    </cfRule>
  </conditionalFormatting>
  <conditionalFormatting sqref="O94">
    <cfRule type="cellIs" dxfId="2843" priority="2673" operator="between">
      <formula>3.5</formula>
      <formula>4</formula>
    </cfRule>
    <cfRule type="cellIs" dxfId="2842" priority="2674" operator="between">
      <formula>2.5</formula>
      <formula>3.5</formula>
    </cfRule>
    <cfRule type="cellIs" dxfId="2841" priority="2675" operator="between">
      <formula>1.5</formula>
      <formula>2.5</formula>
    </cfRule>
    <cfRule type="cellIs" dxfId="2840" priority="2676" operator="between">
      <formula>1</formula>
      <formula>1.5</formula>
    </cfRule>
  </conditionalFormatting>
  <conditionalFormatting sqref="O93">
    <cfRule type="cellIs" dxfId="2839" priority="2669" operator="between">
      <formula>3.5</formula>
      <formula>4</formula>
    </cfRule>
    <cfRule type="cellIs" dxfId="2838" priority="2670" operator="between">
      <formula>2.5</formula>
      <formula>3.5</formula>
    </cfRule>
    <cfRule type="cellIs" dxfId="2837" priority="2671" operator="between">
      <formula>1.5</formula>
      <formula>2.5</formula>
    </cfRule>
    <cfRule type="cellIs" dxfId="2836" priority="2672" operator="between">
      <formula>1</formula>
      <formula>1.5</formula>
    </cfRule>
  </conditionalFormatting>
  <conditionalFormatting sqref="O92">
    <cfRule type="cellIs" dxfId="2835" priority="2665" operator="between">
      <formula>3.5</formula>
      <formula>4</formula>
    </cfRule>
    <cfRule type="cellIs" dxfId="2834" priority="2666" operator="between">
      <formula>2.5</formula>
      <formula>3.5</formula>
    </cfRule>
    <cfRule type="cellIs" dxfId="2833" priority="2667" operator="between">
      <formula>1.5</formula>
      <formula>2.5</formula>
    </cfRule>
    <cfRule type="cellIs" dxfId="2832" priority="2668" operator="between">
      <formula>1</formula>
      <formula>1.5</formula>
    </cfRule>
  </conditionalFormatting>
  <conditionalFormatting sqref="O95">
    <cfRule type="cellIs" dxfId="2831" priority="2661" operator="between">
      <formula>3.5</formula>
      <formula>4</formula>
    </cfRule>
    <cfRule type="cellIs" dxfId="2830" priority="2662" operator="between">
      <formula>2.5</formula>
      <formula>3.5</formula>
    </cfRule>
    <cfRule type="cellIs" dxfId="2829" priority="2663" operator="between">
      <formula>1.5</formula>
      <formula>2.5</formula>
    </cfRule>
    <cfRule type="cellIs" dxfId="2828" priority="2664" operator="between">
      <formula>1</formula>
      <formula>1.5</formula>
    </cfRule>
  </conditionalFormatting>
  <conditionalFormatting sqref="O96">
    <cfRule type="cellIs" dxfId="2827" priority="2657" operator="between">
      <formula>3.5</formula>
      <formula>4</formula>
    </cfRule>
    <cfRule type="cellIs" dxfId="2826" priority="2658" operator="between">
      <formula>2.5</formula>
      <formula>3.5</formula>
    </cfRule>
    <cfRule type="cellIs" dxfId="2825" priority="2659" operator="between">
      <formula>1.5</formula>
      <formula>2.5</formula>
    </cfRule>
    <cfRule type="cellIs" dxfId="2824" priority="2660" operator="between">
      <formula>1</formula>
      <formula>1.5</formula>
    </cfRule>
  </conditionalFormatting>
  <conditionalFormatting sqref="O97">
    <cfRule type="cellIs" dxfId="2823" priority="2653" operator="between">
      <formula>3.5</formula>
      <formula>4</formula>
    </cfRule>
    <cfRule type="cellIs" dxfId="2822" priority="2654" operator="between">
      <formula>2.5</formula>
      <formula>3.5</formula>
    </cfRule>
    <cfRule type="cellIs" dxfId="2821" priority="2655" operator="between">
      <formula>1.5</formula>
      <formula>2.5</formula>
    </cfRule>
    <cfRule type="cellIs" dxfId="2820" priority="2656" operator="between">
      <formula>1</formula>
      <formula>1.5</formula>
    </cfRule>
  </conditionalFormatting>
  <conditionalFormatting sqref="P94">
    <cfRule type="cellIs" dxfId="2819" priority="2649" operator="between">
      <formula>3.5</formula>
      <formula>4</formula>
    </cfRule>
    <cfRule type="cellIs" dxfId="2818" priority="2650" operator="between">
      <formula>2.5</formula>
      <formula>3.5</formula>
    </cfRule>
    <cfRule type="cellIs" dxfId="2817" priority="2651" operator="between">
      <formula>1.5</formula>
      <formula>2.5</formula>
    </cfRule>
    <cfRule type="cellIs" dxfId="2816" priority="2652" operator="between">
      <formula>1</formula>
      <formula>1.5</formula>
    </cfRule>
  </conditionalFormatting>
  <conditionalFormatting sqref="P93">
    <cfRule type="cellIs" dxfId="2815" priority="2645" operator="between">
      <formula>3.5</formula>
      <formula>4</formula>
    </cfRule>
    <cfRule type="cellIs" dxfId="2814" priority="2646" operator="between">
      <formula>2.5</formula>
      <formula>3.5</formula>
    </cfRule>
    <cfRule type="cellIs" dxfId="2813" priority="2647" operator="between">
      <formula>1.5</formula>
      <formula>2.5</formula>
    </cfRule>
    <cfRule type="cellIs" dxfId="2812" priority="2648" operator="between">
      <formula>1</formula>
      <formula>1.5</formula>
    </cfRule>
  </conditionalFormatting>
  <conditionalFormatting sqref="P92">
    <cfRule type="cellIs" dxfId="2811" priority="2641" operator="between">
      <formula>3.5</formula>
      <formula>4</formula>
    </cfRule>
    <cfRule type="cellIs" dxfId="2810" priority="2642" operator="between">
      <formula>2.5</formula>
      <formula>3.5</formula>
    </cfRule>
    <cfRule type="cellIs" dxfId="2809" priority="2643" operator="between">
      <formula>1.5</formula>
      <formula>2.5</formula>
    </cfRule>
    <cfRule type="cellIs" dxfId="2808" priority="2644" operator="between">
      <formula>1</formula>
      <formula>1.5</formula>
    </cfRule>
  </conditionalFormatting>
  <conditionalFormatting sqref="P95">
    <cfRule type="cellIs" dxfId="2807" priority="2637" operator="between">
      <formula>3.5</formula>
      <formula>4</formula>
    </cfRule>
    <cfRule type="cellIs" dxfId="2806" priority="2638" operator="between">
      <formula>2.5</formula>
      <formula>3.5</formula>
    </cfRule>
    <cfRule type="cellIs" dxfId="2805" priority="2639" operator="between">
      <formula>1.5</formula>
      <formula>2.5</formula>
    </cfRule>
    <cfRule type="cellIs" dxfId="2804" priority="2640" operator="between">
      <formula>1</formula>
      <formula>1.5</formula>
    </cfRule>
  </conditionalFormatting>
  <conditionalFormatting sqref="P96">
    <cfRule type="cellIs" dxfId="2803" priority="2633" operator="between">
      <formula>3.5</formula>
      <formula>4</formula>
    </cfRule>
    <cfRule type="cellIs" dxfId="2802" priority="2634" operator="between">
      <formula>2.5</formula>
      <formula>3.5</formula>
    </cfRule>
    <cfRule type="cellIs" dxfId="2801" priority="2635" operator="between">
      <formula>1.5</formula>
      <formula>2.5</formula>
    </cfRule>
    <cfRule type="cellIs" dxfId="2800" priority="2636" operator="between">
      <formula>1</formula>
      <formula>1.5</formula>
    </cfRule>
  </conditionalFormatting>
  <conditionalFormatting sqref="P97">
    <cfRule type="cellIs" dxfId="2799" priority="2629" operator="between">
      <formula>3.5</formula>
      <formula>4</formula>
    </cfRule>
    <cfRule type="cellIs" dxfId="2798" priority="2630" operator="between">
      <formula>2.5</formula>
      <formula>3.5</formula>
    </cfRule>
    <cfRule type="cellIs" dxfId="2797" priority="2631" operator="between">
      <formula>1.5</formula>
      <formula>2.5</formula>
    </cfRule>
    <cfRule type="cellIs" dxfId="2796" priority="2632" operator="between">
      <formula>1</formula>
      <formula>1.5</formula>
    </cfRule>
  </conditionalFormatting>
  <conditionalFormatting sqref="Q94">
    <cfRule type="cellIs" dxfId="2795" priority="2625" operator="between">
      <formula>3.5</formula>
      <formula>4</formula>
    </cfRule>
    <cfRule type="cellIs" dxfId="2794" priority="2626" operator="between">
      <formula>2.5</formula>
      <formula>3.5</formula>
    </cfRule>
    <cfRule type="cellIs" dxfId="2793" priority="2627" operator="between">
      <formula>1.5</formula>
      <formula>2.5</formula>
    </cfRule>
    <cfRule type="cellIs" dxfId="2792" priority="2628" operator="between">
      <formula>1</formula>
      <formula>1.5</formula>
    </cfRule>
  </conditionalFormatting>
  <conditionalFormatting sqref="Q93">
    <cfRule type="cellIs" dxfId="2791" priority="2621" operator="between">
      <formula>3.5</formula>
      <formula>4</formula>
    </cfRule>
    <cfRule type="cellIs" dxfId="2790" priority="2622" operator="between">
      <formula>2.5</formula>
      <formula>3.5</formula>
    </cfRule>
    <cfRule type="cellIs" dxfId="2789" priority="2623" operator="between">
      <formula>1.5</formula>
      <formula>2.5</formula>
    </cfRule>
    <cfRule type="cellIs" dxfId="2788" priority="2624" operator="between">
      <formula>1</formula>
      <formula>1.5</formula>
    </cfRule>
  </conditionalFormatting>
  <conditionalFormatting sqref="Q92">
    <cfRule type="cellIs" dxfId="2787" priority="2617" operator="between">
      <formula>3.5</formula>
      <formula>4</formula>
    </cfRule>
    <cfRule type="cellIs" dxfId="2786" priority="2618" operator="between">
      <formula>2.5</formula>
      <formula>3.5</formula>
    </cfRule>
    <cfRule type="cellIs" dxfId="2785" priority="2619" operator="between">
      <formula>1.5</formula>
      <formula>2.5</formula>
    </cfRule>
    <cfRule type="cellIs" dxfId="2784" priority="2620" operator="between">
      <formula>1</formula>
      <formula>1.5</formula>
    </cfRule>
  </conditionalFormatting>
  <conditionalFormatting sqref="Q95">
    <cfRule type="cellIs" dxfId="2783" priority="2613" operator="between">
      <formula>3.5</formula>
      <formula>4</formula>
    </cfRule>
    <cfRule type="cellIs" dxfId="2782" priority="2614" operator="between">
      <formula>2.5</formula>
      <formula>3.5</formula>
    </cfRule>
    <cfRule type="cellIs" dxfId="2781" priority="2615" operator="between">
      <formula>1.5</formula>
      <formula>2.5</formula>
    </cfRule>
    <cfRule type="cellIs" dxfId="2780" priority="2616" operator="between">
      <formula>1</formula>
      <formula>1.5</formula>
    </cfRule>
  </conditionalFormatting>
  <conditionalFormatting sqref="Q96">
    <cfRule type="cellIs" dxfId="2779" priority="2609" operator="between">
      <formula>3.5</formula>
      <formula>4</formula>
    </cfRule>
    <cfRule type="cellIs" dxfId="2778" priority="2610" operator="between">
      <formula>2.5</formula>
      <formula>3.5</formula>
    </cfRule>
    <cfRule type="cellIs" dxfId="2777" priority="2611" operator="between">
      <formula>1.5</formula>
      <formula>2.5</formula>
    </cfRule>
    <cfRule type="cellIs" dxfId="2776" priority="2612" operator="between">
      <formula>1</formula>
      <formula>1.5</formula>
    </cfRule>
  </conditionalFormatting>
  <conditionalFormatting sqref="Q97">
    <cfRule type="cellIs" dxfId="2775" priority="2605" operator="between">
      <formula>3.5</formula>
      <formula>4</formula>
    </cfRule>
    <cfRule type="cellIs" dxfId="2774" priority="2606" operator="between">
      <formula>2.5</formula>
      <formula>3.5</formula>
    </cfRule>
    <cfRule type="cellIs" dxfId="2773" priority="2607" operator="between">
      <formula>1.5</formula>
      <formula>2.5</formula>
    </cfRule>
    <cfRule type="cellIs" dxfId="2772" priority="2608" operator="between">
      <formula>1</formula>
      <formula>1.5</formula>
    </cfRule>
  </conditionalFormatting>
  <conditionalFormatting sqref="R94">
    <cfRule type="cellIs" dxfId="2771" priority="2601" operator="between">
      <formula>3.5</formula>
      <formula>4</formula>
    </cfRule>
    <cfRule type="cellIs" dxfId="2770" priority="2602" operator="between">
      <formula>2.5</formula>
      <formula>3.5</formula>
    </cfRule>
    <cfRule type="cellIs" dxfId="2769" priority="2603" operator="between">
      <formula>1.5</formula>
      <formula>2.5</formula>
    </cfRule>
    <cfRule type="cellIs" dxfId="2768" priority="2604" operator="between">
      <formula>1</formula>
      <formula>1.5</formula>
    </cfRule>
  </conditionalFormatting>
  <conditionalFormatting sqref="R93">
    <cfRule type="cellIs" dxfId="2767" priority="2597" operator="between">
      <formula>3.5</formula>
      <formula>4</formula>
    </cfRule>
    <cfRule type="cellIs" dxfId="2766" priority="2598" operator="between">
      <formula>2.5</formula>
      <formula>3.5</formula>
    </cfRule>
    <cfRule type="cellIs" dxfId="2765" priority="2599" operator="between">
      <formula>1.5</formula>
      <formula>2.5</formula>
    </cfRule>
    <cfRule type="cellIs" dxfId="2764" priority="2600" operator="between">
      <formula>1</formula>
      <formula>1.5</formula>
    </cfRule>
  </conditionalFormatting>
  <conditionalFormatting sqref="R92">
    <cfRule type="cellIs" dxfId="2763" priority="2593" operator="between">
      <formula>3.5</formula>
      <formula>4</formula>
    </cfRule>
    <cfRule type="cellIs" dxfId="2762" priority="2594" operator="between">
      <formula>2.5</formula>
      <formula>3.5</formula>
    </cfRule>
    <cfRule type="cellIs" dxfId="2761" priority="2595" operator="between">
      <formula>1.5</formula>
      <formula>2.5</formula>
    </cfRule>
    <cfRule type="cellIs" dxfId="2760" priority="2596" operator="between">
      <formula>1</formula>
      <formula>1.5</formula>
    </cfRule>
  </conditionalFormatting>
  <conditionalFormatting sqref="R95">
    <cfRule type="cellIs" dxfId="2759" priority="2589" operator="between">
      <formula>3.5</formula>
      <formula>4</formula>
    </cfRule>
    <cfRule type="cellIs" dxfId="2758" priority="2590" operator="between">
      <formula>2.5</formula>
      <formula>3.5</formula>
    </cfRule>
    <cfRule type="cellIs" dxfId="2757" priority="2591" operator="between">
      <formula>1.5</formula>
      <formula>2.5</formula>
    </cfRule>
    <cfRule type="cellIs" dxfId="2756" priority="2592" operator="between">
      <formula>1</formula>
      <formula>1.5</formula>
    </cfRule>
  </conditionalFormatting>
  <conditionalFormatting sqref="R96">
    <cfRule type="cellIs" dxfId="2755" priority="2585" operator="between">
      <formula>3.5</formula>
      <formula>4</formula>
    </cfRule>
    <cfRule type="cellIs" dxfId="2754" priority="2586" operator="between">
      <formula>2.5</formula>
      <formula>3.5</formula>
    </cfRule>
    <cfRule type="cellIs" dxfId="2753" priority="2587" operator="between">
      <formula>1.5</formula>
      <formula>2.5</formula>
    </cfRule>
    <cfRule type="cellIs" dxfId="2752" priority="2588" operator="between">
      <formula>1</formula>
      <formula>1.5</formula>
    </cfRule>
  </conditionalFormatting>
  <conditionalFormatting sqref="R97">
    <cfRule type="cellIs" dxfId="2751" priority="2581" operator="between">
      <formula>3.5</formula>
      <formula>4</formula>
    </cfRule>
    <cfRule type="cellIs" dxfId="2750" priority="2582" operator="between">
      <formula>2.5</formula>
      <formula>3.5</formula>
    </cfRule>
    <cfRule type="cellIs" dxfId="2749" priority="2583" operator="between">
      <formula>1.5</formula>
      <formula>2.5</formula>
    </cfRule>
    <cfRule type="cellIs" dxfId="2748" priority="2584" operator="between">
      <formula>1</formula>
      <formula>1.5</formula>
    </cfRule>
  </conditionalFormatting>
  <conditionalFormatting sqref="S94">
    <cfRule type="cellIs" dxfId="2747" priority="2577" operator="between">
      <formula>3.5</formula>
      <formula>4</formula>
    </cfRule>
    <cfRule type="cellIs" dxfId="2746" priority="2578" operator="between">
      <formula>2.5</formula>
      <formula>3.5</formula>
    </cfRule>
    <cfRule type="cellIs" dxfId="2745" priority="2579" operator="between">
      <formula>1.5</formula>
      <formula>2.5</formula>
    </cfRule>
    <cfRule type="cellIs" dxfId="2744" priority="2580" operator="between">
      <formula>1</formula>
      <formula>1.5</formula>
    </cfRule>
  </conditionalFormatting>
  <conditionalFormatting sqref="S93">
    <cfRule type="cellIs" dxfId="2743" priority="2573" operator="between">
      <formula>3.5</formula>
      <formula>4</formula>
    </cfRule>
    <cfRule type="cellIs" dxfId="2742" priority="2574" operator="between">
      <formula>2.5</formula>
      <formula>3.5</formula>
    </cfRule>
    <cfRule type="cellIs" dxfId="2741" priority="2575" operator="between">
      <formula>1.5</formula>
      <formula>2.5</formula>
    </cfRule>
    <cfRule type="cellIs" dxfId="2740" priority="2576" operator="between">
      <formula>1</formula>
      <formula>1.5</formula>
    </cfRule>
  </conditionalFormatting>
  <conditionalFormatting sqref="S92">
    <cfRule type="cellIs" dxfId="2739" priority="2569" operator="between">
      <formula>3.5</formula>
      <formula>4</formula>
    </cfRule>
    <cfRule type="cellIs" dxfId="2738" priority="2570" operator="between">
      <formula>2.5</formula>
      <formula>3.5</formula>
    </cfRule>
    <cfRule type="cellIs" dxfId="2737" priority="2571" operator="between">
      <formula>1.5</formula>
      <formula>2.5</formula>
    </cfRule>
    <cfRule type="cellIs" dxfId="2736" priority="2572" operator="between">
      <formula>1</formula>
      <formula>1.5</formula>
    </cfRule>
  </conditionalFormatting>
  <conditionalFormatting sqref="S95">
    <cfRule type="cellIs" dxfId="2735" priority="2565" operator="between">
      <formula>3.5</formula>
      <formula>4</formula>
    </cfRule>
    <cfRule type="cellIs" dxfId="2734" priority="2566" operator="between">
      <formula>2.5</formula>
      <formula>3.5</formula>
    </cfRule>
    <cfRule type="cellIs" dxfId="2733" priority="2567" operator="between">
      <formula>1.5</formula>
      <formula>2.5</formula>
    </cfRule>
    <cfRule type="cellIs" dxfId="2732" priority="2568" operator="between">
      <formula>1</formula>
      <formula>1.5</formula>
    </cfRule>
  </conditionalFormatting>
  <conditionalFormatting sqref="S96">
    <cfRule type="cellIs" dxfId="2731" priority="2561" operator="between">
      <formula>3.5</formula>
      <formula>4</formula>
    </cfRule>
    <cfRule type="cellIs" dxfId="2730" priority="2562" operator="between">
      <formula>2.5</formula>
      <formula>3.5</formula>
    </cfRule>
    <cfRule type="cellIs" dxfId="2729" priority="2563" operator="between">
      <formula>1.5</formula>
      <formula>2.5</formula>
    </cfRule>
    <cfRule type="cellIs" dxfId="2728" priority="2564" operator="between">
      <formula>1</formula>
      <formula>1.5</formula>
    </cfRule>
  </conditionalFormatting>
  <conditionalFormatting sqref="S97">
    <cfRule type="cellIs" dxfId="2727" priority="2557" operator="between">
      <formula>3.5</formula>
      <formula>4</formula>
    </cfRule>
    <cfRule type="cellIs" dxfId="2726" priority="2558" operator="between">
      <formula>2.5</formula>
      <formula>3.5</formula>
    </cfRule>
    <cfRule type="cellIs" dxfId="2725" priority="2559" operator="between">
      <formula>1.5</formula>
      <formula>2.5</formula>
    </cfRule>
    <cfRule type="cellIs" dxfId="2724" priority="2560" operator="between">
      <formula>1</formula>
      <formula>1.5</formula>
    </cfRule>
  </conditionalFormatting>
  <conditionalFormatting sqref="T94">
    <cfRule type="cellIs" dxfId="2723" priority="2553" operator="between">
      <formula>3.5</formula>
      <formula>4</formula>
    </cfRule>
    <cfRule type="cellIs" dxfId="2722" priority="2554" operator="between">
      <formula>2.5</formula>
      <formula>3.5</formula>
    </cfRule>
    <cfRule type="cellIs" dxfId="2721" priority="2555" operator="between">
      <formula>1.5</formula>
      <formula>2.5</formula>
    </cfRule>
    <cfRule type="cellIs" dxfId="2720" priority="2556" operator="between">
      <formula>1</formula>
      <formula>1.5</formula>
    </cfRule>
  </conditionalFormatting>
  <conditionalFormatting sqref="T93">
    <cfRule type="cellIs" dxfId="2719" priority="2549" operator="between">
      <formula>3.5</formula>
      <formula>4</formula>
    </cfRule>
    <cfRule type="cellIs" dxfId="2718" priority="2550" operator="between">
      <formula>2.5</formula>
      <formula>3.5</formula>
    </cfRule>
    <cfRule type="cellIs" dxfId="2717" priority="2551" operator="between">
      <formula>1.5</formula>
      <formula>2.5</formula>
    </cfRule>
    <cfRule type="cellIs" dxfId="2716" priority="2552" operator="between">
      <formula>1</formula>
      <formula>1.5</formula>
    </cfRule>
  </conditionalFormatting>
  <conditionalFormatting sqref="T92">
    <cfRule type="cellIs" dxfId="2715" priority="2545" operator="between">
      <formula>3.5</formula>
      <formula>4</formula>
    </cfRule>
    <cfRule type="cellIs" dxfId="2714" priority="2546" operator="between">
      <formula>2.5</formula>
      <formula>3.5</formula>
    </cfRule>
    <cfRule type="cellIs" dxfId="2713" priority="2547" operator="between">
      <formula>1.5</formula>
      <formula>2.5</formula>
    </cfRule>
    <cfRule type="cellIs" dxfId="2712" priority="2548" operator="between">
      <formula>1</formula>
      <formula>1.5</formula>
    </cfRule>
  </conditionalFormatting>
  <conditionalFormatting sqref="T95">
    <cfRule type="cellIs" dxfId="2711" priority="2541" operator="between">
      <formula>3.5</formula>
      <formula>4</formula>
    </cfRule>
    <cfRule type="cellIs" dxfId="2710" priority="2542" operator="between">
      <formula>2.5</formula>
      <formula>3.5</formula>
    </cfRule>
    <cfRule type="cellIs" dxfId="2709" priority="2543" operator="between">
      <formula>1.5</formula>
      <formula>2.5</formula>
    </cfRule>
    <cfRule type="cellIs" dxfId="2708" priority="2544" operator="between">
      <formula>1</formula>
      <formula>1.5</formula>
    </cfRule>
  </conditionalFormatting>
  <conditionalFormatting sqref="T96">
    <cfRule type="cellIs" dxfId="2707" priority="2537" operator="between">
      <formula>3.5</formula>
      <formula>4</formula>
    </cfRule>
    <cfRule type="cellIs" dxfId="2706" priority="2538" operator="between">
      <formula>2.5</formula>
      <formula>3.5</formula>
    </cfRule>
    <cfRule type="cellIs" dxfId="2705" priority="2539" operator="between">
      <formula>1.5</formula>
      <formula>2.5</formula>
    </cfRule>
    <cfRule type="cellIs" dxfId="2704" priority="2540" operator="between">
      <formula>1</formula>
      <formula>1.5</formula>
    </cfRule>
  </conditionalFormatting>
  <conditionalFormatting sqref="T97">
    <cfRule type="cellIs" dxfId="2703" priority="2533" operator="between">
      <formula>3.5</formula>
      <formula>4</formula>
    </cfRule>
    <cfRule type="cellIs" dxfId="2702" priority="2534" operator="between">
      <formula>2.5</formula>
      <formula>3.5</formula>
    </cfRule>
    <cfRule type="cellIs" dxfId="2701" priority="2535" operator="between">
      <formula>1.5</formula>
      <formula>2.5</formula>
    </cfRule>
    <cfRule type="cellIs" dxfId="2700" priority="2536" operator="between">
      <formula>1</formula>
      <formula>1.5</formula>
    </cfRule>
  </conditionalFormatting>
  <conditionalFormatting sqref="E98:T98">
    <cfRule type="cellIs" dxfId="2699" priority="2529" operator="between">
      <formula>3.5</formula>
      <formula>4</formula>
    </cfRule>
    <cfRule type="cellIs" dxfId="2698" priority="2530" operator="between">
      <formula>2.5</formula>
      <formula>3.5</formula>
    </cfRule>
    <cfRule type="cellIs" dxfId="2697" priority="2531" operator="between">
      <formula>1.5</formula>
      <formula>2.5</formula>
    </cfRule>
    <cfRule type="cellIs" dxfId="2696" priority="2532" operator="between">
      <formula>1</formula>
      <formula>1.5</formula>
    </cfRule>
  </conditionalFormatting>
  <conditionalFormatting sqref="E99 G99 I99 K99 M99 O99 Q99 S99">
    <cfRule type="cellIs" dxfId="2695" priority="2525" operator="between">
      <formula>3.5</formula>
      <formula>4</formula>
    </cfRule>
    <cfRule type="cellIs" dxfId="2694" priority="2526" operator="between">
      <formula>2.5</formula>
      <formula>3.5</formula>
    </cfRule>
    <cfRule type="cellIs" dxfId="2693" priority="2527" operator="between">
      <formula>1.5</formula>
      <formula>2.5</formula>
    </cfRule>
    <cfRule type="cellIs" dxfId="2692" priority="2528" operator="between">
      <formula>1</formula>
      <formula>1.5</formula>
    </cfRule>
  </conditionalFormatting>
  <conditionalFormatting sqref="E100">
    <cfRule type="cellIs" dxfId="2691" priority="2521" operator="between">
      <formula>3.5</formula>
      <formula>4</formula>
    </cfRule>
    <cfRule type="cellIs" dxfId="2690" priority="2522" operator="between">
      <formula>2.5</formula>
      <formula>3.5</formula>
    </cfRule>
    <cfRule type="cellIs" dxfId="2689" priority="2523" operator="between">
      <formula>1.5</formula>
      <formula>2.5</formula>
    </cfRule>
    <cfRule type="cellIs" dxfId="2688" priority="2524" operator="between">
      <formula>1</formula>
      <formula>1.5</formula>
    </cfRule>
  </conditionalFormatting>
  <conditionalFormatting sqref="E128">
    <cfRule type="cellIs" dxfId="2687" priority="2517" operator="between">
      <formula>3.5</formula>
      <formula>4</formula>
    </cfRule>
    <cfRule type="cellIs" dxfId="2686" priority="2518" operator="between">
      <formula>2.5</formula>
      <formula>3.5</formula>
    </cfRule>
    <cfRule type="cellIs" dxfId="2685" priority="2519" operator="between">
      <formula>1.5</formula>
      <formula>2.5</formula>
    </cfRule>
    <cfRule type="cellIs" dxfId="2684" priority="2520" operator="between">
      <formula>1</formula>
      <formula>1.5</formula>
    </cfRule>
  </conditionalFormatting>
  <conditionalFormatting sqref="E127">
    <cfRule type="cellIs" dxfId="2683" priority="2513" operator="between">
      <formula>3.5</formula>
      <formula>4</formula>
    </cfRule>
    <cfRule type="cellIs" dxfId="2682" priority="2514" operator="between">
      <formula>2.5</formula>
      <formula>3.5</formula>
    </cfRule>
    <cfRule type="cellIs" dxfId="2681" priority="2515" operator="between">
      <formula>1.5</formula>
      <formula>2.5</formula>
    </cfRule>
    <cfRule type="cellIs" dxfId="2680" priority="2516" operator="between">
      <formula>1</formula>
      <formula>1.5</formula>
    </cfRule>
  </conditionalFormatting>
  <conditionalFormatting sqref="E126">
    <cfRule type="cellIs" dxfId="2679" priority="2509" operator="between">
      <formula>3.5</formula>
      <formula>4</formula>
    </cfRule>
    <cfRule type="cellIs" dxfId="2678" priority="2510" operator="between">
      <formula>2.5</formula>
      <formula>3.5</formula>
    </cfRule>
    <cfRule type="cellIs" dxfId="2677" priority="2511" operator="between">
      <formula>1.5</formula>
      <formula>2.5</formula>
    </cfRule>
    <cfRule type="cellIs" dxfId="2676" priority="2512" operator="between">
      <formula>1</formula>
      <formula>1.5</formula>
    </cfRule>
  </conditionalFormatting>
  <conditionalFormatting sqref="E129">
    <cfRule type="cellIs" dxfId="2675" priority="2505" operator="between">
      <formula>3.5</formula>
      <formula>4</formula>
    </cfRule>
    <cfRule type="cellIs" dxfId="2674" priority="2506" operator="between">
      <formula>2.5</formula>
      <formula>3.5</formula>
    </cfRule>
    <cfRule type="cellIs" dxfId="2673" priority="2507" operator="between">
      <formula>1.5</formula>
      <formula>2.5</formula>
    </cfRule>
    <cfRule type="cellIs" dxfId="2672" priority="2508" operator="between">
      <formula>1</formula>
      <formula>1.5</formula>
    </cfRule>
  </conditionalFormatting>
  <conditionalFormatting sqref="E130">
    <cfRule type="cellIs" dxfId="2671" priority="2501" operator="between">
      <formula>3.5</formula>
      <formula>4</formula>
    </cfRule>
    <cfRule type="cellIs" dxfId="2670" priority="2502" operator="between">
      <formula>2.5</formula>
      <formula>3.5</formula>
    </cfRule>
    <cfRule type="cellIs" dxfId="2669" priority="2503" operator="between">
      <formula>1.5</formula>
      <formula>2.5</formula>
    </cfRule>
    <cfRule type="cellIs" dxfId="2668" priority="2504" operator="between">
      <formula>1</formula>
      <formula>1.5</formula>
    </cfRule>
  </conditionalFormatting>
  <conditionalFormatting sqref="E131">
    <cfRule type="cellIs" dxfId="2667" priority="2497" operator="between">
      <formula>3.5</formula>
      <formula>4</formula>
    </cfRule>
    <cfRule type="cellIs" dxfId="2666" priority="2498" operator="between">
      <formula>2.5</formula>
      <formula>3.5</formula>
    </cfRule>
    <cfRule type="cellIs" dxfId="2665" priority="2499" operator="between">
      <formula>1.5</formula>
      <formula>2.5</formula>
    </cfRule>
    <cfRule type="cellIs" dxfId="2664" priority="2500" operator="between">
      <formula>1</formula>
      <formula>1.5</formula>
    </cfRule>
  </conditionalFormatting>
  <conditionalFormatting sqref="F128">
    <cfRule type="cellIs" dxfId="2663" priority="2493" operator="between">
      <formula>3.5</formula>
      <formula>4</formula>
    </cfRule>
    <cfRule type="cellIs" dxfId="2662" priority="2494" operator="between">
      <formula>2.5</formula>
      <formula>3.5</formula>
    </cfRule>
    <cfRule type="cellIs" dxfId="2661" priority="2495" operator="between">
      <formula>1.5</formula>
      <formula>2.5</formula>
    </cfRule>
    <cfRule type="cellIs" dxfId="2660" priority="2496" operator="between">
      <formula>1</formula>
      <formula>1.5</formula>
    </cfRule>
  </conditionalFormatting>
  <conditionalFormatting sqref="F127">
    <cfRule type="cellIs" dxfId="2659" priority="2489" operator="between">
      <formula>3.5</formula>
      <formula>4</formula>
    </cfRule>
    <cfRule type="cellIs" dxfId="2658" priority="2490" operator="between">
      <formula>2.5</formula>
      <formula>3.5</formula>
    </cfRule>
    <cfRule type="cellIs" dxfId="2657" priority="2491" operator="between">
      <formula>1.5</formula>
      <formula>2.5</formula>
    </cfRule>
    <cfRule type="cellIs" dxfId="2656" priority="2492" operator="between">
      <formula>1</formula>
      <formula>1.5</formula>
    </cfRule>
  </conditionalFormatting>
  <conditionalFormatting sqref="F126">
    <cfRule type="cellIs" dxfId="2655" priority="2485" operator="between">
      <formula>3.5</formula>
      <formula>4</formula>
    </cfRule>
    <cfRule type="cellIs" dxfId="2654" priority="2486" operator="between">
      <formula>2.5</formula>
      <formula>3.5</formula>
    </cfRule>
    <cfRule type="cellIs" dxfId="2653" priority="2487" operator="between">
      <formula>1.5</formula>
      <formula>2.5</formula>
    </cfRule>
    <cfRule type="cellIs" dxfId="2652" priority="2488" operator="between">
      <formula>1</formula>
      <formula>1.5</formula>
    </cfRule>
  </conditionalFormatting>
  <conditionalFormatting sqref="F129">
    <cfRule type="cellIs" dxfId="2651" priority="2481" operator="between">
      <formula>3.5</formula>
      <formula>4</formula>
    </cfRule>
    <cfRule type="cellIs" dxfId="2650" priority="2482" operator="between">
      <formula>2.5</formula>
      <formula>3.5</formula>
    </cfRule>
    <cfRule type="cellIs" dxfId="2649" priority="2483" operator="between">
      <formula>1.5</formula>
      <formula>2.5</formula>
    </cfRule>
    <cfRule type="cellIs" dxfId="2648" priority="2484" operator="between">
      <formula>1</formula>
      <formula>1.5</formula>
    </cfRule>
  </conditionalFormatting>
  <conditionalFormatting sqref="F130">
    <cfRule type="cellIs" dxfId="2647" priority="2477" operator="between">
      <formula>3.5</formula>
      <formula>4</formula>
    </cfRule>
    <cfRule type="cellIs" dxfId="2646" priority="2478" operator="between">
      <formula>2.5</formula>
      <formula>3.5</formula>
    </cfRule>
    <cfRule type="cellIs" dxfId="2645" priority="2479" operator="between">
      <formula>1.5</formula>
      <formula>2.5</formula>
    </cfRule>
    <cfRule type="cellIs" dxfId="2644" priority="2480" operator="between">
      <formula>1</formula>
      <formula>1.5</formula>
    </cfRule>
  </conditionalFormatting>
  <conditionalFormatting sqref="F131">
    <cfRule type="cellIs" dxfId="2643" priority="2473" operator="between">
      <formula>3.5</formula>
      <formula>4</formula>
    </cfRule>
    <cfRule type="cellIs" dxfId="2642" priority="2474" operator="between">
      <formula>2.5</formula>
      <formula>3.5</formula>
    </cfRule>
    <cfRule type="cellIs" dxfId="2641" priority="2475" operator="between">
      <formula>1.5</formula>
      <formula>2.5</formula>
    </cfRule>
    <cfRule type="cellIs" dxfId="2640" priority="2476" operator="between">
      <formula>1</formula>
      <formula>1.5</formula>
    </cfRule>
  </conditionalFormatting>
  <conditionalFormatting sqref="G128">
    <cfRule type="cellIs" dxfId="2639" priority="2469" operator="between">
      <formula>3.5</formula>
      <formula>4</formula>
    </cfRule>
    <cfRule type="cellIs" dxfId="2638" priority="2470" operator="between">
      <formula>2.5</formula>
      <formula>3.5</formula>
    </cfRule>
    <cfRule type="cellIs" dxfId="2637" priority="2471" operator="between">
      <formula>1.5</formula>
      <formula>2.5</formula>
    </cfRule>
    <cfRule type="cellIs" dxfId="2636" priority="2472" operator="between">
      <formula>1</formula>
      <formula>1.5</formula>
    </cfRule>
  </conditionalFormatting>
  <conditionalFormatting sqref="G127">
    <cfRule type="cellIs" dxfId="2635" priority="2465" operator="between">
      <formula>3.5</formula>
      <formula>4</formula>
    </cfRule>
    <cfRule type="cellIs" dxfId="2634" priority="2466" operator="between">
      <formula>2.5</formula>
      <formula>3.5</formula>
    </cfRule>
    <cfRule type="cellIs" dxfId="2633" priority="2467" operator="between">
      <formula>1.5</formula>
      <formula>2.5</formula>
    </cfRule>
    <cfRule type="cellIs" dxfId="2632" priority="2468" operator="between">
      <formula>1</formula>
      <formula>1.5</formula>
    </cfRule>
  </conditionalFormatting>
  <conditionalFormatting sqref="G126">
    <cfRule type="cellIs" dxfId="2631" priority="2461" operator="between">
      <formula>3.5</formula>
      <formula>4</formula>
    </cfRule>
    <cfRule type="cellIs" dxfId="2630" priority="2462" operator="between">
      <formula>2.5</formula>
      <formula>3.5</formula>
    </cfRule>
    <cfRule type="cellIs" dxfId="2629" priority="2463" operator="between">
      <formula>1.5</formula>
      <formula>2.5</formula>
    </cfRule>
    <cfRule type="cellIs" dxfId="2628" priority="2464" operator="between">
      <formula>1</formula>
      <formula>1.5</formula>
    </cfRule>
  </conditionalFormatting>
  <conditionalFormatting sqref="G129">
    <cfRule type="cellIs" dxfId="2627" priority="2457" operator="between">
      <formula>3.5</formula>
      <formula>4</formula>
    </cfRule>
    <cfRule type="cellIs" dxfId="2626" priority="2458" operator="between">
      <formula>2.5</formula>
      <formula>3.5</formula>
    </cfRule>
    <cfRule type="cellIs" dxfId="2625" priority="2459" operator="between">
      <formula>1.5</formula>
      <formula>2.5</formula>
    </cfRule>
    <cfRule type="cellIs" dxfId="2624" priority="2460" operator="between">
      <formula>1</formula>
      <formula>1.5</formula>
    </cfRule>
  </conditionalFormatting>
  <conditionalFormatting sqref="G130">
    <cfRule type="cellIs" dxfId="2623" priority="2453" operator="between">
      <formula>3.5</formula>
      <formula>4</formula>
    </cfRule>
    <cfRule type="cellIs" dxfId="2622" priority="2454" operator="between">
      <formula>2.5</formula>
      <formula>3.5</formula>
    </cfRule>
    <cfRule type="cellIs" dxfId="2621" priority="2455" operator="between">
      <formula>1.5</formula>
      <formula>2.5</formula>
    </cfRule>
    <cfRule type="cellIs" dxfId="2620" priority="2456" operator="between">
      <formula>1</formula>
      <formula>1.5</formula>
    </cfRule>
  </conditionalFormatting>
  <conditionalFormatting sqref="G131">
    <cfRule type="cellIs" dxfId="2619" priority="2449" operator="between">
      <formula>3.5</formula>
      <formula>4</formula>
    </cfRule>
    <cfRule type="cellIs" dxfId="2618" priority="2450" operator="between">
      <formula>2.5</formula>
      <formula>3.5</formula>
    </cfRule>
    <cfRule type="cellIs" dxfId="2617" priority="2451" operator="between">
      <formula>1.5</formula>
      <formula>2.5</formula>
    </cfRule>
    <cfRule type="cellIs" dxfId="2616" priority="2452" operator="between">
      <formula>1</formula>
      <formula>1.5</formula>
    </cfRule>
  </conditionalFormatting>
  <conditionalFormatting sqref="H128">
    <cfRule type="cellIs" dxfId="2615" priority="2445" operator="between">
      <formula>3.5</formula>
      <formula>4</formula>
    </cfRule>
    <cfRule type="cellIs" dxfId="2614" priority="2446" operator="between">
      <formula>2.5</formula>
      <formula>3.5</formula>
    </cfRule>
    <cfRule type="cellIs" dxfId="2613" priority="2447" operator="between">
      <formula>1.5</formula>
      <formula>2.5</formula>
    </cfRule>
    <cfRule type="cellIs" dxfId="2612" priority="2448" operator="between">
      <formula>1</formula>
      <formula>1.5</formula>
    </cfRule>
  </conditionalFormatting>
  <conditionalFormatting sqref="H127">
    <cfRule type="cellIs" dxfId="2611" priority="2441" operator="between">
      <formula>3.5</formula>
      <formula>4</formula>
    </cfRule>
    <cfRule type="cellIs" dxfId="2610" priority="2442" operator="between">
      <formula>2.5</formula>
      <formula>3.5</formula>
    </cfRule>
    <cfRule type="cellIs" dxfId="2609" priority="2443" operator="between">
      <formula>1.5</formula>
      <formula>2.5</formula>
    </cfRule>
    <cfRule type="cellIs" dxfId="2608" priority="2444" operator="between">
      <formula>1</formula>
      <formula>1.5</formula>
    </cfRule>
  </conditionalFormatting>
  <conditionalFormatting sqref="H126">
    <cfRule type="cellIs" dxfId="2607" priority="2437" operator="between">
      <formula>3.5</formula>
      <formula>4</formula>
    </cfRule>
    <cfRule type="cellIs" dxfId="2606" priority="2438" operator="between">
      <formula>2.5</formula>
      <formula>3.5</formula>
    </cfRule>
    <cfRule type="cellIs" dxfId="2605" priority="2439" operator="between">
      <formula>1.5</formula>
      <formula>2.5</formula>
    </cfRule>
    <cfRule type="cellIs" dxfId="2604" priority="2440" operator="between">
      <formula>1</formula>
      <formula>1.5</formula>
    </cfRule>
  </conditionalFormatting>
  <conditionalFormatting sqref="H129">
    <cfRule type="cellIs" dxfId="2603" priority="2433" operator="between">
      <formula>3.5</formula>
      <formula>4</formula>
    </cfRule>
    <cfRule type="cellIs" dxfId="2602" priority="2434" operator="between">
      <formula>2.5</formula>
      <formula>3.5</formula>
    </cfRule>
    <cfRule type="cellIs" dxfId="2601" priority="2435" operator="between">
      <formula>1.5</formula>
      <formula>2.5</formula>
    </cfRule>
    <cfRule type="cellIs" dxfId="2600" priority="2436" operator="between">
      <formula>1</formula>
      <formula>1.5</formula>
    </cfRule>
  </conditionalFormatting>
  <conditionalFormatting sqref="H130">
    <cfRule type="cellIs" dxfId="2599" priority="2429" operator="between">
      <formula>3.5</formula>
      <formula>4</formula>
    </cfRule>
    <cfRule type="cellIs" dxfId="2598" priority="2430" operator="between">
      <formula>2.5</formula>
      <formula>3.5</formula>
    </cfRule>
    <cfRule type="cellIs" dxfId="2597" priority="2431" operator="between">
      <formula>1.5</formula>
      <formula>2.5</formula>
    </cfRule>
    <cfRule type="cellIs" dxfId="2596" priority="2432" operator="between">
      <formula>1</formula>
      <formula>1.5</formula>
    </cfRule>
  </conditionalFormatting>
  <conditionalFormatting sqref="H131">
    <cfRule type="cellIs" dxfId="2595" priority="2425" operator="between">
      <formula>3.5</formula>
      <formula>4</formula>
    </cfRule>
    <cfRule type="cellIs" dxfId="2594" priority="2426" operator="between">
      <formula>2.5</formula>
      <formula>3.5</formula>
    </cfRule>
    <cfRule type="cellIs" dxfId="2593" priority="2427" operator="between">
      <formula>1.5</formula>
      <formula>2.5</formula>
    </cfRule>
    <cfRule type="cellIs" dxfId="2592" priority="2428" operator="between">
      <formula>1</formula>
      <formula>1.5</formula>
    </cfRule>
  </conditionalFormatting>
  <conditionalFormatting sqref="I128">
    <cfRule type="cellIs" dxfId="2591" priority="2421" operator="between">
      <formula>3.5</formula>
      <formula>4</formula>
    </cfRule>
    <cfRule type="cellIs" dxfId="2590" priority="2422" operator="between">
      <formula>2.5</formula>
      <formula>3.5</formula>
    </cfRule>
    <cfRule type="cellIs" dxfId="2589" priority="2423" operator="between">
      <formula>1.5</formula>
      <formula>2.5</formula>
    </cfRule>
    <cfRule type="cellIs" dxfId="2588" priority="2424" operator="between">
      <formula>1</formula>
      <formula>1.5</formula>
    </cfRule>
  </conditionalFormatting>
  <conditionalFormatting sqref="I127">
    <cfRule type="cellIs" dxfId="2587" priority="2417" operator="between">
      <formula>3.5</formula>
      <formula>4</formula>
    </cfRule>
    <cfRule type="cellIs" dxfId="2586" priority="2418" operator="between">
      <formula>2.5</formula>
      <formula>3.5</formula>
    </cfRule>
    <cfRule type="cellIs" dxfId="2585" priority="2419" operator="between">
      <formula>1.5</formula>
      <formula>2.5</formula>
    </cfRule>
    <cfRule type="cellIs" dxfId="2584" priority="2420" operator="between">
      <formula>1</formula>
      <formula>1.5</formula>
    </cfRule>
  </conditionalFormatting>
  <conditionalFormatting sqref="I126">
    <cfRule type="cellIs" dxfId="2583" priority="2413" operator="between">
      <formula>3.5</formula>
      <formula>4</formula>
    </cfRule>
    <cfRule type="cellIs" dxfId="2582" priority="2414" operator="between">
      <formula>2.5</formula>
      <formula>3.5</formula>
    </cfRule>
    <cfRule type="cellIs" dxfId="2581" priority="2415" operator="between">
      <formula>1.5</formula>
      <formula>2.5</formula>
    </cfRule>
    <cfRule type="cellIs" dxfId="2580" priority="2416" operator="between">
      <formula>1</formula>
      <formula>1.5</formula>
    </cfRule>
  </conditionalFormatting>
  <conditionalFormatting sqref="I129">
    <cfRule type="cellIs" dxfId="2579" priority="2409" operator="between">
      <formula>3.5</formula>
      <formula>4</formula>
    </cfRule>
    <cfRule type="cellIs" dxfId="2578" priority="2410" operator="between">
      <formula>2.5</formula>
      <formula>3.5</formula>
    </cfRule>
    <cfRule type="cellIs" dxfId="2577" priority="2411" operator="between">
      <formula>1.5</formula>
      <formula>2.5</formula>
    </cfRule>
    <cfRule type="cellIs" dxfId="2576" priority="2412" operator="between">
      <formula>1</formula>
      <formula>1.5</formula>
    </cfRule>
  </conditionalFormatting>
  <conditionalFormatting sqref="I130">
    <cfRule type="cellIs" dxfId="2575" priority="2405" operator="between">
      <formula>3.5</formula>
      <formula>4</formula>
    </cfRule>
    <cfRule type="cellIs" dxfId="2574" priority="2406" operator="between">
      <formula>2.5</formula>
      <formula>3.5</formula>
    </cfRule>
    <cfRule type="cellIs" dxfId="2573" priority="2407" operator="between">
      <formula>1.5</formula>
      <formula>2.5</formula>
    </cfRule>
    <cfRule type="cellIs" dxfId="2572" priority="2408" operator="between">
      <formula>1</formula>
      <formula>1.5</formula>
    </cfRule>
  </conditionalFormatting>
  <conditionalFormatting sqref="I131">
    <cfRule type="cellIs" dxfId="2571" priority="2401" operator="between">
      <formula>3.5</formula>
      <formula>4</formula>
    </cfRule>
    <cfRule type="cellIs" dxfId="2570" priority="2402" operator="between">
      <formula>2.5</formula>
      <formula>3.5</formula>
    </cfRule>
    <cfRule type="cellIs" dxfId="2569" priority="2403" operator="between">
      <formula>1.5</formula>
      <formula>2.5</formula>
    </cfRule>
    <cfRule type="cellIs" dxfId="2568" priority="2404" operator="between">
      <formula>1</formula>
      <formula>1.5</formula>
    </cfRule>
  </conditionalFormatting>
  <conditionalFormatting sqref="J128">
    <cfRule type="cellIs" dxfId="2567" priority="2397" operator="between">
      <formula>3.5</formula>
      <formula>4</formula>
    </cfRule>
    <cfRule type="cellIs" dxfId="2566" priority="2398" operator="between">
      <formula>2.5</formula>
      <formula>3.5</formula>
    </cfRule>
    <cfRule type="cellIs" dxfId="2565" priority="2399" operator="between">
      <formula>1.5</formula>
      <formula>2.5</formula>
    </cfRule>
    <cfRule type="cellIs" dxfId="2564" priority="2400" operator="between">
      <formula>1</formula>
      <formula>1.5</formula>
    </cfRule>
  </conditionalFormatting>
  <conditionalFormatting sqref="J127">
    <cfRule type="cellIs" dxfId="2563" priority="2393" operator="between">
      <formula>3.5</formula>
      <formula>4</formula>
    </cfRule>
    <cfRule type="cellIs" dxfId="2562" priority="2394" operator="between">
      <formula>2.5</formula>
      <formula>3.5</formula>
    </cfRule>
    <cfRule type="cellIs" dxfId="2561" priority="2395" operator="between">
      <formula>1.5</formula>
      <formula>2.5</formula>
    </cfRule>
    <cfRule type="cellIs" dxfId="2560" priority="2396" operator="between">
      <formula>1</formula>
      <formula>1.5</formula>
    </cfRule>
  </conditionalFormatting>
  <conditionalFormatting sqref="J126">
    <cfRule type="cellIs" dxfId="2559" priority="2389" operator="between">
      <formula>3.5</formula>
      <formula>4</formula>
    </cfRule>
    <cfRule type="cellIs" dxfId="2558" priority="2390" operator="between">
      <formula>2.5</formula>
      <formula>3.5</formula>
    </cfRule>
    <cfRule type="cellIs" dxfId="2557" priority="2391" operator="between">
      <formula>1.5</formula>
      <formula>2.5</formula>
    </cfRule>
    <cfRule type="cellIs" dxfId="2556" priority="2392" operator="between">
      <formula>1</formula>
      <formula>1.5</formula>
    </cfRule>
  </conditionalFormatting>
  <conditionalFormatting sqref="J129">
    <cfRule type="cellIs" dxfId="2555" priority="2385" operator="between">
      <formula>3.5</formula>
      <formula>4</formula>
    </cfRule>
    <cfRule type="cellIs" dxfId="2554" priority="2386" operator="between">
      <formula>2.5</formula>
      <formula>3.5</formula>
    </cfRule>
    <cfRule type="cellIs" dxfId="2553" priority="2387" operator="between">
      <formula>1.5</formula>
      <formula>2.5</formula>
    </cfRule>
    <cfRule type="cellIs" dxfId="2552" priority="2388" operator="between">
      <formula>1</formula>
      <formula>1.5</formula>
    </cfRule>
  </conditionalFormatting>
  <conditionalFormatting sqref="J130">
    <cfRule type="cellIs" dxfId="2551" priority="2381" operator="between">
      <formula>3.5</formula>
      <formula>4</formula>
    </cfRule>
    <cfRule type="cellIs" dxfId="2550" priority="2382" operator="between">
      <formula>2.5</formula>
      <formula>3.5</formula>
    </cfRule>
    <cfRule type="cellIs" dxfId="2549" priority="2383" operator="between">
      <formula>1.5</formula>
      <formula>2.5</formula>
    </cfRule>
    <cfRule type="cellIs" dxfId="2548" priority="2384" operator="between">
      <formula>1</formula>
      <formula>1.5</formula>
    </cfRule>
  </conditionalFormatting>
  <conditionalFormatting sqref="J131">
    <cfRule type="cellIs" dxfId="2547" priority="2377" operator="between">
      <formula>3.5</formula>
      <formula>4</formula>
    </cfRule>
    <cfRule type="cellIs" dxfId="2546" priority="2378" operator="between">
      <formula>2.5</formula>
      <formula>3.5</formula>
    </cfRule>
    <cfRule type="cellIs" dxfId="2545" priority="2379" operator="between">
      <formula>1.5</formula>
      <formula>2.5</formula>
    </cfRule>
    <cfRule type="cellIs" dxfId="2544" priority="2380" operator="between">
      <formula>1</formula>
      <formula>1.5</formula>
    </cfRule>
  </conditionalFormatting>
  <conditionalFormatting sqref="K128">
    <cfRule type="cellIs" dxfId="2543" priority="2373" operator="between">
      <formula>3.5</formula>
      <formula>4</formula>
    </cfRule>
    <cfRule type="cellIs" dxfId="2542" priority="2374" operator="between">
      <formula>2.5</formula>
      <formula>3.5</formula>
    </cfRule>
    <cfRule type="cellIs" dxfId="2541" priority="2375" operator="between">
      <formula>1.5</formula>
      <formula>2.5</formula>
    </cfRule>
    <cfRule type="cellIs" dxfId="2540" priority="2376" operator="between">
      <formula>1</formula>
      <formula>1.5</formula>
    </cfRule>
  </conditionalFormatting>
  <conditionalFormatting sqref="K127">
    <cfRule type="cellIs" dxfId="2539" priority="2369" operator="between">
      <formula>3.5</formula>
      <formula>4</formula>
    </cfRule>
    <cfRule type="cellIs" dxfId="2538" priority="2370" operator="between">
      <formula>2.5</formula>
      <formula>3.5</formula>
    </cfRule>
    <cfRule type="cellIs" dxfId="2537" priority="2371" operator="between">
      <formula>1.5</formula>
      <formula>2.5</formula>
    </cfRule>
    <cfRule type="cellIs" dxfId="2536" priority="2372" operator="between">
      <formula>1</formula>
      <formula>1.5</formula>
    </cfRule>
  </conditionalFormatting>
  <conditionalFormatting sqref="K126">
    <cfRule type="cellIs" dxfId="2535" priority="2365" operator="between">
      <formula>3.5</formula>
      <formula>4</formula>
    </cfRule>
    <cfRule type="cellIs" dxfId="2534" priority="2366" operator="between">
      <formula>2.5</formula>
      <formula>3.5</formula>
    </cfRule>
    <cfRule type="cellIs" dxfId="2533" priority="2367" operator="between">
      <formula>1.5</formula>
      <formula>2.5</formula>
    </cfRule>
    <cfRule type="cellIs" dxfId="2532" priority="2368" operator="between">
      <formula>1</formula>
      <formula>1.5</formula>
    </cfRule>
  </conditionalFormatting>
  <conditionalFormatting sqref="K129">
    <cfRule type="cellIs" dxfId="2531" priority="2361" operator="between">
      <formula>3.5</formula>
      <formula>4</formula>
    </cfRule>
    <cfRule type="cellIs" dxfId="2530" priority="2362" operator="between">
      <formula>2.5</formula>
      <formula>3.5</formula>
    </cfRule>
    <cfRule type="cellIs" dxfId="2529" priority="2363" operator="between">
      <formula>1.5</formula>
      <formula>2.5</formula>
    </cfRule>
    <cfRule type="cellIs" dxfId="2528" priority="2364" operator="between">
      <formula>1</formula>
      <formula>1.5</formula>
    </cfRule>
  </conditionalFormatting>
  <conditionalFormatting sqref="K130">
    <cfRule type="cellIs" dxfId="2527" priority="2357" operator="between">
      <formula>3.5</formula>
      <formula>4</formula>
    </cfRule>
    <cfRule type="cellIs" dxfId="2526" priority="2358" operator="between">
      <formula>2.5</formula>
      <formula>3.5</formula>
    </cfRule>
    <cfRule type="cellIs" dxfId="2525" priority="2359" operator="between">
      <formula>1.5</formula>
      <formula>2.5</formula>
    </cfRule>
    <cfRule type="cellIs" dxfId="2524" priority="2360" operator="between">
      <formula>1</formula>
      <formula>1.5</formula>
    </cfRule>
  </conditionalFormatting>
  <conditionalFormatting sqref="K131">
    <cfRule type="cellIs" dxfId="2523" priority="2353" operator="between">
      <formula>3.5</formula>
      <formula>4</formula>
    </cfRule>
    <cfRule type="cellIs" dxfId="2522" priority="2354" operator="between">
      <formula>2.5</formula>
      <formula>3.5</formula>
    </cfRule>
    <cfRule type="cellIs" dxfId="2521" priority="2355" operator="between">
      <formula>1.5</formula>
      <formula>2.5</formula>
    </cfRule>
    <cfRule type="cellIs" dxfId="2520" priority="2356" operator="between">
      <formula>1</formula>
      <formula>1.5</formula>
    </cfRule>
  </conditionalFormatting>
  <conditionalFormatting sqref="L128">
    <cfRule type="cellIs" dxfId="2519" priority="2349" operator="between">
      <formula>3.5</formula>
      <formula>4</formula>
    </cfRule>
    <cfRule type="cellIs" dxfId="2518" priority="2350" operator="between">
      <formula>2.5</formula>
      <formula>3.5</formula>
    </cfRule>
    <cfRule type="cellIs" dxfId="2517" priority="2351" operator="between">
      <formula>1.5</formula>
      <formula>2.5</formula>
    </cfRule>
    <cfRule type="cellIs" dxfId="2516" priority="2352" operator="between">
      <formula>1</formula>
      <formula>1.5</formula>
    </cfRule>
  </conditionalFormatting>
  <conditionalFormatting sqref="L127">
    <cfRule type="cellIs" dxfId="2515" priority="2345" operator="between">
      <formula>3.5</formula>
      <formula>4</formula>
    </cfRule>
    <cfRule type="cellIs" dxfId="2514" priority="2346" operator="between">
      <formula>2.5</formula>
      <formula>3.5</formula>
    </cfRule>
    <cfRule type="cellIs" dxfId="2513" priority="2347" operator="between">
      <formula>1.5</formula>
      <formula>2.5</formula>
    </cfRule>
    <cfRule type="cellIs" dxfId="2512" priority="2348" operator="between">
      <formula>1</formula>
      <formula>1.5</formula>
    </cfRule>
  </conditionalFormatting>
  <conditionalFormatting sqref="L126">
    <cfRule type="cellIs" dxfId="2511" priority="2341" operator="between">
      <formula>3.5</formula>
      <formula>4</formula>
    </cfRule>
    <cfRule type="cellIs" dxfId="2510" priority="2342" operator="between">
      <formula>2.5</formula>
      <formula>3.5</formula>
    </cfRule>
    <cfRule type="cellIs" dxfId="2509" priority="2343" operator="between">
      <formula>1.5</formula>
      <formula>2.5</formula>
    </cfRule>
    <cfRule type="cellIs" dxfId="2508" priority="2344" operator="between">
      <formula>1</formula>
      <formula>1.5</formula>
    </cfRule>
  </conditionalFormatting>
  <conditionalFormatting sqref="L129">
    <cfRule type="cellIs" dxfId="2507" priority="2337" operator="between">
      <formula>3.5</formula>
      <formula>4</formula>
    </cfRule>
    <cfRule type="cellIs" dxfId="2506" priority="2338" operator="between">
      <formula>2.5</formula>
      <formula>3.5</formula>
    </cfRule>
    <cfRule type="cellIs" dxfId="2505" priority="2339" operator="between">
      <formula>1.5</formula>
      <formula>2.5</formula>
    </cfRule>
    <cfRule type="cellIs" dxfId="2504" priority="2340" operator="between">
      <formula>1</formula>
      <formula>1.5</formula>
    </cfRule>
  </conditionalFormatting>
  <conditionalFormatting sqref="L130">
    <cfRule type="cellIs" dxfId="2503" priority="2333" operator="between">
      <formula>3.5</formula>
      <formula>4</formula>
    </cfRule>
    <cfRule type="cellIs" dxfId="2502" priority="2334" operator="between">
      <formula>2.5</formula>
      <formula>3.5</formula>
    </cfRule>
    <cfRule type="cellIs" dxfId="2501" priority="2335" operator="between">
      <formula>1.5</formula>
      <formula>2.5</formula>
    </cfRule>
    <cfRule type="cellIs" dxfId="2500" priority="2336" operator="between">
      <formula>1</formula>
      <formula>1.5</formula>
    </cfRule>
  </conditionalFormatting>
  <conditionalFormatting sqref="L131">
    <cfRule type="cellIs" dxfId="2499" priority="2329" operator="between">
      <formula>3.5</formula>
      <formula>4</formula>
    </cfRule>
    <cfRule type="cellIs" dxfId="2498" priority="2330" operator="between">
      <formula>2.5</formula>
      <formula>3.5</formula>
    </cfRule>
    <cfRule type="cellIs" dxfId="2497" priority="2331" operator="between">
      <formula>1.5</formula>
      <formula>2.5</formula>
    </cfRule>
    <cfRule type="cellIs" dxfId="2496" priority="2332" operator="between">
      <formula>1</formula>
      <formula>1.5</formula>
    </cfRule>
  </conditionalFormatting>
  <conditionalFormatting sqref="M128">
    <cfRule type="cellIs" dxfId="2495" priority="2325" operator="between">
      <formula>3.5</formula>
      <formula>4</formula>
    </cfRule>
    <cfRule type="cellIs" dxfId="2494" priority="2326" operator="between">
      <formula>2.5</formula>
      <formula>3.5</formula>
    </cfRule>
    <cfRule type="cellIs" dxfId="2493" priority="2327" operator="between">
      <formula>1.5</formula>
      <formula>2.5</formula>
    </cfRule>
    <cfRule type="cellIs" dxfId="2492" priority="2328" operator="between">
      <formula>1</formula>
      <formula>1.5</formula>
    </cfRule>
  </conditionalFormatting>
  <conditionalFormatting sqref="M127">
    <cfRule type="cellIs" dxfId="2491" priority="2321" operator="between">
      <formula>3.5</formula>
      <formula>4</formula>
    </cfRule>
    <cfRule type="cellIs" dxfId="2490" priority="2322" operator="between">
      <formula>2.5</formula>
      <formula>3.5</formula>
    </cfRule>
    <cfRule type="cellIs" dxfId="2489" priority="2323" operator="between">
      <formula>1.5</formula>
      <formula>2.5</formula>
    </cfRule>
    <cfRule type="cellIs" dxfId="2488" priority="2324" operator="between">
      <formula>1</formula>
      <formula>1.5</formula>
    </cfRule>
  </conditionalFormatting>
  <conditionalFormatting sqref="M126">
    <cfRule type="cellIs" dxfId="2487" priority="2317" operator="between">
      <formula>3.5</formula>
      <formula>4</formula>
    </cfRule>
    <cfRule type="cellIs" dxfId="2486" priority="2318" operator="between">
      <formula>2.5</formula>
      <formula>3.5</formula>
    </cfRule>
    <cfRule type="cellIs" dxfId="2485" priority="2319" operator="between">
      <formula>1.5</formula>
      <formula>2.5</formula>
    </cfRule>
    <cfRule type="cellIs" dxfId="2484" priority="2320" operator="between">
      <formula>1</formula>
      <formula>1.5</formula>
    </cfRule>
  </conditionalFormatting>
  <conditionalFormatting sqref="M129">
    <cfRule type="cellIs" dxfId="2483" priority="2313" operator="between">
      <formula>3.5</formula>
      <formula>4</formula>
    </cfRule>
    <cfRule type="cellIs" dxfId="2482" priority="2314" operator="between">
      <formula>2.5</formula>
      <formula>3.5</formula>
    </cfRule>
    <cfRule type="cellIs" dxfId="2481" priority="2315" operator="between">
      <formula>1.5</formula>
      <formula>2.5</formula>
    </cfRule>
    <cfRule type="cellIs" dxfId="2480" priority="2316" operator="between">
      <formula>1</formula>
      <formula>1.5</formula>
    </cfRule>
  </conditionalFormatting>
  <conditionalFormatting sqref="M130">
    <cfRule type="cellIs" dxfId="2479" priority="2309" operator="between">
      <formula>3.5</formula>
      <formula>4</formula>
    </cfRule>
    <cfRule type="cellIs" dxfId="2478" priority="2310" operator="between">
      <formula>2.5</formula>
      <formula>3.5</formula>
    </cfRule>
    <cfRule type="cellIs" dxfId="2477" priority="2311" operator="between">
      <formula>1.5</formula>
      <formula>2.5</formula>
    </cfRule>
    <cfRule type="cellIs" dxfId="2476" priority="2312" operator="between">
      <formula>1</formula>
      <formula>1.5</formula>
    </cfRule>
  </conditionalFormatting>
  <conditionalFormatting sqref="M131">
    <cfRule type="cellIs" dxfId="2475" priority="2305" operator="between">
      <formula>3.5</formula>
      <formula>4</formula>
    </cfRule>
    <cfRule type="cellIs" dxfId="2474" priority="2306" operator="between">
      <formula>2.5</formula>
      <formula>3.5</formula>
    </cfRule>
    <cfRule type="cellIs" dxfId="2473" priority="2307" operator="between">
      <formula>1.5</formula>
      <formula>2.5</formula>
    </cfRule>
    <cfRule type="cellIs" dxfId="2472" priority="2308" operator="between">
      <formula>1</formula>
      <formula>1.5</formula>
    </cfRule>
  </conditionalFormatting>
  <conditionalFormatting sqref="N128">
    <cfRule type="cellIs" dxfId="2471" priority="2301" operator="between">
      <formula>3.5</formula>
      <formula>4</formula>
    </cfRule>
    <cfRule type="cellIs" dxfId="2470" priority="2302" operator="between">
      <formula>2.5</formula>
      <formula>3.5</formula>
    </cfRule>
    <cfRule type="cellIs" dxfId="2469" priority="2303" operator="between">
      <formula>1.5</formula>
      <formula>2.5</formula>
    </cfRule>
    <cfRule type="cellIs" dxfId="2468" priority="2304" operator="between">
      <formula>1</formula>
      <formula>1.5</formula>
    </cfRule>
  </conditionalFormatting>
  <conditionalFormatting sqref="N127">
    <cfRule type="cellIs" dxfId="2467" priority="2297" operator="between">
      <formula>3.5</formula>
      <formula>4</formula>
    </cfRule>
    <cfRule type="cellIs" dxfId="2466" priority="2298" operator="between">
      <formula>2.5</formula>
      <formula>3.5</formula>
    </cfRule>
    <cfRule type="cellIs" dxfId="2465" priority="2299" operator="between">
      <formula>1.5</formula>
      <formula>2.5</formula>
    </cfRule>
    <cfRule type="cellIs" dxfId="2464" priority="2300" operator="between">
      <formula>1</formula>
      <formula>1.5</formula>
    </cfRule>
  </conditionalFormatting>
  <conditionalFormatting sqref="N126">
    <cfRule type="cellIs" dxfId="2463" priority="2293" operator="between">
      <formula>3.5</formula>
      <formula>4</formula>
    </cfRule>
    <cfRule type="cellIs" dxfId="2462" priority="2294" operator="between">
      <formula>2.5</formula>
      <formula>3.5</formula>
    </cfRule>
    <cfRule type="cellIs" dxfId="2461" priority="2295" operator="between">
      <formula>1.5</formula>
      <formula>2.5</formula>
    </cfRule>
    <cfRule type="cellIs" dxfId="2460" priority="2296" operator="between">
      <formula>1</formula>
      <formula>1.5</formula>
    </cfRule>
  </conditionalFormatting>
  <conditionalFormatting sqref="N129">
    <cfRule type="cellIs" dxfId="2459" priority="2289" operator="between">
      <formula>3.5</formula>
      <formula>4</formula>
    </cfRule>
    <cfRule type="cellIs" dxfId="2458" priority="2290" operator="between">
      <formula>2.5</formula>
      <formula>3.5</formula>
    </cfRule>
    <cfRule type="cellIs" dxfId="2457" priority="2291" operator="between">
      <formula>1.5</formula>
      <formula>2.5</formula>
    </cfRule>
    <cfRule type="cellIs" dxfId="2456" priority="2292" operator="between">
      <formula>1</formula>
      <formula>1.5</formula>
    </cfRule>
  </conditionalFormatting>
  <conditionalFormatting sqref="N130">
    <cfRule type="cellIs" dxfId="2455" priority="2285" operator="between">
      <formula>3.5</formula>
      <formula>4</formula>
    </cfRule>
    <cfRule type="cellIs" dxfId="2454" priority="2286" operator="between">
      <formula>2.5</formula>
      <formula>3.5</formula>
    </cfRule>
    <cfRule type="cellIs" dxfId="2453" priority="2287" operator="between">
      <formula>1.5</formula>
      <formula>2.5</formula>
    </cfRule>
    <cfRule type="cellIs" dxfId="2452" priority="2288" operator="between">
      <formula>1</formula>
      <formula>1.5</formula>
    </cfRule>
  </conditionalFormatting>
  <conditionalFormatting sqref="N131">
    <cfRule type="cellIs" dxfId="2451" priority="2281" operator="between">
      <formula>3.5</formula>
      <formula>4</formula>
    </cfRule>
    <cfRule type="cellIs" dxfId="2450" priority="2282" operator="between">
      <formula>2.5</formula>
      <formula>3.5</formula>
    </cfRule>
    <cfRule type="cellIs" dxfId="2449" priority="2283" operator="between">
      <formula>1.5</formula>
      <formula>2.5</formula>
    </cfRule>
    <cfRule type="cellIs" dxfId="2448" priority="2284" operator="between">
      <formula>1</formula>
      <formula>1.5</formula>
    </cfRule>
  </conditionalFormatting>
  <conditionalFormatting sqref="O128">
    <cfRule type="cellIs" dxfId="2447" priority="2277" operator="between">
      <formula>3.5</formula>
      <formula>4</formula>
    </cfRule>
    <cfRule type="cellIs" dxfId="2446" priority="2278" operator="between">
      <formula>2.5</formula>
      <formula>3.5</formula>
    </cfRule>
    <cfRule type="cellIs" dxfId="2445" priority="2279" operator="between">
      <formula>1.5</formula>
      <formula>2.5</formula>
    </cfRule>
    <cfRule type="cellIs" dxfId="2444" priority="2280" operator="between">
      <formula>1</formula>
      <formula>1.5</formula>
    </cfRule>
  </conditionalFormatting>
  <conditionalFormatting sqref="O127">
    <cfRule type="cellIs" dxfId="2443" priority="2273" operator="between">
      <formula>3.5</formula>
      <formula>4</formula>
    </cfRule>
    <cfRule type="cellIs" dxfId="2442" priority="2274" operator="between">
      <formula>2.5</formula>
      <formula>3.5</formula>
    </cfRule>
    <cfRule type="cellIs" dxfId="2441" priority="2275" operator="between">
      <formula>1.5</formula>
      <formula>2.5</formula>
    </cfRule>
    <cfRule type="cellIs" dxfId="2440" priority="2276" operator="between">
      <formula>1</formula>
      <formula>1.5</formula>
    </cfRule>
  </conditionalFormatting>
  <conditionalFormatting sqref="O126">
    <cfRule type="cellIs" dxfId="2439" priority="2269" operator="between">
      <formula>3.5</formula>
      <formula>4</formula>
    </cfRule>
    <cfRule type="cellIs" dxfId="2438" priority="2270" operator="between">
      <formula>2.5</formula>
      <formula>3.5</formula>
    </cfRule>
    <cfRule type="cellIs" dxfId="2437" priority="2271" operator="between">
      <formula>1.5</formula>
      <formula>2.5</formula>
    </cfRule>
    <cfRule type="cellIs" dxfId="2436" priority="2272" operator="between">
      <formula>1</formula>
      <formula>1.5</formula>
    </cfRule>
  </conditionalFormatting>
  <conditionalFormatting sqref="O129">
    <cfRule type="cellIs" dxfId="2435" priority="2265" operator="between">
      <formula>3.5</formula>
      <formula>4</formula>
    </cfRule>
    <cfRule type="cellIs" dxfId="2434" priority="2266" operator="between">
      <formula>2.5</formula>
      <formula>3.5</formula>
    </cfRule>
    <cfRule type="cellIs" dxfId="2433" priority="2267" operator="between">
      <formula>1.5</formula>
      <formula>2.5</formula>
    </cfRule>
    <cfRule type="cellIs" dxfId="2432" priority="2268" operator="between">
      <formula>1</formula>
      <formula>1.5</formula>
    </cfRule>
  </conditionalFormatting>
  <conditionalFormatting sqref="O130">
    <cfRule type="cellIs" dxfId="2431" priority="2261" operator="between">
      <formula>3.5</formula>
      <formula>4</formula>
    </cfRule>
    <cfRule type="cellIs" dxfId="2430" priority="2262" operator="between">
      <formula>2.5</formula>
      <formula>3.5</formula>
    </cfRule>
    <cfRule type="cellIs" dxfId="2429" priority="2263" operator="between">
      <formula>1.5</formula>
      <formula>2.5</formula>
    </cfRule>
    <cfRule type="cellIs" dxfId="2428" priority="2264" operator="between">
      <formula>1</formula>
      <formula>1.5</formula>
    </cfRule>
  </conditionalFormatting>
  <conditionalFormatting sqref="O131">
    <cfRule type="cellIs" dxfId="2427" priority="2257" operator="between">
      <formula>3.5</formula>
      <formula>4</formula>
    </cfRule>
    <cfRule type="cellIs" dxfId="2426" priority="2258" operator="between">
      <formula>2.5</formula>
      <formula>3.5</formula>
    </cfRule>
    <cfRule type="cellIs" dxfId="2425" priority="2259" operator="between">
      <formula>1.5</formula>
      <formula>2.5</formula>
    </cfRule>
    <cfRule type="cellIs" dxfId="2424" priority="2260" operator="between">
      <formula>1</formula>
      <formula>1.5</formula>
    </cfRule>
  </conditionalFormatting>
  <conditionalFormatting sqref="P128">
    <cfRule type="cellIs" dxfId="2423" priority="2253" operator="between">
      <formula>3.5</formula>
      <formula>4</formula>
    </cfRule>
    <cfRule type="cellIs" dxfId="2422" priority="2254" operator="between">
      <formula>2.5</formula>
      <formula>3.5</formula>
    </cfRule>
    <cfRule type="cellIs" dxfId="2421" priority="2255" operator="between">
      <formula>1.5</formula>
      <formula>2.5</formula>
    </cfRule>
    <cfRule type="cellIs" dxfId="2420" priority="2256" operator="between">
      <formula>1</formula>
      <formula>1.5</formula>
    </cfRule>
  </conditionalFormatting>
  <conditionalFormatting sqref="P127">
    <cfRule type="cellIs" dxfId="2419" priority="2249" operator="between">
      <formula>3.5</formula>
      <formula>4</formula>
    </cfRule>
    <cfRule type="cellIs" dxfId="2418" priority="2250" operator="between">
      <formula>2.5</formula>
      <formula>3.5</formula>
    </cfRule>
    <cfRule type="cellIs" dxfId="2417" priority="2251" operator="between">
      <formula>1.5</formula>
      <formula>2.5</formula>
    </cfRule>
    <cfRule type="cellIs" dxfId="2416" priority="2252" operator="between">
      <formula>1</formula>
      <formula>1.5</formula>
    </cfRule>
  </conditionalFormatting>
  <conditionalFormatting sqref="P126">
    <cfRule type="cellIs" dxfId="2415" priority="2245" operator="between">
      <formula>3.5</formula>
      <formula>4</formula>
    </cfRule>
    <cfRule type="cellIs" dxfId="2414" priority="2246" operator="between">
      <formula>2.5</formula>
      <formula>3.5</formula>
    </cfRule>
    <cfRule type="cellIs" dxfId="2413" priority="2247" operator="between">
      <formula>1.5</formula>
      <formula>2.5</formula>
    </cfRule>
    <cfRule type="cellIs" dxfId="2412" priority="2248" operator="between">
      <formula>1</formula>
      <formula>1.5</formula>
    </cfRule>
  </conditionalFormatting>
  <conditionalFormatting sqref="P129">
    <cfRule type="cellIs" dxfId="2411" priority="2241" operator="between">
      <formula>3.5</formula>
      <formula>4</formula>
    </cfRule>
    <cfRule type="cellIs" dxfId="2410" priority="2242" operator="between">
      <formula>2.5</formula>
      <formula>3.5</formula>
    </cfRule>
    <cfRule type="cellIs" dxfId="2409" priority="2243" operator="between">
      <formula>1.5</formula>
      <formula>2.5</formula>
    </cfRule>
    <cfRule type="cellIs" dxfId="2408" priority="2244" operator="between">
      <formula>1</formula>
      <formula>1.5</formula>
    </cfRule>
  </conditionalFormatting>
  <conditionalFormatting sqref="P130">
    <cfRule type="cellIs" dxfId="2407" priority="2237" operator="between">
      <formula>3.5</formula>
      <formula>4</formula>
    </cfRule>
    <cfRule type="cellIs" dxfId="2406" priority="2238" operator="between">
      <formula>2.5</formula>
      <formula>3.5</formula>
    </cfRule>
    <cfRule type="cellIs" dxfId="2405" priority="2239" operator="between">
      <formula>1.5</formula>
      <formula>2.5</formula>
    </cfRule>
    <cfRule type="cellIs" dxfId="2404" priority="2240" operator="between">
      <formula>1</formula>
      <formula>1.5</formula>
    </cfRule>
  </conditionalFormatting>
  <conditionalFormatting sqref="P131">
    <cfRule type="cellIs" dxfId="2403" priority="2233" operator="between">
      <formula>3.5</formula>
      <formula>4</formula>
    </cfRule>
    <cfRule type="cellIs" dxfId="2402" priority="2234" operator="between">
      <formula>2.5</formula>
      <formula>3.5</formula>
    </cfRule>
    <cfRule type="cellIs" dxfId="2401" priority="2235" operator="between">
      <formula>1.5</formula>
      <formula>2.5</formula>
    </cfRule>
    <cfRule type="cellIs" dxfId="2400" priority="2236" operator="between">
      <formula>1</formula>
      <formula>1.5</formula>
    </cfRule>
  </conditionalFormatting>
  <conditionalFormatting sqref="Q128">
    <cfRule type="cellIs" dxfId="2399" priority="2229" operator="between">
      <formula>3.5</formula>
      <formula>4</formula>
    </cfRule>
    <cfRule type="cellIs" dxfId="2398" priority="2230" operator="between">
      <formula>2.5</formula>
      <formula>3.5</formula>
    </cfRule>
    <cfRule type="cellIs" dxfId="2397" priority="2231" operator="between">
      <formula>1.5</formula>
      <formula>2.5</formula>
    </cfRule>
    <cfRule type="cellIs" dxfId="2396" priority="2232" operator="between">
      <formula>1</formula>
      <formula>1.5</formula>
    </cfRule>
  </conditionalFormatting>
  <conditionalFormatting sqref="Q127">
    <cfRule type="cellIs" dxfId="2395" priority="2225" operator="between">
      <formula>3.5</formula>
      <formula>4</formula>
    </cfRule>
    <cfRule type="cellIs" dxfId="2394" priority="2226" operator="between">
      <formula>2.5</formula>
      <formula>3.5</formula>
    </cfRule>
    <cfRule type="cellIs" dxfId="2393" priority="2227" operator="between">
      <formula>1.5</formula>
      <formula>2.5</formula>
    </cfRule>
    <cfRule type="cellIs" dxfId="2392" priority="2228" operator="between">
      <formula>1</formula>
      <formula>1.5</formula>
    </cfRule>
  </conditionalFormatting>
  <conditionalFormatting sqref="Q126">
    <cfRule type="cellIs" dxfId="2391" priority="2221" operator="between">
      <formula>3.5</formula>
      <formula>4</formula>
    </cfRule>
    <cfRule type="cellIs" dxfId="2390" priority="2222" operator="between">
      <formula>2.5</formula>
      <formula>3.5</formula>
    </cfRule>
    <cfRule type="cellIs" dxfId="2389" priority="2223" operator="between">
      <formula>1.5</formula>
      <formula>2.5</formula>
    </cfRule>
    <cfRule type="cellIs" dxfId="2388" priority="2224" operator="between">
      <formula>1</formula>
      <formula>1.5</formula>
    </cfRule>
  </conditionalFormatting>
  <conditionalFormatting sqref="Q129">
    <cfRule type="cellIs" dxfId="2387" priority="2217" operator="between">
      <formula>3.5</formula>
      <formula>4</formula>
    </cfRule>
    <cfRule type="cellIs" dxfId="2386" priority="2218" operator="between">
      <formula>2.5</formula>
      <formula>3.5</formula>
    </cfRule>
    <cfRule type="cellIs" dxfId="2385" priority="2219" operator="between">
      <formula>1.5</formula>
      <formula>2.5</formula>
    </cfRule>
    <cfRule type="cellIs" dxfId="2384" priority="2220" operator="between">
      <formula>1</formula>
      <formula>1.5</formula>
    </cfRule>
  </conditionalFormatting>
  <conditionalFormatting sqref="Q130">
    <cfRule type="cellIs" dxfId="2383" priority="2213" operator="between">
      <formula>3.5</formula>
      <formula>4</formula>
    </cfRule>
    <cfRule type="cellIs" dxfId="2382" priority="2214" operator="between">
      <formula>2.5</formula>
      <formula>3.5</formula>
    </cfRule>
    <cfRule type="cellIs" dxfId="2381" priority="2215" operator="between">
      <formula>1.5</formula>
      <formula>2.5</formula>
    </cfRule>
    <cfRule type="cellIs" dxfId="2380" priority="2216" operator="between">
      <formula>1</formula>
      <formula>1.5</formula>
    </cfRule>
  </conditionalFormatting>
  <conditionalFormatting sqref="Q131">
    <cfRule type="cellIs" dxfId="2379" priority="2209" operator="between">
      <formula>3.5</formula>
      <formula>4</formula>
    </cfRule>
    <cfRule type="cellIs" dxfId="2378" priority="2210" operator="between">
      <formula>2.5</formula>
      <formula>3.5</formula>
    </cfRule>
    <cfRule type="cellIs" dxfId="2377" priority="2211" operator="between">
      <formula>1.5</formula>
      <formula>2.5</formula>
    </cfRule>
    <cfRule type="cellIs" dxfId="2376" priority="2212" operator="between">
      <formula>1</formula>
      <formula>1.5</formula>
    </cfRule>
  </conditionalFormatting>
  <conditionalFormatting sqref="R128">
    <cfRule type="cellIs" dxfId="2375" priority="2205" operator="between">
      <formula>3.5</formula>
      <formula>4</formula>
    </cfRule>
    <cfRule type="cellIs" dxfId="2374" priority="2206" operator="between">
      <formula>2.5</formula>
      <formula>3.5</formula>
    </cfRule>
    <cfRule type="cellIs" dxfId="2373" priority="2207" operator="between">
      <formula>1.5</formula>
      <formula>2.5</formula>
    </cfRule>
    <cfRule type="cellIs" dxfId="2372" priority="2208" operator="between">
      <formula>1</formula>
      <formula>1.5</formula>
    </cfRule>
  </conditionalFormatting>
  <conditionalFormatting sqref="R127">
    <cfRule type="cellIs" dxfId="2371" priority="2201" operator="between">
      <formula>3.5</formula>
      <formula>4</formula>
    </cfRule>
    <cfRule type="cellIs" dxfId="2370" priority="2202" operator="between">
      <formula>2.5</formula>
      <formula>3.5</formula>
    </cfRule>
    <cfRule type="cellIs" dxfId="2369" priority="2203" operator="between">
      <formula>1.5</formula>
      <formula>2.5</formula>
    </cfRule>
    <cfRule type="cellIs" dxfId="2368" priority="2204" operator="between">
      <formula>1</formula>
      <formula>1.5</formula>
    </cfRule>
  </conditionalFormatting>
  <conditionalFormatting sqref="R126">
    <cfRule type="cellIs" dxfId="2367" priority="2197" operator="between">
      <formula>3.5</formula>
      <formula>4</formula>
    </cfRule>
    <cfRule type="cellIs" dxfId="2366" priority="2198" operator="between">
      <formula>2.5</formula>
      <formula>3.5</formula>
    </cfRule>
    <cfRule type="cellIs" dxfId="2365" priority="2199" operator="between">
      <formula>1.5</formula>
      <formula>2.5</formula>
    </cfRule>
    <cfRule type="cellIs" dxfId="2364" priority="2200" operator="between">
      <formula>1</formula>
      <formula>1.5</formula>
    </cfRule>
  </conditionalFormatting>
  <conditionalFormatting sqref="R129">
    <cfRule type="cellIs" dxfId="2363" priority="2193" operator="between">
      <formula>3.5</formula>
      <formula>4</formula>
    </cfRule>
    <cfRule type="cellIs" dxfId="2362" priority="2194" operator="between">
      <formula>2.5</formula>
      <formula>3.5</formula>
    </cfRule>
    <cfRule type="cellIs" dxfId="2361" priority="2195" operator="between">
      <formula>1.5</formula>
      <formula>2.5</formula>
    </cfRule>
    <cfRule type="cellIs" dxfId="2360" priority="2196" operator="between">
      <formula>1</formula>
      <formula>1.5</formula>
    </cfRule>
  </conditionalFormatting>
  <conditionalFormatting sqref="R130">
    <cfRule type="cellIs" dxfId="2359" priority="2189" operator="between">
      <formula>3.5</formula>
      <formula>4</formula>
    </cfRule>
    <cfRule type="cellIs" dxfId="2358" priority="2190" operator="between">
      <formula>2.5</formula>
      <formula>3.5</formula>
    </cfRule>
    <cfRule type="cellIs" dxfId="2357" priority="2191" operator="between">
      <formula>1.5</formula>
      <formula>2.5</formula>
    </cfRule>
    <cfRule type="cellIs" dxfId="2356" priority="2192" operator="between">
      <formula>1</formula>
      <formula>1.5</formula>
    </cfRule>
  </conditionalFormatting>
  <conditionalFormatting sqref="R131">
    <cfRule type="cellIs" dxfId="2355" priority="2185" operator="between">
      <formula>3.5</formula>
      <formula>4</formula>
    </cfRule>
    <cfRule type="cellIs" dxfId="2354" priority="2186" operator="between">
      <formula>2.5</formula>
      <formula>3.5</formula>
    </cfRule>
    <cfRule type="cellIs" dxfId="2353" priority="2187" operator="between">
      <formula>1.5</formula>
      <formula>2.5</formula>
    </cfRule>
    <cfRule type="cellIs" dxfId="2352" priority="2188" operator="between">
      <formula>1</formula>
      <formula>1.5</formula>
    </cfRule>
  </conditionalFormatting>
  <conditionalFormatting sqref="S128">
    <cfRule type="cellIs" dxfId="2351" priority="2181" operator="between">
      <formula>3.5</formula>
      <formula>4</formula>
    </cfRule>
    <cfRule type="cellIs" dxfId="2350" priority="2182" operator="between">
      <formula>2.5</formula>
      <formula>3.5</formula>
    </cfRule>
    <cfRule type="cellIs" dxfId="2349" priority="2183" operator="between">
      <formula>1.5</formula>
      <formula>2.5</formula>
    </cfRule>
    <cfRule type="cellIs" dxfId="2348" priority="2184" operator="between">
      <formula>1</formula>
      <formula>1.5</formula>
    </cfRule>
  </conditionalFormatting>
  <conditionalFormatting sqref="S127">
    <cfRule type="cellIs" dxfId="2347" priority="2177" operator="between">
      <formula>3.5</formula>
      <formula>4</formula>
    </cfRule>
    <cfRule type="cellIs" dxfId="2346" priority="2178" operator="between">
      <formula>2.5</formula>
      <formula>3.5</formula>
    </cfRule>
    <cfRule type="cellIs" dxfId="2345" priority="2179" operator="between">
      <formula>1.5</formula>
      <formula>2.5</formula>
    </cfRule>
    <cfRule type="cellIs" dxfId="2344" priority="2180" operator="between">
      <formula>1</formula>
      <formula>1.5</formula>
    </cfRule>
  </conditionalFormatting>
  <conditionalFormatting sqref="S126">
    <cfRule type="cellIs" dxfId="2343" priority="2173" operator="between">
      <formula>3.5</formula>
      <formula>4</formula>
    </cfRule>
    <cfRule type="cellIs" dxfId="2342" priority="2174" operator="between">
      <formula>2.5</formula>
      <formula>3.5</formula>
    </cfRule>
    <cfRule type="cellIs" dxfId="2341" priority="2175" operator="between">
      <formula>1.5</formula>
      <formula>2.5</formula>
    </cfRule>
    <cfRule type="cellIs" dxfId="2340" priority="2176" operator="between">
      <formula>1</formula>
      <formula>1.5</formula>
    </cfRule>
  </conditionalFormatting>
  <conditionalFormatting sqref="S129">
    <cfRule type="cellIs" dxfId="2339" priority="2169" operator="between">
      <formula>3.5</formula>
      <formula>4</formula>
    </cfRule>
    <cfRule type="cellIs" dxfId="2338" priority="2170" operator="between">
      <formula>2.5</formula>
      <formula>3.5</formula>
    </cfRule>
    <cfRule type="cellIs" dxfId="2337" priority="2171" operator="between">
      <formula>1.5</formula>
      <formula>2.5</formula>
    </cfRule>
    <cfRule type="cellIs" dxfId="2336" priority="2172" operator="between">
      <formula>1</formula>
      <formula>1.5</formula>
    </cfRule>
  </conditionalFormatting>
  <conditionalFormatting sqref="S130">
    <cfRule type="cellIs" dxfId="2335" priority="2165" operator="between">
      <formula>3.5</formula>
      <formula>4</formula>
    </cfRule>
    <cfRule type="cellIs" dxfId="2334" priority="2166" operator="between">
      <formula>2.5</formula>
      <formula>3.5</formula>
    </cfRule>
    <cfRule type="cellIs" dxfId="2333" priority="2167" operator="between">
      <formula>1.5</formula>
      <formula>2.5</formula>
    </cfRule>
    <cfRule type="cellIs" dxfId="2332" priority="2168" operator="between">
      <formula>1</formula>
      <formula>1.5</formula>
    </cfRule>
  </conditionalFormatting>
  <conditionalFormatting sqref="S131">
    <cfRule type="cellIs" dxfId="2331" priority="2161" operator="between">
      <formula>3.5</formula>
      <formula>4</formula>
    </cfRule>
    <cfRule type="cellIs" dxfId="2330" priority="2162" operator="between">
      <formula>2.5</formula>
      <formula>3.5</formula>
    </cfRule>
    <cfRule type="cellIs" dxfId="2329" priority="2163" operator="between">
      <formula>1.5</formula>
      <formula>2.5</formula>
    </cfRule>
    <cfRule type="cellIs" dxfId="2328" priority="2164" operator="between">
      <formula>1</formula>
      <formula>1.5</formula>
    </cfRule>
  </conditionalFormatting>
  <conditionalFormatting sqref="T128">
    <cfRule type="cellIs" dxfId="2327" priority="2157" operator="between">
      <formula>3.5</formula>
      <formula>4</formula>
    </cfRule>
    <cfRule type="cellIs" dxfId="2326" priority="2158" operator="between">
      <formula>2.5</formula>
      <formula>3.5</formula>
    </cfRule>
    <cfRule type="cellIs" dxfId="2325" priority="2159" operator="between">
      <formula>1.5</formula>
      <formula>2.5</formula>
    </cfRule>
    <cfRule type="cellIs" dxfId="2324" priority="2160" operator="between">
      <formula>1</formula>
      <formula>1.5</formula>
    </cfRule>
  </conditionalFormatting>
  <conditionalFormatting sqref="T127">
    <cfRule type="cellIs" dxfId="2323" priority="2153" operator="between">
      <formula>3.5</formula>
      <formula>4</formula>
    </cfRule>
    <cfRule type="cellIs" dxfId="2322" priority="2154" operator="between">
      <formula>2.5</formula>
      <formula>3.5</formula>
    </cfRule>
    <cfRule type="cellIs" dxfId="2321" priority="2155" operator="between">
      <formula>1.5</formula>
      <formula>2.5</formula>
    </cfRule>
    <cfRule type="cellIs" dxfId="2320" priority="2156" operator="between">
      <formula>1</formula>
      <formula>1.5</formula>
    </cfRule>
  </conditionalFormatting>
  <conditionalFormatting sqref="T126">
    <cfRule type="cellIs" dxfId="2319" priority="2149" operator="between">
      <formula>3.5</formula>
      <formula>4</formula>
    </cfRule>
    <cfRule type="cellIs" dxfId="2318" priority="2150" operator="between">
      <formula>2.5</formula>
      <formula>3.5</formula>
    </cfRule>
    <cfRule type="cellIs" dxfId="2317" priority="2151" operator="between">
      <formula>1.5</formula>
      <formula>2.5</formula>
    </cfRule>
    <cfRule type="cellIs" dxfId="2316" priority="2152" operator="between">
      <formula>1</formula>
      <formula>1.5</formula>
    </cfRule>
  </conditionalFormatting>
  <conditionalFormatting sqref="T129">
    <cfRule type="cellIs" dxfId="2315" priority="2145" operator="between">
      <formula>3.5</formula>
      <formula>4</formula>
    </cfRule>
    <cfRule type="cellIs" dxfId="2314" priority="2146" operator="between">
      <formula>2.5</formula>
      <formula>3.5</formula>
    </cfRule>
    <cfRule type="cellIs" dxfId="2313" priority="2147" operator="between">
      <formula>1.5</formula>
      <formula>2.5</formula>
    </cfRule>
    <cfRule type="cellIs" dxfId="2312" priority="2148" operator="between">
      <formula>1</formula>
      <formula>1.5</formula>
    </cfRule>
  </conditionalFormatting>
  <conditionalFormatting sqref="T130">
    <cfRule type="cellIs" dxfId="2311" priority="2141" operator="between">
      <formula>3.5</formula>
      <formula>4</formula>
    </cfRule>
    <cfRule type="cellIs" dxfId="2310" priority="2142" operator="between">
      <formula>2.5</formula>
      <formula>3.5</formula>
    </cfRule>
    <cfRule type="cellIs" dxfId="2309" priority="2143" operator="between">
      <formula>1.5</formula>
      <formula>2.5</formula>
    </cfRule>
    <cfRule type="cellIs" dxfId="2308" priority="2144" operator="between">
      <formula>1</formula>
      <formula>1.5</formula>
    </cfRule>
  </conditionalFormatting>
  <conditionalFormatting sqref="T131">
    <cfRule type="cellIs" dxfId="2307" priority="2137" operator="between">
      <formula>3.5</formula>
      <formula>4</formula>
    </cfRule>
    <cfRule type="cellIs" dxfId="2306" priority="2138" operator="between">
      <formula>2.5</formula>
      <formula>3.5</formula>
    </cfRule>
    <cfRule type="cellIs" dxfId="2305" priority="2139" operator="between">
      <formula>1.5</formula>
      <formula>2.5</formula>
    </cfRule>
    <cfRule type="cellIs" dxfId="2304" priority="2140" operator="between">
      <formula>1</formula>
      <formula>1.5</formula>
    </cfRule>
  </conditionalFormatting>
  <conditionalFormatting sqref="E132:T132">
    <cfRule type="cellIs" dxfId="2303" priority="2133" operator="between">
      <formula>3.5</formula>
      <formula>4</formula>
    </cfRule>
    <cfRule type="cellIs" dxfId="2302" priority="2134" operator="between">
      <formula>2.5</formula>
      <formula>3.5</formula>
    </cfRule>
    <cfRule type="cellIs" dxfId="2301" priority="2135" operator="between">
      <formula>1.5</formula>
      <formula>2.5</formula>
    </cfRule>
    <cfRule type="cellIs" dxfId="2300" priority="2136" operator="between">
      <formula>1</formula>
      <formula>1.5</formula>
    </cfRule>
  </conditionalFormatting>
  <conditionalFormatting sqref="E133 I133 K133 M133 O133 Q133 S133 G133">
    <cfRule type="cellIs" dxfId="2299" priority="2129" operator="between">
      <formula>3.5</formula>
      <formula>4</formula>
    </cfRule>
    <cfRule type="cellIs" dxfId="2298" priority="2130" operator="between">
      <formula>2.5</formula>
      <formula>3.5</formula>
    </cfRule>
    <cfRule type="cellIs" dxfId="2297" priority="2131" operator="between">
      <formula>1.5</formula>
      <formula>2.5</formula>
    </cfRule>
    <cfRule type="cellIs" dxfId="2296" priority="2132" operator="between">
      <formula>1</formula>
      <formula>1.5</formula>
    </cfRule>
  </conditionalFormatting>
  <conditionalFormatting sqref="E134">
    <cfRule type="cellIs" dxfId="2295" priority="2125" operator="between">
      <formula>3.5</formula>
      <formula>4</formula>
    </cfRule>
    <cfRule type="cellIs" dxfId="2294" priority="2126" operator="between">
      <formula>2.5</formula>
      <formula>3.5</formula>
    </cfRule>
    <cfRule type="cellIs" dxfId="2293" priority="2127" operator="between">
      <formula>1.5</formula>
      <formula>2.5</formula>
    </cfRule>
    <cfRule type="cellIs" dxfId="2292" priority="2128" operator="between">
      <formula>1</formula>
      <formula>1.5</formula>
    </cfRule>
  </conditionalFormatting>
  <conditionalFormatting sqref="E162">
    <cfRule type="cellIs" dxfId="2291" priority="2121" operator="between">
      <formula>3.5</formula>
      <formula>4</formula>
    </cfRule>
    <cfRule type="cellIs" dxfId="2290" priority="2122" operator="between">
      <formula>2.5</formula>
      <formula>3.5</formula>
    </cfRule>
    <cfRule type="cellIs" dxfId="2289" priority="2123" operator="between">
      <formula>1.5</formula>
      <formula>2.5</formula>
    </cfRule>
    <cfRule type="cellIs" dxfId="2288" priority="2124" operator="between">
      <formula>1</formula>
      <formula>1.5</formula>
    </cfRule>
  </conditionalFormatting>
  <conditionalFormatting sqref="E161">
    <cfRule type="cellIs" dxfId="2287" priority="2117" operator="between">
      <formula>3.5</formula>
      <formula>4</formula>
    </cfRule>
    <cfRule type="cellIs" dxfId="2286" priority="2118" operator="between">
      <formula>2.5</formula>
      <formula>3.5</formula>
    </cfRule>
    <cfRule type="cellIs" dxfId="2285" priority="2119" operator="between">
      <formula>1.5</formula>
      <formula>2.5</formula>
    </cfRule>
    <cfRule type="cellIs" dxfId="2284" priority="2120" operator="between">
      <formula>1</formula>
      <formula>1.5</formula>
    </cfRule>
  </conditionalFormatting>
  <conditionalFormatting sqref="E160">
    <cfRule type="cellIs" dxfId="2283" priority="2113" operator="between">
      <formula>3.5</formula>
      <formula>4</formula>
    </cfRule>
    <cfRule type="cellIs" dxfId="2282" priority="2114" operator="between">
      <formula>2.5</formula>
      <formula>3.5</formula>
    </cfRule>
    <cfRule type="cellIs" dxfId="2281" priority="2115" operator="between">
      <formula>1.5</formula>
      <formula>2.5</formula>
    </cfRule>
    <cfRule type="cellIs" dxfId="2280" priority="2116" operator="between">
      <formula>1</formula>
      <formula>1.5</formula>
    </cfRule>
  </conditionalFormatting>
  <conditionalFormatting sqref="E163">
    <cfRule type="cellIs" dxfId="2279" priority="2109" operator="between">
      <formula>3.5</formula>
      <formula>4</formula>
    </cfRule>
    <cfRule type="cellIs" dxfId="2278" priority="2110" operator="between">
      <formula>2.5</formula>
      <formula>3.5</formula>
    </cfRule>
    <cfRule type="cellIs" dxfId="2277" priority="2111" operator="between">
      <formula>1.5</formula>
      <formula>2.5</formula>
    </cfRule>
    <cfRule type="cellIs" dxfId="2276" priority="2112" operator="between">
      <formula>1</formula>
      <formula>1.5</formula>
    </cfRule>
  </conditionalFormatting>
  <conditionalFormatting sqref="E164">
    <cfRule type="cellIs" dxfId="2275" priority="2105" operator="between">
      <formula>3.5</formula>
      <formula>4</formula>
    </cfRule>
    <cfRule type="cellIs" dxfId="2274" priority="2106" operator="between">
      <formula>2.5</formula>
      <formula>3.5</formula>
    </cfRule>
    <cfRule type="cellIs" dxfId="2273" priority="2107" operator="between">
      <formula>1.5</formula>
      <formula>2.5</formula>
    </cfRule>
    <cfRule type="cellIs" dxfId="2272" priority="2108" operator="between">
      <formula>1</formula>
      <formula>1.5</formula>
    </cfRule>
  </conditionalFormatting>
  <conditionalFormatting sqref="E165">
    <cfRule type="cellIs" dxfId="2271" priority="2101" operator="between">
      <formula>3.5</formula>
      <formula>4</formula>
    </cfRule>
    <cfRule type="cellIs" dxfId="2270" priority="2102" operator="between">
      <formula>2.5</formula>
      <formula>3.5</formula>
    </cfRule>
    <cfRule type="cellIs" dxfId="2269" priority="2103" operator="between">
      <formula>1.5</formula>
      <formula>2.5</formula>
    </cfRule>
    <cfRule type="cellIs" dxfId="2268" priority="2104" operator="between">
      <formula>1</formula>
      <formula>1.5</formula>
    </cfRule>
  </conditionalFormatting>
  <conditionalFormatting sqref="F162">
    <cfRule type="cellIs" dxfId="2267" priority="2097" operator="between">
      <formula>3.5</formula>
      <formula>4</formula>
    </cfRule>
    <cfRule type="cellIs" dxfId="2266" priority="2098" operator="between">
      <formula>2.5</formula>
      <formula>3.5</formula>
    </cfRule>
    <cfRule type="cellIs" dxfId="2265" priority="2099" operator="between">
      <formula>1.5</formula>
      <formula>2.5</formula>
    </cfRule>
    <cfRule type="cellIs" dxfId="2264" priority="2100" operator="between">
      <formula>1</formula>
      <formula>1.5</formula>
    </cfRule>
  </conditionalFormatting>
  <conditionalFormatting sqref="F161">
    <cfRule type="cellIs" dxfId="2263" priority="2093" operator="between">
      <formula>3.5</formula>
      <formula>4</formula>
    </cfRule>
    <cfRule type="cellIs" dxfId="2262" priority="2094" operator="between">
      <formula>2.5</formula>
      <formula>3.5</formula>
    </cfRule>
    <cfRule type="cellIs" dxfId="2261" priority="2095" operator="between">
      <formula>1.5</formula>
      <formula>2.5</formula>
    </cfRule>
    <cfRule type="cellIs" dxfId="2260" priority="2096" operator="between">
      <formula>1</formula>
      <formula>1.5</formula>
    </cfRule>
  </conditionalFormatting>
  <conditionalFormatting sqref="F160">
    <cfRule type="cellIs" dxfId="2259" priority="2089" operator="between">
      <formula>3.5</formula>
      <formula>4</formula>
    </cfRule>
    <cfRule type="cellIs" dxfId="2258" priority="2090" operator="between">
      <formula>2.5</formula>
      <formula>3.5</formula>
    </cfRule>
    <cfRule type="cellIs" dxfId="2257" priority="2091" operator="between">
      <formula>1.5</formula>
      <formula>2.5</formula>
    </cfRule>
    <cfRule type="cellIs" dxfId="2256" priority="2092" operator="between">
      <formula>1</formula>
      <formula>1.5</formula>
    </cfRule>
  </conditionalFormatting>
  <conditionalFormatting sqref="F163">
    <cfRule type="cellIs" dxfId="2255" priority="2085" operator="between">
      <formula>3.5</formula>
      <formula>4</formula>
    </cfRule>
    <cfRule type="cellIs" dxfId="2254" priority="2086" operator="between">
      <formula>2.5</formula>
      <formula>3.5</formula>
    </cfRule>
    <cfRule type="cellIs" dxfId="2253" priority="2087" operator="between">
      <formula>1.5</formula>
      <formula>2.5</formula>
    </cfRule>
    <cfRule type="cellIs" dxfId="2252" priority="2088" operator="between">
      <formula>1</formula>
      <formula>1.5</formula>
    </cfRule>
  </conditionalFormatting>
  <conditionalFormatting sqref="F164">
    <cfRule type="cellIs" dxfId="2251" priority="2081" operator="between">
      <formula>3.5</formula>
      <formula>4</formula>
    </cfRule>
    <cfRule type="cellIs" dxfId="2250" priority="2082" operator="between">
      <formula>2.5</formula>
      <formula>3.5</formula>
    </cfRule>
    <cfRule type="cellIs" dxfId="2249" priority="2083" operator="between">
      <formula>1.5</formula>
      <formula>2.5</formula>
    </cfRule>
    <cfRule type="cellIs" dxfId="2248" priority="2084" operator="between">
      <formula>1</formula>
      <formula>1.5</formula>
    </cfRule>
  </conditionalFormatting>
  <conditionalFormatting sqref="F165">
    <cfRule type="cellIs" dxfId="2247" priority="2077" operator="between">
      <formula>3.5</formula>
      <formula>4</formula>
    </cfRule>
    <cfRule type="cellIs" dxfId="2246" priority="2078" operator="between">
      <formula>2.5</formula>
      <formula>3.5</formula>
    </cfRule>
    <cfRule type="cellIs" dxfId="2245" priority="2079" operator="between">
      <formula>1.5</formula>
      <formula>2.5</formula>
    </cfRule>
    <cfRule type="cellIs" dxfId="2244" priority="2080" operator="between">
      <formula>1</formula>
      <formula>1.5</formula>
    </cfRule>
  </conditionalFormatting>
  <conditionalFormatting sqref="G162">
    <cfRule type="cellIs" dxfId="2243" priority="2073" operator="between">
      <formula>3.5</formula>
      <formula>4</formula>
    </cfRule>
    <cfRule type="cellIs" dxfId="2242" priority="2074" operator="between">
      <formula>2.5</formula>
      <formula>3.5</formula>
    </cfRule>
    <cfRule type="cellIs" dxfId="2241" priority="2075" operator="between">
      <formula>1.5</formula>
      <formula>2.5</formula>
    </cfRule>
    <cfRule type="cellIs" dxfId="2240" priority="2076" operator="between">
      <formula>1</formula>
      <formula>1.5</formula>
    </cfRule>
  </conditionalFormatting>
  <conditionalFormatting sqref="G161">
    <cfRule type="cellIs" dxfId="2239" priority="2069" operator="between">
      <formula>3.5</formula>
      <formula>4</formula>
    </cfRule>
    <cfRule type="cellIs" dxfId="2238" priority="2070" operator="between">
      <formula>2.5</formula>
      <formula>3.5</formula>
    </cfRule>
    <cfRule type="cellIs" dxfId="2237" priority="2071" operator="between">
      <formula>1.5</formula>
      <formula>2.5</formula>
    </cfRule>
    <cfRule type="cellIs" dxfId="2236" priority="2072" operator="between">
      <formula>1</formula>
      <formula>1.5</formula>
    </cfRule>
  </conditionalFormatting>
  <conditionalFormatting sqref="G160">
    <cfRule type="cellIs" dxfId="2235" priority="2065" operator="between">
      <formula>3.5</formula>
      <formula>4</formula>
    </cfRule>
    <cfRule type="cellIs" dxfId="2234" priority="2066" operator="between">
      <formula>2.5</formula>
      <formula>3.5</formula>
    </cfRule>
    <cfRule type="cellIs" dxfId="2233" priority="2067" operator="between">
      <formula>1.5</formula>
      <formula>2.5</formula>
    </cfRule>
    <cfRule type="cellIs" dxfId="2232" priority="2068" operator="between">
      <formula>1</formula>
      <formula>1.5</formula>
    </cfRule>
  </conditionalFormatting>
  <conditionalFormatting sqref="G163">
    <cfRule type="cellIs" dxfId="2231" priority="2061" operator="between">
      <formula>3.5</formula>
      <formula>4</formula>
    </cfRule>
    <cfRule type="cellIs" dxfId="2230" priority="2062" operator="between">
      <formula>2.5</formula>
      <formula>3.5</formula>
    </cfRule>
    <cfRule type="cellIs" dxfId="2229" priority="2063" operator="between">
      <formula>1.5</formula>
      <formula>2.5</formula>
    </cfRule>
    <cfRule type="cellIs" dxfId="2228" priority="2064" operator="between">
      <formula>1</formula>
      <formula>1.5</formula>
    </cfRule>
  </conditionalFormatting>
  <conditionalFormatting sqref="G164">
    <cfRule type="cellIs" dxfId="2227" priority="2057" operator="between">
      <formula>3.5</formula>
      <formula>4</formula>
    </cfRule>
    <cfRule type="cellIs" dxfId="2226" priority="2058" operator="between">
      <formula>2.5</formula>
      <formula>3.5</formula>
    </cfRule>
    <cfRule type="cellIs" dxfId="2225" priority="2059" operator="between">
      <formula>1.5</formula>
      <formula>2.5</formula>
    </cfRule>
    <cfRule type="cellIs" dxfId="2224" priority="2060" operator="between">
      <formula>1</formula>
      <formula>1.5</formula>
    </cfRule>
  </conditionalFormatting>
  <conditionalFormatting sqref="G165">
    <cfRule type="cellIs" dxfId="2223" priority="2053" operator="between">
      <formula>3.5</formula>
      <formula>4</formula>
    </cfRule>
    <cfRule type="cellIs" dxfId="2222" priority="2054" operator="between">
      <formula>2.5</formula>
      <formula>3.5</formula>
    </cfRule>
    <cfRule type="cellIs" dxfId="2221" priority="2055" operator="between">
      <formula>1.5</formula>
      <formula>2.5</formula>
    </cfRule>
    <cfRule type="cellIs" dxfId="2220" priority="2056" operator="between">
      <formula>1</formula>
      <formula>1.5</formula>
    </cfRule>
  </conditionalFormatting>
  <conditionalFormatting sqref="H162">
    <cfRule type="cellIs" dxfId="2219" priority="2049" operator="between">
      <formula>3.5</formula>
      <formula>4</formula>
    </cfRule>
    <cfRule type="cellIs" dxfId="2218" priority="2050" operator="between">
      <formula>2.5</formula>
      <formula>3.5</formula>
    </cfRule>
    <cfRule type="cellIs" dxfId="2217" priority="2051" operator="between">
      <formula>1.5</formula>
      <formula>2.5</formula>
    </cfRule>
    <cfRule type="cellIs" dxfId="2216" priority="2052" operator="between">
      <formula>1</formula>
      <formula>1.5</formula>
    </cfRule>
  </conditionalFormatting>
  <conditionalFormatting sqref="H161">
    <cfRule type="cellIs" dxfId="2215" priority="2045" operator="between">
      <formula>3.5</formula>
      <formula>4</formula>
    </cfRule>
    <cfRule type="cellIs" dxfId="2214" priority="2046" operator="between">
      <formula>2.5</formula>
      <formula>3.5</formula>
    </cfRule>
    <cfRule type="cellIs" dxfId="2213" priority="2047" operator="between">
      <formula>1.5</formula>
      <formula>2.5</formula>
    </cfRule>
    <cfRule type="cellIs" dxfId="2212" priority="2048" operator="between">
      <formula>1</formula>
      <formula>1.5</formula>
    </cfRule>
  </conditionalFormatting>
  <conditionalFormatting sqref="H160">
    <cfRule type="cellIs" dxfId="2211" priority="2041" operator="between">
      <formula>3.5</formula>
      <formula>4</formula>
    </cfRule>
    <cfRule type="cellIs" dxfId="2210" priority="2042" operator="between">
      <formula>2.5</formula>
      <formula>3.5</formula>
    </cfRule>
    <cfRule type="cellIs" dxfId="2209" priority="2043" operator="between">
      <formula>1.5</formula>
      <formula>2.5</formula>
    </cfRule>
    <cfRule type="cellIs" dxfId="2208" priority="2044" operator="between">
      <formula>1</formula>
      <formula>1.5</formula>
    </cfRule>
  </conditionalFormatting>
  <conditionalFormatting sqref="H163">
    <cfRule type="cellIs" dxfId="2207" priority="2037" operator="between">
      <formula>3.5</formula>
      <formula>4</formula>
    </cfRule>
    <cfRule type="cellIs" dxfId="2206" priority="2038" operator="between">
      <formula>2.5</formula>
      <formula>3.5</formula>
    </cfRule>
    <cfRule type="cellIs" dxfId="2205" priority="2039" operator="between">
      <formula>1.5</formula>
      <formula>2.5</formula>
    </cfRule>
    <cfRule type="cellIs" dxfId="2204" priority="2040" operator="between">
      <formula>1</formula>
      <formula>1.5</formula>
    </cfRule>
  </conditionalFormatting>
  <conditionalFormatting sqref="H164">
    <cfRule type="cellIs" dxfId="2203" priority="2033" operator="between">
      <formula>3.5</formula>
      <formula>4</formula>
    </cfRule>
    <cfRule type="cellIs" dxfId="2202" priority="2034" operator="between">
      <formula>2.5</formula>
      <formula>3.5</formula>
    </cfRule>
    <cfRule type="cellIs" dxfId="2201" priority="2035" operator="between">
      <formula>1.5</formula>
      <formula>2.5</formula>
    </cfRule>
    <cfRule type="cellIs" dxfId="2200" priority="2036" operator="between">
      <formula>1</formula>
      <formula>1.5</formula>
    </cfRule>
  </conditionalFormatting>
  <conditionalFormatting sqref="H165">
    <cfRule type="cellIs" dxfId="2199" priority="2029" operator="between">
      <formula>3.5</formula>
      <formula>4</formula>
    </cfRule>
    <cfRule type="cellIs" dxfId="2198" priority="2030" operator="between">
      <formula>2.5</formula>
      <formula>3.5</formula>
    </cfRule>
    <cfRule type="cellIs" dxfId="2197" priority="2031" operator="between">
      <formula>1.5</formula>
      <formula>2.5</formula>
    </cfRule>
    <cfRule type="cellIs" dxfId="2196" priority="2032" operator="between">
      <formula>1</formula>
      <formula>1.5</formula>
    </cfRule>
  </conditionalFormatting>
  <conditionalFormatting sqref="I162">
    <cfRule type="cellIs" dxfId="2195" priority="2025" operator="between">
      <formula>3.5</formula>
      <formula>4</formula>
    </cfRule>
    <cfRule type="cellIs" dxfId="2194" priority="2026" operator="between">
      <formula>2.5</formula>
      <formula>3.5</formula>
    </cfRule>
    <cfRule type="cellIs" dxfId="2193" priority="2027" operator="between">
      <formula>1.5</formula>
      <formula>2.5</formula>
    </cfRule>
    <cfRule type="cellIs" dxfId="2192" priority="2028" operator="between">
      <formula>1</formula>
      <formula>1.5</formula>
    </cfRule>
  </conditionalFormatting>
  <conditionalFormatting sqref="I161">
    <cfRule type="cellIs" dxfId="2191" priority="2021" operator="between">
      <formula>3.5</formula>
      <formula>4</formula>
    </cfRule>
    <cfRule type="cellIs" dxfId="2190" priority="2022" operator="between">
      <formula>2.5</formula>
      <formula>3.5</formula>
    </cfRule>
    <cfRule type="cellIs" dxfId="2189" priority="2023" operator="between">
      <formula>1.5</formula>
      <formula>2.5</formula>
    </cfRule>
    <cfRule type="cellIs" dxfId="2188" priority="2024" operator="between">
      <formula>1</formula>
      <formula>1.5</formula>
    </cfRule>
  </conditionalFormatting>
  <conditionalFormatting sqref="I160">
    <cfRule type="cellIs" dxfId="2187" priority="2017" operator="between">
      <formula>3.5</formula>
      <formula>4</formula>
    </cfRule>
    <cfRule type="cellIs" dxfId="2186" priority="2018" operator="between">
      <formula>2.5</formula>
      <formula>3.5</formula>
    </cfRule>
    <cfRule type="cellIs" dxfId="2185" priority="2019" operator="between">
      <formula>1.5</formula>
      <formula>2.5</formula>
    </cfRule>
    <cfRule type="cellIs" dxfId="2184" priority="2020" operator="between">
      <formula>1</formula>
      <formula>1.5</formula>
    </cfRule>
  </conditionalFormatting>
  <conditionalFormatting sqref="I163">
    <cfRule type="cellIs" dxfId="2183" priority="2013" operator="between">
      <formula>3.5</formula>
      <formula>4</formula>
    </cfRule>
    <cfRule type="cellIs" dxfId="2182" priority="2014" operator="between">
      <formula>2.5</formula>
      <formula>3.5</formula>
    </cfRule>
    <cfRule type="cellIs" dxfId="2181" priority="2015" operator="between">
      <formula>1.5</formula>
      <formula>2.5</formula>
    </cfRule>
    <cfRule type="cellIs" dxfId="2180" priority="2016" operator="between">
      <formula>1</formula>
      <formula>1.5</formula>
    </cfRule>
  </conditionalFormatting>
  <conditionalFormatting sqref="I164">
    <cfRule type="cellIs" dxfId="2179" priority="2009" operator="between">
      <formula>3.5</formula>
      <formula>4</formula>
    </cfRule>
    <cfRule type="cellIs" dxfId="2178" priority="2010" operator="between">
      <formula>2.5</formula>
      <formula>3.5</formula>
    </cfRule>
    <cfRule type="cellIs" dxfId="2177" priority="2011" operator="between">
      <formula>1.5</formula>
      <formula>2.5</formula>
    </cfRule>
    <cfRule type="cellIs" dxfId="2176" priority="2012" operator="between">
      <formula>1</formula>
      <formula>1.5</formula>
    </cfRule>
  </conditionalFormatting>
  <conditionalFormatting sqref="I165">
    <cfRule type="cellIs" dxfId="2175" priority="2005" operator="between">
      <formula>3.5</formula>
      <formula>4</formula>
    </cfRule>
    <cfRule type="cellIs" dxfId="2174" priority="2006" operator="between">
      <formula>2.5</formula>
      <formula>3.5</formula>
    </cfRule>
    <cfRule type="cellIs" dxfId="2173" priority="2007" operator="between">
      <formula>1.5</formula>
      <formula>2.5</formula>
    </cfRule>
    <cfRule type="cellIs" dxfId="2172" priority="2008" operator="between">
      <formula>1</formula>
      <formula>1.5</formula>
    </cfRule>
  </conditionalFormatting>
  <conditionalFormatting sqref="J162">
    <cfRule type="cellIs" dxfId="2171" priority="2001" operator="between">
      <formula>3.5</formula>
      <formula>4</formula>
    </cfRule>
    <cfRule type="cellIs" dxfId="2170" priority="2002" operator="between">
      <formula>2.5</formula>
      <formula>3.5</formula>
    </cfRule>
    <cfRule type="cellIs" dxfId="2169" priority="2003" operator="between">
      <formula>1.5</formula>
      <formula>2.5</formula>
    </cfRule>
    <cfRule type="cellIs" dxfId="2168" priority="2004" operator="between">
      <formula>1</formula>
      <formula>1.5</formula>
    </cfRule>
  </conditionalFormatting>
  <conditionalFormatting sqref="J161">
    <cfRule type="cellIs" dxfId="2167" priority="1997" operator="between">
      <formula>3.5</formula>
      <formula>4</formula>
    </cfRule>
    <cfRule type="cellIs" dxfId="2166" priority="1998" operator="between">
      <formula>2.5</formula>
      <formula>3.5</formula>
    </cfRule>
    <cfRule type="cellIs" dxfId="2165" priority="1999" operator="between">
      <formula>1.5</formula>
      <formula>2.5</formula>
    </cfRule>
    <cfRule type="cellIs" dxfId="2164" priority="2000" operator="between">
      <formula>1</formula>
      <formula>1.5</formula>
    </cfRule>
  </conditionalFormatting>
  <conditionalFormatting sqref="J160">
    <cfRule type="cellIs" dxfId="2163" priority="1993" operator="between">
      <formula>3.5</formula>
      <formula>4</formula>
    </cfRule>
    <cfRule type="cellIs" dxfId="2162" priority="1994" operator="between">
      <formula>2.5</formula>
      <formula>3.5</formula>
    </cfRule>
    <cfRule type="cellIs" dxfId="2161" priority="1995" operator="between">
      <formula>1.5</formula>
      <formula>2.5</formula>
    </cfRule>
    <cfRule type="cellIs" dxfId="2160" priority="1996" operator="between">
      <formula>1</formula>
      <formula>1.5</formula>
    </cfRule>
  </conditionalFormatting>
  <conditionalFormatting sqref="J163">
    <cfRule type="cellIs" dxfId="2159" priority="1989" operator="between">
      <formula>3.5</formula>
      <formula>4</formula>
    </cfRule>
    <cfRule type="cellIs" dxfId="2158" priority="1990" operator="between">
      <formula>2.5</formula>
      <formula>3.5</formula>
    </cfRule>
    <cfRule type="cellIs" dxfId="2157" priority="1991" operator="between">
      <formula>1.5</formula>
      <formula>2.5</formula>
    </cfRule>
    <cfRule type="cellIs" dxfId="2156" priority="1992" operator="between">
      <formula>1</formula>
      <formula>1.5</formula>
    </cfRule>
  </conditionalFormatting>
  <conditionalFormatting sqref="J164">
    <cfRule type="cellIs" dxfId="2155" priority="1985" operator="between">
      <formula>3.5</formula>
      <formula>4</formula>
    </cfRule>
    <cfRule type="cellIs" dxfId="2154" priority="1986" operator="between">
      <formula>2.5</formula>
      <formula>3.5</formula>
    </cfRule>
    <cfRule type="cellIs" dxfId="2153" priority="1987" operator="between">
      <formula>1.5</formula>
      <formula>2.5</formula>
    </cfRule>
    <cfRule type="cellIs" dxfId="2152" priority="1988" operator="between">
      <formula>1</formula>
      <formula>1.5</formula>
    </cfRule>
  </conditionalFormatting>
  <conditionalFormatting sqref="J165">
    <cfRule type="cellIs" dxfId="2151" priority="1981" operator="between">
      <formula>3.5</formula>
      <formula>4</formula>
    </cfRule>
    <cfRule type="cellIs" dxfId="2150" priority="1982" operator="between">
      <formula>2.5</formula>
      <formula>3.5</formula>
    </cfRule>
    <cfRule type="cellIs" dxfId="2149" priority="1983" operator="between">
      <formula>1.5</formula>
      <formula>2.5</formula>
    </cfRule>
    <cfRule type="cellIs" dxfId="2148" priority="1984" operator="between">
      <formula>1</formula>
      <formula>1.5</formula>
    </cfRule>
  </conditionalFormatting>
  <conditionalFormatting sqref="K162">
    <cfRule type="cellIs" dxfId="2147" priority="1977" operator="between">
      <formula>3.5</formula>
      <formula>4</formula>
    </cfRule>
    <cfRule type="cellIs" dxfId="2146" priority="1978" operator="between">
      <formula>2.5</formula>
      <formula>3.5</formula>
    </cfRule>
    <cfRule type="cellIs" dxfId="2145" priority="1979" operator="between">
      <formula>1.5</formula>
      <formula>2.5</formula>
    </cfRule>
    <cfRule type="cellIs" dxfId="2144" priority="1980" operator="between">
      <formula>1</formula>
      <formula>1.5</formula>
    </cfRule>
  </conditionalFormatting>
  <conditionalFormatting sqref="K161">
    <cfRule type="cellIs" dxfId="2143" priority="1973" operator="between">
      <formula>3.5</formula>
      <formula>4</formula>
    </cfRule>
    <cfRule type="cellIs" dxfId="2142" priority="1974" operator="between">
      <formula>2.5</formula>
      <formula>3.5</formula>
    </cfRule>
    <cfRule type="cellIs" dxfId="2141" priority="1975" operator="between">
      <formula>1.5</formula>
      <formula>2.5</formula>
    </cfRule>
    <cfRule type="cellIs" dxfId="2140" priority="1976" operator="between">
      <formula>1</formula>
      <formula>1.5</formula>
    </cfRule>
  </conditionalFormatting>
  <conditionalFormatting sqref="K160">
    <cfRule type="cellIs" dxfId="2139" priority="1969" operator="between">
      <formula>3.5</formula>
      <formula>4</formula>
    </cfRule>
    <cfRule type="cellIs" dxfId="2138" priority="1970" operator="between">
      <formula>2.5</formula>
      <formula>3.5</formula>
    </cfRule>
    <cfRule type="cellIs" dxfId="2137" priority="1971" operator="between">
      <formula>1.5</formula>
      <formula>2.5</formula>
    </cfRule>
    <cfRule type="cellIs" dxfId="2136" priority="1972" operator="between">
      <formula>1</formula>
      <formula>1.5</formula>
    </cfRule>
  </conditionalFormatting>
  <conditionalFormatting sqref="K163">
    <cfRule type="cellIs" dxfId="2135" priority="1965" operator="between">
      <formula>3.5</formula>
      <formula>4</formula>
    </cfRule>
    <cfRule type="cellIs" dxfId="2134" priority="1966" operator="between">
      <formula>2.5</formula>
      <formula>3.5</formula>
    </cfRule>
    <cfRule type="cellIs" dxfId="2133" priority="1967" operator="between">
      <formula>1.5</formula>
      <formula>2.5</formula>
    </cfRule>
    <cfRule type="cellIs" dxfId="2132" priority="1968" operator="between">
      <formula>1</formula>
      <formula>1.5</formula>
    </cfRule>
  </conditionalFormatting>
  <conditionalFormatting sqref="K164">
    <cfRule type="cellIs" dxfId="2131" priority="1961" operator="between">
      <formula>3.5</formula>
      <formula>4</formula>
    </cfRule>
    <cfRule type="cellIs" dxfId="2130" priority="1962" operator="between">
      <formula>2.5</formula>
      <formula>3.5</formula>
    </cfRule>
    <cfRule type="cellIs" dxfId="2129" priority="1963" operator="between">
      <formula>1.5</formula>
      <formula>2.5</formula>
    </cfRule>
    <cfRule type="cellIs" dxfId="2128" priority="1964" operator="between">
      <formula>1</formula>
      <formula>1.5</formula>
    </cfRule>
  </conditionalFormatting>
  <conditionalFormatting sqref="K165">
    <cfRule type="cellIs" dxfId="2127" priority="1957" operator="between">
      <formula>3.5</formula>
      <formula>4</formula>
    </cfRule>
    <cfRule type="cellIs" dxfId="2126" priority="1958" operator="between">
      <formula>2.5</formula>
      <formula>3.5</formula>
    </cfRule>
    <cfRule type="cellIs" dxfId="2125" priority="1959" operator="between">
      <formula>1.5</formula>
      <formula>2.5</formula>
    </cfRule>
    <cfRule type="cellIs" dxfId="2124" priority="1960" operator="between">
      <formula>1</formula>
      <formula>1.5</formula>
    </cfRule>
  </conditionalFormatting>
  <conditionalFormatting sqref="L162">
    <cfRule type="cellIs" dxfId="2123" priority="1953" operator="between">
      <formula>3.5</formula>
      <formula>4</formula>
    </cfRule>
    <cfRule type="cellIs" dxfId="2122" priority="1954" operator="between">
      <formula>2.5</formula>
      <formula>3.5</formula>
    </cfRule>
    <cfRule type="cellIs" dxfId="2121" priority="1955" operator="between">
      <formula>1.5</formula>
      <formula>2.5</formula>
    </cfRule>
    <cfRule type="cellIs" dxfId="2120" priority="1956" operator="between">
      <formula>1</formula>
      <formula>1.5</formula>
    </cfRule>
  </conditionalFormatting>
  <conditionalFormatting sqref="L161">
    <cfRule type="cellIs" dxfId="2119" priority="1949" operator="between">
      <formula>3.5</formula>
      <formula>4</formula>
    </cfRule>
    <cfRule type="cellIs" dxfId="2118" priority="1950" operator="between">
      <formula>2.5</formula>
      <formula>3.5</formula>
    </cfRule>
    <cfRule type="cellIs" dxfId="2117" priority="1951" operator="between">
      <formula>1.5</formula>
      <formula>2.5</formula>
    </cfRule>
    <cfRule type="cellIs" dxfId="2116" priority="1952" operator="between">
      <formula>1</formula>
      <formula>1.5</formula>
    </cfRule>
  </conditionalFormatting>
  <conditionalFormatting sqref="L160">
    <cfRule type="cellIs" dxfId="2115" priority="1945" operator="between">
      <formula>3.5</formula>
      <formula>4</formula>
    </cfRule>
    <cfRule type="cellIs" dxfId="2114" priority="1946" operator="between">
      <formula>2.5</formula>
      <formula>3.5</formula>
    </cfRule>
    <cfRule type="cellIs" dxfId="2113" priority="1947" operator="between">
      <formula>1.5</formula>
      <formula>2.5</formula>
    </cfRule>
    <cfRule type="cellIs" dxfId="2112" priority="1948" operator="between">
      <formula>1</formula>
      <formula>1.5</formula>
    </cfRule>
  </conditionalFormatting>
  <conditionalFormatting sqref="L163">
    <cfRule type="cellIs" dxfId="2111" priority="1941" operator="between">
      <formula>3.5</formula>
      <formula>4</formula>
    </cfRule>
    <cfRule type="cellIs" dxfId="2110" priority="1942" operator="between">
      <formula>2.5</formula>
      <formula>3.5</formula>
    </cfRule>
    <cfRule type="cellIs" dxfId="2109" priority="1943" operator="between">
      <formula>1.5</formula>
      <formula>2.5</formula>
    </cfRule>
    <cfRule type="cellIs" dxfId="2108" priority="1944" operator="between">
      <formula>1</formula>
      <formula>1.5</formula>
    </cfRule>
  </conditionalFormatting>
  <conditionalFormatting sqref="L164">
    <cfRule type="cellIs" dxfId="2107" priority="1937" operator="between">
      <formula>3.5</formula>
      <formula>4</formula>
    </cfRule>
    <cfRule type="cellIs" dxfId="2106" priority="1938" operator="between">
      <formula>2.5</formula>
      <formula>3.5</formula>
    </cfRule>
    <cfRule type="cellIs" dxfId="2105" priority="1939" operator="between">
      <formula>1.5</formula>
      <formula>2.5</formula>
    </cfRule>
    <cfRule type="cellIs" dxfId="2104" priority="1940" operator="between">
      <formula>1</formula>
      <formula>1.5</formula>
    </cfRule>
  </conditionalFormatting>
  <conditionalFormatting sqref="L165">
    <cfRule type="cellIs" dxfId="2103" priority="1933" operator="between">
      <formula>3.5</formula>
      <formula>4</formula>
    </cfRule>
    <cfRule type="cellIs" dxfId="2102" priority="1934" operator="between">
      <formula>2.5</formula>
      <formula>3.5</formula>
    </cfRule>
    <cfRule type="cellIs" dxfId="2101" priority="1935" operator="between">
      <formula>1.5</formula>
      <formula>2.5</formula>
    </cfRule>
    <cfRule type="cellIs" dxfId="2100" priority="1936" operator="between">
      <formula>1</formula>
      <formula>1.5</formula>
    </cfRule>
  </conditionalFormatting>
  <conditionalFormatting sqref="M162">
    <cfRule type="cellIs" dxfId="2099" priority="1929" operator="between">
      <formula>3.5</formula>
      <formula>4</formula>
    </cfRule>
    <cfRule type="cellIs" dxfId="2098" priority="1930" operator="between">
      <formula>2.5</formula>
      <formula>3.5</formula>
    </cfRule>
    <cfRule type="cellIs" dxfId="2097" priority="1931" operator="between">
      <formula>1.5</formula>
      <formula>2.5</formula>
    </cfRule>
    <cfRule type="cellIs" dxfId="2096" priority="1932" operator="between">
      <formula>1</formula>
      <formula>1.5</formula>
    </cfRule>
  </conditionalFormatting>
  <conditionalFormatting sqref="M161">
    <cfRule type="cellIs" dxfId="2095" priority="1925" operator="between">
      <formula>3.5</formula>
      <formula>4</formula>
    </cfRule>
    <cfRule type="cellIs" dxfId="2094" priority="1926" operator="between">
      <formula>2.5</formula>
      <formula>3.5</formula>
    </cfRule>
    <cfRule type="cellIs" dxfId="2093" priority="1927" operator="between">
      <formula>1.5</formula>
      <formula>2.5</formula>
    </cfRule>
    <cfRule type="cellIs" dxfId="2092" priority="1928" operator="between">
      <formula>1</formula>
      <formula>1.5</formula>
    </cfRule>
  </conditionalFormatting>
  <conditionalFormatting sqref="M160">
    <cfRule type="cellIs" dxfId="2091" priority="1921" operator="between">
      <formula>3.5</formula>
      <formula>4</formula>
    </cfRule>
    <cfRule type="cellIs" dxfId="2090" priority="1922" operator="between">
      <formula>2.5</formula>
      <formula>3.5</formula>
    </cfRule>
    <cfRule type="cellIs" dxfId="2089" priority="1923" operator="between">
      <formula>1.5</formula>
      <formula>2.5</formula>
    </cfRule>
    <cfRule type="cellIs" dxfId="2088" priority="1924" operator="between">
      <formula>1</formula>
      <formula>1.5</formula>
    </cfRule>
  </conditionalFormatting>
  <conditionalFormatting sqref="M163">
    <cfRule type="cellIs" dxfId="2087" priority="1917" operator="between">
      <formula>3.5</formula>
      <formula>4</formula>
    </cfRule>
    <cfRule type="cellIs" dxfId="2086" priority="1918" operator="between">
      <formula>2.5</formula>
      <formula>3.5</formula>
    </cfRule>
    <cfRule type="cellIs" dxfId="2085" priority="1919" operator="between">
      <formula>1.5</formula>
      <formula>2.5</formula>
    </cfRule>
    <cfRule type="cellIs" dxfId="2084" priority="1920" operator="between">
      <formula>1</formula>
      <formula>1.5</formula>
    </cfRule>
  </conditionalFormatting>
  <conditionalFormatting sqref="M164">
    <cfRule type="cellIs" dxfId="2083" priority="1913" operator="between">
      <formula>3.5</formula>
      <formula>4</formula>
    </cfRule>
    <cfRule type="cellIs" dxfId="2082" priority="1914" operator="between">
      <formula>2.5</formula>
      <formula>3.5</formula>
    </cfRule>
    <cfRule type="cellIs" dxfId="2081" priority="1915" operator="between">
      <formula>1.5</formula>
      <formula>2.5</formula>
    </cfRule>
    <cfRule type="cellIs" dxfId="2080" priority="1916" operator="between">
      <formula>1</formula>
      <formula>1.5</formula>
    </cfRule>
  </conditionalFormatting>
  <conditionalFormatting sqref="M165">
    <cfRule type="cellIs" dxfId="2079" priority="1909" operator="between">
      <formula>3.5</formula>
      <formula>4</formula>
    </cfRule>
    <cfRule type="cellIs" dxfId="2078" priority="1910" operator="between">
      <formula>2.5</formula>
      <formula>3.5</formula>
    </cfRule>
    <cfRule type="cellIs" dxfId="2077" priority="1911" operator="between">
      <formula>1.5</formula>
      <formula>2.5</formula>
    </cfRule>
    <cfRule type="cellIs" dxfId="2076" priority="1912" operator="between">
      <formula>1</formula>
      <formula>1.5</formula>
    </cfRule>
  </conditionalFormatting>
  <conditionalFormatting sqref="N162">
    <cfRule type="cellIs" dxfId="2075" priority="1905" operator="between">
      <formula>3.5</formula>
      <formula>4</formula>
    </cfRule>
    <cfRule type="cellIs" dxfId="2074" priority="1906" operator="between">
      <formula>2.5</formula>
      <formula>3.5</formula>
    </cfRule>
    <cfRule type="cellIs" dxfId="2073" priority="1907" operator="between">
      <formula>1.5</formula>
      <formula>2.5</formula>
    </cfRule>
    <cfRule type="cellIs" dxfId="2072" priority="1908" operator="between">
      <formula>1</formula>
      <formula>1.5</formula>
    </cfRule>
  </conditionalFormatting>
  <conditionalFormatting sqref="N161">
    <cfRule type="cellIs" dxfId="2071" priority="1901" operator="between">
      <formula>3.5</formula>
      <formula>4</formula>
    </cfRule>
    <cfRule type="cellIs" dxfId="2070" priority="1902" operator="between">
      <formula>2.5</formula>
      <formula>3.5</formula>
    </cfRule>
    <cfRule type="cellIs" dxfId="2069" priority="1903" operator="between">
      <formula>1.5</formula>
      <formula>2.5</formula>
    </cfRule>
    <cfRule type="cellIs" dxfId="2068" priority="1904" operator="between">
      <formula>1</formula>
      <formula>1.5</formula>
    </cfRule>
  </conditionalFormatting>
  <conditionalFormatting sqref="N160">
    <cfRule type="cellIs" dxfId="2067" priority="1897" operator="between">
      <formula>3.5</formula>
      <formula>4</formula>
    </cfRule>
    <cfRule type="cellIs" dxfId="2066" priority="1898" operator="between">
      <formula>2.5</formula>
      <formula>3.5</formula>
    </cfRule>
    <cfRule type="cellIs" dxfId="2065" priority="1899" operator="between">
      <formula>1.5</formula>
      <formula>2.5</formula>
    </cfRule>
    <cfRule type="cellIs" dxfId="2064" priority="1900" operator="between">
      <formula>1</formula>
      <formula>1.5</formula>
    </cfRule>
  </conditionalFormatting>
  <conditionalFormatting sqref="N163">
    <cfRule type="cellIs" dxfId="2063" priority="1893" operator="between">
      <formula>3.5</formula>
      <formula>4</formula>
    </cfRule>
    <cfRule type="cellIs" dxfId="2062" priority="1894" operator="between">
      <formula>2.5</formula>
      <formula>3.5</formula>
    </cfRule>
    <cfRule type="cellIs" dxfId="2061" priority="1895" operator="between">
      <formula>1.5</formula>
      <formula>2.5</formula>
    </cfRule>
    <cfRule type="cellIs" dxfId="2060" priority="1896" operator="between">
      <formula>1</formula>
      <formula>1.5</formula>
    </cfRule>
  </conditionalFormatting>
  <conditionalFormatting sqref="N164">
    <cfRule type="cellIs" dxfId="2059" priority="1889" operator="between">
      <formula>3.5</formula>
      <formula>4</formula>
    </cfRule>
    <cfRule type="cellIs" dxfId="2058" priority="1890" operator="between">
      <formula>2.5</formula>
      <formula>3.5</formula>
    </cfRule>
    <cfRule type="cellIs" dxfId="2057" priority="1891" operator="between">
      <formula>1.5</formula>
      <formula>2.5</formula>
    </cfRule>
    <cfRule type="cellIs" dxfId="2056" priority="1892" operator="between">
      <formula>1</formula>
      <formula>1.5</formula>
    </cfRule>
  </conditionalFormatting>
  <conditionalFormatting sqref="N165">
    <cfRule type="cellIs" dxfId="2055" priority="1885" operator="between">
      <formula>3.5</formula>
      <formula>4</formula>
    </cfRule>
    <cfRule type="cellIs" dxfId="2054" priority="1886" operator="between">
      <formula>2.5</formula>
      <formula>3.5</formula>
    </cfRule>
    <cfRule type="cellIs" dxfId="2053" priority="1887" operator="between">
      <formula>1.5</formula>
      <formula>2.5</formula>
    </cfRule>
    <cfRule type="cellIs" dxfId="2052" priority="1888" operator="between">
      <formula>1</formula>
      <formula>1.5</formula>
    </cfRule>
  </conditionalFormatting>
  <conditionalFormatting sqref="O162">
    <cfRule type="cellIs" dxfId="2051" priority="1881" operator="between">
      <formula>3.5</formula>
      <formula>4</formula>
    </cfRule>
    <cfRule type="cellIs" dxfId="2050" priority="1882" operator="between">
      <formula>2.5</formula>
      <formula>3.5</formula>
    </cfRule>
    <cfRule type="cellIs" dxfId="2049" priority="1883" operator="between">
      <formula>1.5</formula>
      <formula>2.5</formula>
    </cfRule>
    <cfRule type="cellIs" dxfId="2048" priority="1884" operator="between">
      <formula>1</formula>
      <formula>1.5</formula>
    </cfRule>
  </conditionalFormatting>
  <conditionalFormatting sqref="O161">
    <cfRule type="cellIs" dxfId="2047" priority="1877" operator="between">
      <formula>3.5</formula>
      <formula>4</formula>
    </cfRule>
    <cfRule type="cellIs" dxfId="2046" priority="1878" operator="between">
      <formula>2.5</formula>
      <formula>3.5</formula>
    </cfRule>
    <cfRule type="cellIs" dxfId="2045" priority="1879" operator="between">
      <formula>1.5</formula>
      <formula>2.5</formula>
    </cfRule>
    <cfRule type="cellIs" dxfId="2044" priority="1880" operator="between">
      <formula>1</formula>
      <formula>1.5</formula>
    </cfRule>
  </conditionalFormatting>
  <conditionalFormatting sqref="O160">
    <cfRule type="cellIs" dxfId="2043" priority="1873" operator="between">
      <formula>3.5</formula>
      <formula>4</formula>
    </cfRule>
    <cfRule type="cellIs" dxfId="2042" priority="1874" operator="between">
      <formula>2.5</formula>
      <formula>3.5</formula>
    </cfRule>
    <cfRule type="cellIs" dxfId="2041" priority="1875" operator="between">
      <formula>1.5</formula>
      <formula>2.5</formula>
    </cfRule>
    <cfRule type="cellIs" dxfId="2040" priority="1876" operator="between">
      <formula>1</formula>
      <formula>1.5</formula>
    </cfRule>
  </conditionalFormatting>
  <conditionalFormatting sqref="O163">
    <cfRule type="cellIs" dxfId="2039" priority="1869" operator="between">
      <formula>3.5</formula>
      <formula>4</formula>
    </cfRule>
    <cfRule type="cellIs" dxfId="2038" priority="1870" operator="between">
      <formula>2.5</formula>
      <formula>3.5</formula>
    </cfRule>
    <cfRule type="cellIs" dxfId="2037" priority="1871" operator="between">
      <formula>1.5</formula>
      <formula>2.5</formula>
    </cfRule>
    <cfRule type="cellIs" dxfId="2036" priority="1872" operator="between">
      <formula>1</formula>
      <formula>1.5</formula>
    </cfRule>
  </conditionalFormatting>
  <conditionalFormatting sqref="O164">
    <cfRule type="cellIs" dxfId="2035" priority="1865" operator="between">
      <formula>3.5</formula>
      <formula>4</formula>
    </cfRule>
    <cfRule type="cellIs" dxfId="2034" priority="1866" operator="between">
      <formula>2.5</formula>
      <formula>3.5</formula>
    </cfRule>
    <cfRule type="cellIs" dxfId="2033" priority="1867" operator="between">
      <formula>1.5</formula>
      <formula>2.5</formula>
    </cfRule>
    <cfRule type="cellIs" dxfId="2032" priority="1868" operator="between">
      <formula>1</formula>
      <formula>1.5</formula>
    </cfRule>
  </conditionalFormatting>
  <conditionalFormatting sqref="O165">
    <cfRule type="cellIs" dxfId="2031" priority="1861" operator="between">
      <formula>3.5</formula>
      <formula>4</formula>
    </cfRule>
    <cfRule type="cellIs" dxfId="2030" priority="1862" operator="between">
      <formula>2.5</formula>
      <formula>3.5</formula>
    </cfRule>
    <cfRule type="cellIs" dxfId="2029" priority="1863" operator="between">
      <formula>1.5</formula>
      <formula>2.5</formula>
    </cfRule>
    <cfRule type="cellIs" dxfId="2028" priority="1864" operator="between">
      <formula>1</formula>
      <formula>1.5</formula>
    </cfRule>
  </conditionalFormatting>
  <conditionalFormatting sqref="P162">
    <cfRule type="cellIs" dxfId="2027" priority="1857" operator="between">
      <formula>3.5</formula>
      <formula>4</formula>
    </cfRule>
    <cfRule type="cellIs" dxfId="2026" priority="1858" operator="between">
      <formula>2.5</formula>
      <formula>3.5</formula>
    </cfRule>
    <cfRule type="cellIs" dxfId="2025" priority="1859" operator="between">
      <formula>1.5</formula>
      <formula>2.5</formula>
    </cfRule>
    <cfRule type="cellIs" dxfId="2024" priority="1860" operator="between">
      <formula>1</formula>
      <formula>1.5</formula>
    </cfRule>
  </conditionalFormatting>
  <conditionalFormatting sqref="P161">
    <cfRule type="cellIs" dxfId="2023" priority="1853" operator="between">
      <formula>3.5</formula>
      <formula>4</formula>
    </cfRule>
    <cfRule type="cellIs" dxfId="2022" priority="1854" operator="between">
      <formula>2.5</formula>
      <formula>3.5</formula>
    </cfRule>
    <cfRule type="cellIs" dxfId="2021" priority="1855" operator="between">
      <formula>1.5</formula>
      <formula>2.5</formula>
    </cfRule>
    <cfRule type="cellIs" dxfId="2020" priority="1856" operator="between">
      <formula>1</formula>
      <formula>1.5</formula>
    </cfRule>
  </conditionalFormatting>
  <conditionalFormatting sqref="P160">
    <cfRule type="cellIs" dxfId="2019" priority="1849" operator="between">
      <formula>3.5</formula>
      <formula>4</formula>
    </cfRule>
    <cfRule type="cellIs" dxfId="2018" priority="1850" operator="between">
      <formula>2.5</formula>
      <formula>3.5</formula>
    </cfRule>
    <cfRule type="cellIs" dxfId="2017" priority="1851" operator="between">
      <formula>1.5</formula>
      <formula>2.5</formula>
    </cfRule>
    <cfRule type="cellIs" dxfId="2016" priority="1852" operator="between">
      <formula>1</formula>
      <formula>1.5</formula>
    </cfRule>
  </conditionalFormatting>
  <conditionalFormatting sqref="P163">
    <cfRule type="cellIs" dxfId="2015" priority="1845" operator="between">
      <formula>3.5</formula>
      <formula>4</formula>
    </cfRule>
    <cfRule type="cellIs" dxfId="2014" priority="1846" operator="between">
      <formula>2.5</formula>
      <formula>3.5</formula>
    </cfRule>
    <cfRule type="cellIs" dxfId="2013" priority="1847" operator="between">
      <formula>1.5</formula>
      <formula>2.5</formula>
    </cfRule>
    <cfRule type="cellIs" dxfId="2012" priority="1848" operator="between">
      <formula>1</formula>
      <formula>1.5</formula>
    </cfRule>
  </conditionalFormatting>
  <conditionalFormatting sqref="P164">
    <cfRule type="cellIs" dxfId="2011" priority="1841" operator="between">
      <formula>3.5</formula>
      <formula>4</formula>
    </cfRule>
    <cfRule type="cellIs" dxfId="2010" priority="1842" operator="between">
      <formula>2.5</formula>
      <formula>3.5</formula>
    </cfRule>
    <cfRule type="cellIs" dxfId="2009" priority="1843" operator="between">
      <formula>1.5</formula>
      <formula>2.5</formula>
    </cfRule>
    <cfRule type="cellIs" dxfId="2008" priority="1844" operator="between">
      <formula>1</formula>
      <formula>1.5</formula>
    </cfRule>
  </conditionalFormatting>
  <conditionalFormatting sqref="P165">
    <cfRule type="cellIs" dxfId="2007" priority="1837" operator="between">
      <formula>3.5</formula>
      <formula>4</formula>
    </cfRule>
    <cfRule type="cellIs" dxfId="2006" priority="1838" operator="between">
      <formula>2.5</formula>
      <formula>3.5</formula>
    </cfRule>
    <cfRule type="cellIs" dxfId="2005" priority="1839" operator="between">
      <formula>1.5</formula>
      <formula>2.5</formula>
    </cfRule>
    <cfRule type="cellIs" dxfId="2004" priority="1840" operator="between">
      <formula>1</formula>
      <formula>1.5</formula>
    </cfRule>
  </conditionalFormatting>
  <conditionalFormatting sqref="Q162">
    <cfRule type="cellIs" dxfId="2003" priority="1833" operator="between">
      <formula>3.5</formula>
      <formula>4</formula>
    </cfRule>
    <cfRule type="cellIs" dxfId="2002" priority="1834" operator="between">
      <formula>2.5</formula>
      <formula>3.5</formula>
    </cfRule>
    <cfRule type="cellIs" dxfId="2001" priority="1835" operator="between">
      <formula>1.5</formula>
      <formula>2.5</formula>
    </cfRule>
    <cfRule type="cellIs" dxfId="2000" priority="1836" operator="between">
      <formula>1</formula>
      <formula>1.5</formula>
    </cfRule>
  </conditionalFormatting>
  <conditionalFormatting sqref="Q161">
    <cfRule type="cellIs" dxfId="1999" priority="1829" operator="between">
      <formula>3.5</formula>
      <formula>4</formula>
    </cfRule>
    <cfRule type="cellIs" dxfId="1998" priority="1830" operator="between">
      <formula>2.5</formula>
      <formula>3.5</formula>
    </cfRule>
    <cfRule type="cellIs" dxfId="1997" priority="1831" operator="between">
      <formula>1.5</formula>
      <formula>2.5</formula>
    </cfRule>
    <cfRule type="cellIs" dxfId="1996" priority="1832" operator="between">
      <formula>1</formula>
      <formula>1.5</formula>
    </cfRule>
  </conditionalFormatting>
  <conditionalFormatting sqref="Q160">
    <cfRule type="cellIs" dxfId="1995" priority="1825" operator="between">
      <formula>3.5</formula>
      <formula>4</formula>
    </cfRule>
    <cfRule type="cellIs" dxfId="1994" priority="1826" operator="between">
      <formula>2.5</formula>
      <formula>3.5</formula>
    </cfRule>
    <cfRule type="cellIs" dxfId="1993" priority="1827" operator="between">
      <formula>1.5</formula>
      <formula>2.5</formula>
    </cfRule>
    <cfRule type="cellIs" dxfId="1992" priority="1828" operator="between">
      <formula>1</formula>
      <formula>1.5</formula>
    </cfRule>
  </conditionalFormatting>
  <conditionalFormatting sqref="Q163">
    <cfRule type="cellIs" dxfId="1991" priority="1821" operator="between">
      <formula>3.5</formula>
      <formula>4</formula>
    </cfRule>
    <cfRule type="cellIs" dxfId="1990" priority="1822" operator="between">
      <formula>2.5</formula>
      <formula>3.5</formula>
    </cfRule>
    <cfRule type="cellIs" dxfId="1989" priority="1823" operator="between">
      <formula>1.5</formula>
      <formula>2.5</formula>
    </cfRule>
    <cfRule type="cellIs" dxfId="1988" priority="1824" operator="between">
      <formula>1</formula>
      <formula>1.5</formula>
    </cfRule>
  </conditionalFormatting>
  <conditionalFormatting sqref="Q164">
    <cfRule type="cellIs" dxfId="1987" priority="1817" operator="between">
      <formula>3.5</formula>
      <formula>4</formula>
    </cfRule>
    <cfRule type="cellIs" dxfId="1986" priority="1818" operator="between">
      <formula>2.5</formula>
      <formula>3.5</formula>
    </cfRule>
    <cfRule type="cellIs" dxfId="1985" priority="1819" operator="between">
      <formula>1.5</formula>
      <formula>2.5</formula>
    </cfRule>
    <cfRule type="cellIs" dxfId="1984" priority="1820" operator="between">
      <formula>1</formula>
      <formula>1.5</formula>
    </cfRule>
  </conditionalFormatting>
  <conditionalFormatting sqref="Q165">
    <cfRule type="cellIs" dxfId="1983" priority="1813" operator="between">
      <formula>3.5</formula>
      <formula>4</formula>
    </cfRule>
    <cfRule type="cellIs" dxfId="1982" priority="1814" operator="between">
      <formula>2.5</formula>
      <formula>3.5</formula>
    </cfRule>
    <cfRule type="cellIs" dxfId="1981" priority="1815" operator="between">
      <formula>1.5</formula>
      <formula>2.5</formula>
    </cfRule>
    <cfRule type="cellIs" dxfId="1980" priority="1816" operator="between">
      <formula>1</formula>
      <formula>1.5</formula>
    </cfRule>
  </conditionalFormatting>
  <conditionalFormatting sqref="R162">
    <cfRule type="cellIs" dxfId="1979" priority="1809" operator="between">
      <formula>3.5</formula>
      <formula>4</formula>
    </cfRule>
    <cfRule type="cellIs" dxfId="1978" priority="1810" operator="between">
      <formula>2.5</formula>
      <formula>3.5</formula>
    </cfRule>
    <cfRule type="cellIs" dxfId="1977" priority="1811" operator="between">
      <formula>1.5</formula>
      <formula>2.5</formula>
    </cfRule>
    <cfRule type="cellIs" dxfId="1976" priority="1812" operator="between">
      <formula>1</formula>
      <formula>1.5</formula>
    </cfRule>
  </conditionalFormatting>
  <conditionalFormatting sqref="R161">
    <cfRule type="cellIs" dxfId="1975" priority="1805" operator="between">
      <formula>3.5</formula>
      <formula>4</formula>
    </cfRule>
    <cfRule type="cellIs" dxfId="1974" priority="1806" operator="between">
      <formula>2.5</formula>
      <formula>3.5</formula>
    </cfRule>
    <cfRule type="cellIs" dxfId="1973" priority="1807" operator="between">
      <formula>1.5</formula>
      <formula>2.5</formula>
    </cfRule>
    <cfRule type="cellIs" dxfId="1972" priority="1808" operator="between">
      <formula>1</formula>
      <formula>1.5</formula>
    </cfRule>
  </conditionalFormatting>
  <conditionalFormatting sqref="R160">
    <cfRule type="cellIs" dxfId="1971" priority="1801" operator="between">
      <formula>3.5</formula>
      <formula>4</formula>
    </cfRule>
    <cfRule type="cellIs" dxfId="1970" priority="1802" operator="between">
      <formula>2.5</formula>
      <formula>3.5</formula>
    </cfRule>
    <cfRule type="cellIs" dxfId="1969" priority="1803" operator="between">
      <formula>1.5</formula>
      <formula>2.5</formula>
    </cfRule>
    <cfRule type="cellIs" dxfId="1968" priority="1804" operator="between">
      <formula>1</formula>
      <formula>1.5</formula>
    </cfRule>
  </conditionalFormatting>
  <conditionalFormatting sqref="R163">
    <cfRule type="cellIs" dxfId="1967" priority="1797" operator="between">
      <formula>3.5</formula>
      <formula>4</formula>
    </cfRule>
    <cfRule type="cellIs" dxfId="1966" priority="1798" operator="between">
      <formula>2.5</formula>
      <formula>3.5</formula>
    </cfRule>
    <cfRule type="cellIs" dxfId="1965" priority="1799" operator="between">
      <formula>1.5</formula>
      <formula>2.5</formula>
    </cfRule>
    <cfRule type="cellIs" dxfId="1964" priority="1800" operator="between">
      <formula>1</formula>
      <formula>1.5</formula>
    </cfRule>
  </conditionalFormatting>
  <conditionalFormatting sqref="R164">
    <cfRule type="cellIs" dxfId="1963" priority="1793" operator="between">
      <formula>3.5</formula>
      <formula>4</formula>
    </cfRule>
    <cfRule type="cellIs" dxfId="1962" priority="1794" operator="between">
      <formula>2.5</formula>
      <formula>3.5</formula>
    </cfRule>
    <cfRule type="cellIs" dxfId="1961" priority="1795" operator="between">
      <formula>1.5</formula>
      <formula>2.5</formula>
    </cfRule>
    <cfRule type="cellIs" dxfId="1960" priority="1796" operator="between">
      <formula>1</formula>
      <formula>1.5</formula>
    </cfRule>
  </conditionalFormatting>
  <conditionalFormatting sqref="R165">
    <cfRule type="cellIs" dxfId="1959" priority="1789" operator="between">
      <formula>3.5</formula>
      <formula>4</formula>
    </cfRule>
    <cfRule type="cellIs" dxfId="1958" priority="1790" operator="between">
      <formula>2.5</formula>
      <formula>3.5</formula>
    </cfRule>
    <cfRule type="cellIs" dxfId="1957" priority="1791" operator="between">
      <formula>1.5</formula>
      <formula>2.5</formula>
    </cfRule>
    <cfRule type="cellIs" dxfId="1956" priority="1792" operator="between">
      <formula>1</formula>
      <formula>1.5</formula>
    </cfRule>
  </conditionalFormatting>
  <conditionalFormatting sqref="S162">
    <cfRule type="cellIs" dxfId="1955" priority="1785" operator="between">
      <formula>3.5</formula>
      <formula>4</formula>
    </cfRule>
    <cfRule type="cellIs" dxfId="1954" priority="1786" operator="between">
      <formula>2.5</formula>
      <formula>3.5</formula>
    </cfRule>
    <cfRule type="cellIs" dxfId="1953" priority="1787" operator="between">
      <formula>1.5</formula>
      <formula>2.5</formula>
    </cfRule>
    <cfRule type="cellIs" dxfId="1952" priority="1788" operator="between">
      <formula>1</formula>
      <formula>1.5</formula>
    </cfRule>
  </conditionalFormatting>
  <conditionalFormatting sqref="S161">
    <cfRule type="cellIs" dxfId="1951" priority="1781" operator="between">
      <formula>3.5</formula>
      <formula>4</formula>
    </cfRule>
    <cfRule type="cellIs" dxfId="1950" priority="1782" operator="between">
      <formula>2.5</formula>
      <formula>3.5</formula>
    </cfRule>
    <cfRule type="cellIs" dxfId="1949" priority="1783" operator="between">
      <formula>1.5</formula>
      <formula>2.5</formula>
    </cfRule>
    <cfRule type="cellIs" dxfId="1948" priority="1784" operator="between">
      <formula>1</formula>
      <formula>1.5</formula>
    </cfRule>
  </conditionalFormatting>
  <conditionalFormatting sqref="S160">
    <cfRule type="cellIs" dxfId="1947" priority="1777" operator="between">
      <formula>3.5</formula>
      <formula>4</formula>
    </cfRule>
    <cfRule type="cellIs" dxfId="1946" priority="1778" operator="between">
      <formula>2.5</formula>
      <formula>3.5</formula>
    </cfRule>
    <cfRule type="cellIs" dxfId="1945" priority="1779" operator="between">
      <formula>1.5</formula>
      <formula>2.5</formula>
    </cfRule>
    <cfRule type="cellIs" dxfId="1944" priority="1780" operator="between">
      <formula>1</formula>
      <formula>1.5</formula>
    </cfRule>
  </conditionalFormatting>
  <conditionalFormatting sqref="S163">
    <cfRule type="cellIs" dxfId="1943" priority="1773" operator="between">
      <formula>3.5</formula>
      <formula>4</formula>
    </cfRule>
    <cfRule type="cellIs" dxfId="1942" priority="1774" operator="between">
      <formula>2.5</formula>
      <formula>3.5</formula>
    </cfRule>
    <cfRule type="cellIs" dxfId="1941" priority="1775" operator="between">
      <formula>1.5</formula>
      <formula>2.5</formula>
    </cfRule>
    <cfRule type="cellIs" dxfId="1940" priority="1776" operator="between">
      <formula>1</formula>
      <formula>1.5</formula>
    </cfRule>
  </conditionalFormatting>
  <conditionalFormatting sqref="S164">
    <cfRule type="cellIs" dxfId="1939" priority="1769" operator="between">
      <formula>3.5</formula>
      <formula>4</formula>
    </cfRule>
    <cfRule type="cellIs" dxfId="1938" priority="1770" operator="between">
      <formula>2.5</formula>
      <formula>3.5</formula>
    </cfRule>
    <cfRule type="cellIs" dxfId="1937" priority="1771" operator="between">
      <formula>1.5</formula>
      <formula>2.5</formula>
    </cfRule>
    <cfRule type="cellIs" dxfId="1936" priority="1772" operator="between">
      <formula>1</formula>
      <formula>1.5</formula>
    </cfRule>
  </conditionalFormatting>
  <conditionalFormatting sqref="S165">
    <cfRule type="cellIs" dxfId="1935" priority="1765" operator="between">
      <formula>3.5</formula>
      <formula>4</formula>
    </cfRule>
    <cfRule type="cellIs" dxfId="1934" priority="1766" operator="between">
      <formula>2.5</formula>
      <formula>3.5</formula>
    </cfRule>
    <cfRule type="cellIs" dxfId="1933" priority="1767" operator="between">
      <formula>1.5</formula>
      <formula>2.5</formula>
    </cfRule>
    <cfRule type="cellIs" dxfId="1932" priority="1768" operator="between">
      <formula>1</formula>
      <formula>1.5</formula>
    </cfRule>
  </conditionalFormatting>
  <conditionalFormatting sqref="T162">
    <cfRule type="cellIs" dxfId="1931" priority="1761" operator="between">
      <formula>3.5</formula>
      <formula>4</formula>
    </cfRule>
    <cfRule type="cellIs" dxfId="1930" priority="1762" operator="between">
      <formula>2.5</formula>
      <formula>3.5</formula>
    </cfRule>
    <cfRule type="cellIs" dxfId="1929" priority="1763" operator="between">
      <formula>1.5</formula>
      <formula>2.5</formula>
    </cfRule>
    <cfRule type="cellIs" dxfId="1928" priority="1764" operator="between">
      <formula>1</formula>
      <formula>1.5</formula>
    </cfRule>
  </conditionalFormatting>
  <conditionalFormatting sqref="T161">
    <cfRule type="cellIs" dxfId="1927" priority="1757" operator="between">
      <formula>3.5</formula>
      <formula>4</formula>
    </cfRule>
    <cfRule type="cellIs" dxfId="1926" priority="1758" operator="between">
      <formula>2.5</formula>
      <formula>3.5</formula>
    </cfRule>
    <cfRule type="cellIs" dxfId="1925" priority="1759" operator="between">
      <formula>1.5</formula>
      <formula>2.5</formula>
    </cfRule>
    <cfRule type="cellIs" dxfId="1924" priority="1760" operator="between">
      <formula>1</formula>
      <formula>1.5</formula>
    </cfRule>
  </conditionalFormatting>
  <conditionalFormatting sqref="T160">
    <cfRule type="cellIs" dxfId="1923" priority="1753" operator="between">
      <formula>3.5</formula>
      <formula>4</formula>
    </cfRule>
    <cfRule type="cellIs" dxfId="1922" priority="1754" operator="between">
      <formula>2.5</formula>
      <formula>3.5</formula>
    </cfRule>
    <cfRule type="cellIs" dxfId="1921" priority="1755" operator="between">
      <formula>1.5</formula>
      <formula>2.5</formula>
    </cfRule>
    <cfRule type="cellIs" dxfId="1920" priority="1756" operator="between">
      <formula>1</formula>
      <formula>1.5</formula>
    </cfRule>
  </conditionalFormatting>
  <conditionalFormatting sqref="T163">
    <cfRule type="cellIs" dxfId="1919" priority="1749" operator="between">
      <formula>3.5</formula>
      <formula>4</formula>
    </cfRule>
    <cfRule type="cellIs" dxfId="1918" priority="1750" operator="between">
      <formula>2.5</formula>
      <formula>3.5</formula>
    </cfRule>
    <cfRule type="cellIs" dxfId="1917" priority="1751" operator="between">
      <formula>1.5</formula>
      <formula>2.5</formula>
    </cfRule>
    <cfRule type="cellIs" dxfId="1916" priority="1752" operator="between">
      <formula>1</formula>
      <formula>1.5</formula>
    </cfRule>
  </conditionalFormatting>
  <conditionalFormatting sqref="T164">
    <cfRule type="cellIs" dxfId="1915" priority="1745" operator="between">
      <formula>3.5</formula>
      <formula>4</formula>
    </cfRule>
    <cfRule type="cellIs" dxfId="1914" priority="1746" operator="between">
      <formula>2.5</formula>
      <formula>3.5</formula>
    </cfRule>
    <cfRule type="cellIs" dxfId="1913" priority="1747" operator="between">
      <formula>1.5</formula>
      <formula>2.5</formula>
    </cfRule>
    <cfRule type="cellIs" dxfId="1912" priority="1748" operator="between">
      <formula>1</formula>
      <formula>1.5</formula>
    </cfRule>
  </conditionalFormatting>
  <conditionalFormatting sqref="T165">
    <cfRule type="cellIs" dxfId="1911" priority="1741" operator="between">
      <formula>3.5</formula>
      <formula>4</formula>
    </cfRule>
    <cfRule type="cellIs" dxfId="1910" priority="1742" operator="between">
      <formula>2.5</formula>
      <formula>3.5</formula>
    </cfRule>
    <cfRule type="cellIs" dxfId="1909" priority="1743" operator="between">
      <formula>1.5</formula>
      <formula>2.5</formula>
    </cfRule>
    <cfRule type="cellIs" dxfId="1908" priority="1744" operator="between">
      <formula>1</formula>
      <formula>1.5</formula>
    </cfRule>
  </conditionalFormatting>
  <conditionalFormatting sqref="E166:T166">
    <cfRule type="cellIs" dxfId="1907" priority="1737" operator="between">
      <formula>3.5</formula>
      <formula>4</formula>
    </cfRule>
    <cfRule type="cellIs" dxfId="1906" priority="1738" operator="between">
      <formula>2.5</formula>
      <formula>3.5</formula>
    </cfRule>
    <cfRule type="cellIs" dxfId="1905" priority="1739" operator="between">
      <formula>1.5</formula>
      <formula>2.5</formula>
    </cfRule>
    <cfRule type="cellIs" dxfId="1904" priority="1740" operator="between">
      <formula>1</formula>
      <formula>1.5</formula>
    </cfRule>
  </conditionalFormatting>
  <conditionalFormatting sqref="E167 I167 K167 M167 O167 Q167 S167 G167">
    <cfRule type="cellIs" dxfId="1903" priority="1733" operator="between">
      <formula>3.5</formula>
      <formula>4</formula>
    </cfRule>
    <cfRule type="cellIs" dxfId="1902" priority="1734" operator="between">
      <formula>2.5</formula>
      <formula>3.5</formula>
    </cfRule>
    <cfRule type="cellIs" dxfId="1901" priority="1735" operator="between">
      <formula>1.5</formula>
      <formula>2.5</formula>
    </cfRule>
    <cfRule type="cellIs" dxfId="1900" priority="1736" operator="between">
      <formula>1</formula>
      <formula>1.5</formula>
    </cfRule>
  </conditionalFormatting>
  <conditionalFormatting sqref="E168">
    <cfRule type="cellIs" dxfId="1899" priority="1729" operator="between">
      <formula>3.5</formula>
      <formula>4</formula>
    </cfRule>
    <cfRule type="cellIs" dxfId="1898" priority="1730" operator="between">
      <formula>2.5</formula>
      <formula>3.5</formula>
    </cfRule>
    <cfRule type="cellIs" dxfId="1897" priority="1731" operator="between">
      <formula>1.5</formula>
      <formula>2.5</formula>
    </cfRule>
    <cfRule type="cellIs" dxfId="1896" priority="1732" operator="between">
      <formula>1</formula>
      <formula>1.5</formula>
    </cfRule>
  </conditionalFormatting>
  <conditionalFormatting sqref="E196">
    <cfRule type="cellIs" dxfId="1895" priority="1725" operator="between">
      <formula>3.5</formula>
      <formula>4</formula>
    </cfRule>
    <cfRule type="cellIs" dxfId="1894" priority="1726" operator="between">
      <formula>2.5</formula>
      <formula>3.5</formula>
    </cfRule>
    <cfRule type="cellIs" dxfId="1893" priority="1727" operator="between">
      <formula>1.5</formula>
      <formula>2.5</formula>
    </cfRule>
    <cfRule type="cellIs" dxfId="1892" priority="1728" operator="between">
      <formula>1</formula>
      <formula>1.5</formula>
    </cfRule>
  </conditionalFormatting>
  <conditionalFormatting sqref="E195">
    <cfRule type="cellIs" dxfId="1891" priority="1721" operator="between">
      <formula>3.5</formula>
      <formula>4</formula>
    </cfRule>
    <cfRule type="cellIs" dxfId="1890" priority="1722" operator="between">
      <formula>2.5</formula>
      <formula>3.5</formula>
    </cfRule>
    <cfRule type="cellIs" dxfId="1889" priority="1723" operator="between">
      <formula>1.5</formula>
      <formula>2.5</formula>
    </cfRule>
    <cfRule type="cellIs" dxfId="1888" priority="1724" operator="between">
      <formula>1</formula>
      <formula>1.5</formula>
    </cfRule>
  </conditionalFormatting>
  <conditionalFormatting sqref="E194">
    <cfRule type="cellIs" dxfId="1887" priority="1717" operator="between">
      <formula>3.5</formula>
      <formula>4</formula>
    </cfRule>
    <cfRule type="cellIs" dxfId="1886" priority="1718" operator="between">
      <formula>2.5</formula>
      <formula>3.5</formula>
    </cfRule>
    <cfRule type="cellIs" dxfId="1885" priority="1719" operator="between">
      <formula>1.5</formula>
      <formula>2.5</formula>
    </cfRule>
    <cfRule type="cellIs" dxfId="1884" priority="1720" operator="between">
      <formula>1</formula>
      <formula>1.5</formula>
    </cfRule>
  </conditionalFormatting>
  <conditionalFormatting sqref="E197">
    <cfRule type="cellIs" dxfId="1883" priority="1713" operator="between">
      <formula>3.5</formula>
      <formula>4</formula>
    </cfRule>
    <cfRule type="cellIs" dxfId="1882" priority="1714" operator="between">
      <formula>2.5</formula>
      <formula>3.5</formula>
    </cfRule>
    <cfRule type="cellIs" dxfId="1881" priority="1715" operator="between">
      <formula>1.5</formula>
      <formula>2.5</formula>
    </cfRule>
    <cfRule type="cellIs" dxfId="1880" priority="1716" operator="between">
      <formula>1</formula>
      <formula>1.5</formula>
    </cfRule>
  </conditionalFormatting>
  <conditionalFormatting sqref="E198">
    <cfRule type="cellIs" dxfId="1879" priority="1709" operator="between">
      <formula>3.5</formula>
      <formula>4</formula>
    </cfRule>
    <cfRule type="cellIs" dxfId="1878" priority="1710" operator="between">
      <formula>2.5</formula>
      <formula>3.5</formula>
    </cfRule>
    <cfRule type="cellIs" dxfId="1877" priority="1711" operator="between">
      <formula>1.5</formula>
      <formula>2.5</formula>
    </cfRule>
    <cfRule type="cellIs" dxfId="1876" priority="1712" operator="between">
      <formula>1</formula>
      <formula>1.5</formula>
    </cfRule>
  </conditionalFormatting>
  <conditionalFormatting sqref="E199">
    <cfRule type="cellIs" dxfId="1875" priority="1705" operator="between">
      <formula>3.5</formula>
      <formula>4</formula>
    </cfRule>
    <cfRule type="cellIs" dxfId="1874" priority="1706" operator="between">
      <formula>2.5</formula>
      <formula>3.5</formula>
    </cfRule>
    <cfRule type="cellIs" dxfId="1873" priority="1707" operator="between">
      <formula>1.5</formula>
      <formula>2.5</formula>
    </cfRule>
    <cfRule type="cellIs" dxfId="1872" priority="1708" operator="between">
      <formula>1</formula>
      <formula>1.5</formula>
    </cfRule>
  </conditionalFormatting>
  <conditionalFormatting sqref="F196">
    <cfRule type="cellIs" dxfId="1871" priority="1701" operator="between">
      <formula>3.5</formula>
      <formula>4</formula>
    </cfRule>
    <cfRule type="cellIs" dxfId="1870" priority="1702" operator="between">
      <formula>2.5</formula>
      <formula>3.5</formula>
    </cfRule>
    <cfRule type="cellIs" dxfId="1869" priority="1703" operator="between">
      <formula>1.5</formula>
      <formula>2.5</formula>
    </cfRule>
    <cfRule type="cellIs" dxfId="1868" priority="1704" operator="between">
      <formula>1</formula>
      <formula>1.5</formula>
    </cfRule>
  </conditionalFormatting>
  <conditionalFormatting sqref="F195">
    <cfRule type="cellIs" dxfId="1867" priority="1697" operator="between">
      <formula>3.5</formula>
      <formula>4</formula>
    </cfRule>
    <cfRule type="cellIs" dxfId="1866" priority="1698" operator="between">
      <formula>2.5</formula>
      <formula>3.5</formula>
    </cfRule>
    <cfRule type="cellIs" dxfId="1865" priority="1699" operator="between">
      <formula>1.5</formula>
      <formula>2.5</formula>
    </cfRule>
    <cfRule type="cellIs" dxfId="1864" priority="1700" operator="between">
      <formula>1</formula>
      <formula>1.5</formula>
    </cfRule>
  </conditionalFormatting>
  <conditionalFormatting sqref="F194">
    <cfRule type="cellIs" dxfId="1863" priority="1693" operator="between">
      <formula>3.5</formula>
      <formula>4</formula>
    </cfRule>
    <cfRule type="cellIs" dxfId="1862" priority="1694" operator="between">
      <formula>2.5</formula>
      <formula>3.5</formula>
    </cfRule>
    <cfRule type="cellIs" dxfId="1861" priority="1695" operator="between">
      <formula>1.5</formula>
      <formula>2.5</formula>
    </cfRule>
    <cfRule type="cellIs" dxfId="1860" priority="1696" operator="between">
      <formula>1</formula>
      <formula>1.5</formula>
    </cfRule>
  </conditionalFormatting>
  <conditionalFormatting sqref="F197">
    <cfRule type="cellIs" dxfId="1859" priority="1689" operator="between">
      <formula>3.5</formula>
      <formula>4</formula>
    </cfRule>
    <cfRule type="cellIs" dxfId="1858" priority="1690" operator="between">
      <formula>2.5</formula>
      <formula>3.5</formula>
    </cfRule>
    <cfRule type="cellIs" dxfId="1857" priority="1691" operator="between">
      <formula>1.5</formula>
      <formula>2.5</formula>
    </cfRule>
    <cfRule type="cellIs" dxfId="1856" priority="1692" operator="between">
      <formula>1</formula>
      <formula>1.5</formula>
    </cfRule>
  </conditionalFormatting>
  <conditionalFormatting sqref="F198">
    <cfRule type="cellIs" dxfId="1855" priority="1685" operator="between">
      <formula>3.5</formula>
      <formula>4</formula>
    </cfRule>
    <cfRule type="cellIs" dxfId="1854" priority="1686" operator="between">
      <formula>2.5</formula>
      <formula>3.5</formula>
    </cfRule>
    <cfRule type="cellIs" dxfId="1853" priority="1687" operator="between">
      <formula>1.5</formula>
      <formula>2.5</formula>
    </cfRule>
    <cfRule type="cellIs" dxfId="1852" priority="1688" operator="between">
      <formula>1</formula>
      <formula>1.5</formula>
    </cfRule>
  </conditionalFormatting>
  <conditionalFormatting sqref="F199">
    <cfRule type="cellIs" dxfId="1851" priority="1681" operator="between">
      <formula>3.5</formula>
      <formula>4</formula>
    </cfRule>
    <cfRule type="cellIs" dxfId="1850" priority="1682" operator="between">
      <formula>2.5</formula>
      <formula>3.5</formula>
    </cfRule>
    <cfRule type="cellIs" dxfId="1849" priority="1683" operator="between">
      <formula>1.5</formula>
      <formula>2.5</formula>
    </cfRule>
    <cfRule type="cellIs" dxfId="1848" priority="1684" operator="between">
      <formula>1</formula>
      <formula>1.5</formula>
    </cfRule>
  </conditionalFormatting>
  <conditionalFormatting sqref="G196">
    <cfRule type="cellIs" dxfId="1847" priority="1677" operator="between">
      <formula>3.5</formula>
      <formula>4</formula>
    </cfRule>
    <cfRule type="cellIs" dxfId="1846" priority="1678" operator="between">
      <formula>2.5</formula>
      <formula>3.5</formula>
    </cfRule>
    <cfRule type="cellIs" dxfId="1845" priority="1679" operator="between">
      <formula>1.5</formula>
      <formula>2.5</formula>
    </cfRule>
    <cfRule type="cellIs" dxfId="1844" priority="1680" operator="between">
      <formula>1</formula>
      <formula>1.5</formula>
    </cfRule>
  </conditionalFormatting>
  <conditionalFormatting sqref="G195">
    <cfRule type="cellIs" dxfId="1843" priority="1673" operator="between">
      <formula>3.5</formula>
      <formula>4</formula>
    </cfRule>
    <cfRule type="cellIs" dxfId="1842" priority="1674" operator="between">
      <formula>2.5</formula>
      <formula>3.5</formula>
    </cfRule>
    <cfRule type="cellIs" dxfId="1841" priority="1675" operator="between">
      <formula>1.5</formula>
      <formula>2.5</formula>
    </cfRule>
    <cfRule type="cellIs" dxfId="1840" priority="1676" operator="between">
      <formula>1</formula>
      <formula>1.5</formula>
    </cfRule>
  </conditionalFormatting>
  <conditionalFormatting sqref="G194">
    <cfRule type="cellIs" dxfId="1839" priority="1669" operator="between">
      <formula>3.5</formula>
      <formula>4</formula>
    </cfRule>
    <cfRule type="cellIs" dxfId="1838" priority="1670" operator="between">
      <formula>2.5</formula>
      <formula>3.5</formula>
    </cfRule>
    <cfRule type="cellIs" dxfId="1837" priority="1671" operator="between">
      <formula>1.5</formula>
      <formula>2.5</formula>
    </cfRule>
    <cfRule type="cellIs" dxfId="1836" priority="1672" operator="between">
      <formula>1</formula>
      <formula>1.5</formula>
    </cfRule>
  </conditionalFormatting>
  <conditionalFormatting sqref="G197">
    <cfRule type="cellIs" dxfId="1835" priority="1665" operator="between">
      <formula>3.5</formula>
      <formula>4</formula>
    </cfRule>
    <cfRule type="cellIs" dxfId="1834" priority="1666" operator="between">
      <formula>2.5</formula>
      <formula>3.5</formula>
    </cfRule>
    <cfRule type="cellIs" dxfId="1833" priority="1667" operator="between">
      <formula>1.5</formula>
      <formula>2.5</formula>
    </cfRule>
    <cfRule type="cellIs" dxfId="1832" priority="1668" operator="between">
      <formula>1</formula>
      <formula>1.5</formula>
    </cfRule>
  </conditionalFormatting>
  <conditionalFormatting sqref="G198">
    <cfRule type="cellIs" dxfId="1831" priority="1661" operator="between">
      <formula>3.5</formula>
      <formula>4</formula>
    </cfRule>
    <cfRule type="cellIs" dxfId="1830" priority="1662" operator="between">
      <formula>2.5</formula>
      <formula>3.5</formula>
    </cfRule>
    <cfRule type="cellIs" dxfId="1829" priority="1663" operator="between">
      <formula>1.5</formula>
      <formula>2.5</formula>
    </cfRule>
    <cfRule type="cellIs" dxfId="1828" priority="1664" operator="between">
      <formula>1</formula>
      <formula>1.5</formula>
    </cfRule>
  </conditionalFormatting>
  <conditionalFormatting sqref="G199">
    <cfRule type="cellIs" dxfId="1827" priority="1657" operator="between">
      <formula>3.5</formula>
      <formula>4</formula>
    </cfRule>
    <cfRule type="cellIs" dxfId="1826" priority="1658" operator="between">
      <formula>2.5</formula>
      <formula>3.5</formula>
    </cfRule>
    <cfRule type="cellIs" dxfId="1825" priority="1659" operator="between">
      <formula>1.5</formula>
      <formula>2.5</formula>
    </cfRule>
    <cfRule type="cellIs" dxfId="1824" priority="1660" operator="between">
      <formula>1</formula>
      <formula>1.5</formula>
    </cfRule>
  </conditionalFormatting>
  <conditionalFormatting sqref="H196">
    <cfRule type="cellIs" dxfId="1823" priority="1653" operator="between">
      <formula>3.5</formula>
      <formula>4</formula>
    </cfRule>
    <cfRule type="cellIs" dxfId="1822" priority="1654" operator="between">
      <formula>2.5</formula>
      <formula>3.5</formula>
    </cfRule>
    <cfRule type="cellIs" dxfId="1821" priority="1655" operator="between">
      <formula>1.5</formula>
      <formula>2.5</formula>
    </cfRule>
    <cfRule type="cellIs" dxfId="1820" priority="1656" operator="between">
      <formula>1</formula>
      <formula>1.5</formula>
    </cfRule>
  </conditionalFormatting>
  <conditionalFormatting sqref="H195">
    <cfRule type="cellIs" dxfId="1819" priority="1649" operator="between">
      <formula>3.5</formula>
      <formula>4</formula>
    </cfRule>
    <cfRule type="cellIs" dxfId="1818" priority="1650" operator="between">
      <formula>2.5</formula>
      <formula>3.5</formula>
    </cfRule>
    <cfRule type="cellIs" dxfId="1817" priority="1651" operator="between">
      <formula>1.5</formula>
      <formula>2.5</formula>
    </cfRule>
    <cfRule type="cellIs" dxfId="1816" priority="1652" operator="between">
      <formula>1</formula>
      <formula>1.5</formula>
    </cfRule>
  </conditionalFormatting>
  <conditionalFormatting sqref="H194">
    <cfRule type="cellIs" dxfId="1815" priority="1645" operator="between">
      <formula>3.5</formula>
      <formula>4</formula>
    </cfRule>
    <cfRule type="cellIs" dxfId="1814" priority="1646" operator="between">
      <formula>2.5</formula>
      <formula>3.5</formula>
    </cfRule>
    <cfRule type="cellIs" dxfId="1813" priority="1647" operator="between">
      <formula>1.5</formula>
      <formula>2.5</formula>
    </cfRule>
    <cfRule type="cellIs" dxfId="1812" priority="1648" operator="between">
      <formula>1</formula>
      <formula>1.5</formula>
    </cfRule>
  </conditionalFormatting>
  <conditionalFormatting sqref="H197">
    <cfRule type="cellIs" dxfId="1811" priority="1641" operator="between">
      <formula>3.5</formula>
      <formula>4</formula>
    </cfRule>
    <cfRule type="cellIs" dxfId="1810" priority="1642" operator="between">
      <formula>2.5</formula>
      <formula>3.5</formula>
    </cfRule>
    <cfRule type="cellIs" dxfId="1809" priority="1643" operator="between">
      <formula>1.5</formula>
      <formula>2.5</formula>
    </cfRule>
    <cfRule type="cellIs" dxfId="1808" priority="1644" operator="between">
      <formula>1</formula>
      <formula>1.5</formula>
    </cfRule>
  </conditionalFormatting>
  <conditionalFormatting sqref="H198">
    <cfRule type="cellIs" dxfId="1807" priority="1637" operator="between">
      <formula>3.5</formula>
      <formula>4</formula>
    </cfRule>
    <cfRule type="cellIs" dxfId="1806" priority="1638" operator="between">
      <formula>2.5</formula>
      <formula>3.5</formula>
    </cfRule>
    <cfRule type="cellIs" dxfId="1805" priority="1639" operator="between">
      <formula>1.5</formula>
      <formula>2.5</formula>
    </cfRule>
    <cfRule type="cellIs" dxfId="1804" priority="1640" operator="between">
      <formula>1</formula>
      <formula>1.5</formula>
    </cfRule>
  </conditionalFormatting>
  <conditionalFormatting sqref="H199">
    <cfRule type="cellIs" dxfId="1803" priority="1633" operator="between">
      <formula>3.5</formula>
      <formula>4</formula>
    </cfRule>
    <cfRule type="cellIs" dxfId="1802" priority="1634" operator="between">
      <formula>2.5</formula>
      <formula>3.5</formula>
    </cfRule>
    <cfRule type="cellIs" dxfId="1801" priority="1635" operator="between">
      <formula>1.5</formula>
      <formula>2.5</formula>
    </cfRule>
    <cfRule type="cellIs" dxfId="1800" priority="1636" operator="between">
      <formula>1</formula>
      <formula>1.5</formula>
    </cfRule>
  </conditionalFormatting>
  <conditionalFormatting sqref="I196">
    <cfRule type="cellIs" dxfId="1799" priority="1629" operator="between">
      <formula>3.5</formula>
      <formula>4</formula>
    </cfRule>
    <cfRule type="cellIs" dxfId="1798" priority="1630" operator="between">
      <formula>2.5</formula>
      <formula>3.5</formula>
    </cfRule>
    <cfRule type="cellIs" dxfId="1797" priority="1631" operator="between">
      <formula>1.5</formula>
      <formula>2.5</formula>
    </cfRule>
    <cfRule type="cellIs" dxfId="1796" priority="1632" operator="between">
      <formula>1</formula>
      <formula>1.5</formula>
    </cfRule>
  </conditionalFormatting>
  <conditionalFormatting sqref="I195">
    <cfRule type="cellIs" dxfId="1795" priority="1625" operator="between">
      <formula>3.5</formula>
      <formula>4</formula>
    </cfRule>
    <cfRule type="cellIs" dxfId="1794" priority="1626" operator="between">
      <formula>2.5</formula>
      <formula>3.5</formula>
    </cfRule>
    <cfRule type="cellIs" dxfId="1793" priority="1627" operator="between">
      <formula>1.5</formula>
      <formula>2.5</formula>
    </cfRule>
    <cfRule type="cellIs" dxfId="1792" priority="1628" operator="between">
      <formula>1</formula>
      <formula>1.5</formula>
    </cfRule>
  </conditionalFormatting>
  <conditionalFormatting sqref="I194">
    <cfRule type="cellIs" dxfId="1791" priority="1621" operator="between">
      <formula>3.5</formula>
      <formula>4</formula>
    </cfRule>
    <cfRule type="cellIs" dxfId="1790" priority="1622" operator="between">
      <formula>2.5</formula>
      <formula>3.5</formula>
    </cfRule>
    <cfRule type="cellIs" dxfId="1789" priority="1623" operator="between">
      <formula>1.5</formula>
      <formula>2.5</formula>
    </cfRule>
    <cfRule type="cellIs" dxfId="1788" priority="1624" operator="between">
      <formula>1</formula>
      <formula>1.5</formula>
    </cfRule>
  </conditionalFormatting>
  <conditionalFormatting sqref="I197">
    <cfRule type="cellIs" dxfId="1787" priority="1617" operator="between">
      <formula>3.5</formula>
      <formula>4</formula>
    </cfRule>
    <cfRule type="cellIs" dxfId="1786" priority="1618" operator="between">
      <formula>2.5</formula>
      <formula>3.5</formula>
    </cfRule>
    <cfRule type="cellIs" dxfId="1785" priority="1619" operator="between">
      <formula>1.5</formula>
      <formula>2.5</formula>
    </cfRule>
    <cfRule type="cellIs" dxfId="1784" priority="1620" operator="between">
      <formula>1</formula>
      <formula>1.5</formula>
    </cfRule>
  </conditionalFormatting>
  <conditionalFormatting sqref="I198">
    <cfRule type="cellIs" dxfId="1783" priority="1613" operator="between">
      <formula>3.5</formula>
      <formula>4</formula>
    </cfRule>
    <cfRule type="cellIs" dxfId="1782" priority="1614" operator="between">
      <formula>2.5</formula>
      <formula>3.5</formula>
    </cfRule>
    <cfRule type="cellIs" dxfId="1781" priority="1615" operator="between">
      <formula>1.5</formula>
      <formula>2.5</formula>
    </cfRule>
    <cfRule type="cellIs" dxfId="1780" priority="1616" operator="between">
      <formula>1</formula>
      <formula>1.5</formula>
    </cfRule>
  </conditionalFormatting>
  <conditionalFormatting sqref="I199">
    <cfRule type="cellIs" dxfId="1779" priority="1609" operator="between">
      <formula>3.5</formula>
      <formula>4</formula>
    </cfRule>
    <cfRule type="cellIs" dxfId="1778" priority="1610" operator="between">
      <formula>2.5</formula>
      <formula>3.5</formula>
    </cfRule>
    <cfRule type="cellIs" dxfId="1777" priority="1611" operator="between">
      <formula>1.5</formula>
      <formula>2.5</formula>
    </cfRule>
    <cfRule type="cellIs" dxfId="1776" priority="1612" operator="between">
      <formula>1</formula>
      <formula>1.5</formula>
    </cfRule>
  </conditionalFormatting>
  <conditionalFormatting sqref="J196">
    <cfRule type="cellIs" dxfId="1775" priority="1605" operator="between">
      <formula>3.5</formula>
      <formula>4</formula>
    </cfRule>
    <cfRule type="cellIs" dxfId="1774" priority="1606" operator="between">
      <formula>2.5</formula>
      <formula>3.5</formula>
    </cfRule>
    <cfRule type="cellIs" dxfId="1773" priority="1607" operator="between">
      <formula>1.5</formula>
      <formula>2.5</formula>
    </cfRule>
    <cfRule type="cellIs" dxfId="1772" priority="1608" operator="between">
      <formula>1</formula>
      <formula>1.5</formula>
    </cfRule>
  </conditionalFormatting>
  <conditionalFormatting sqref="J195">
    <cfRule type="cellIs" dxfId="1771" priority="1601" operator="between">
      <formula>3.5</formula>
      <formula>4</formula>
    </cfRule>
    <cfRule type="cellIs" dxfId="1770" priority="1602" operator="between">
      <formula>2.5</formula>
      <formula>3.5</formula>
    </cfRule>
    <cfRule type="cellIs" dxfId="1769" priority="1603" operator="between">
      <formula>1.5</formula>
      <formula>2.5</formula>
    </cfRule>
    <cfRule type="cellIs" dxfId="1768" priority="1604" operator="between">
      <formula>1</formula>
      <formula>1.5</formula>
    </cfRule>
  </conditionalFormatting>
  <conditionalFormatting sqref="J194">
    <cfRule type="cellIs" dxfId="1767" priority="1597" operator="between">
      <formula>3.5</formula>
      <formula>4</formula>
    </cfRule>
    <cfRule type="cellIs" dxfId="1766" priority="1598" operator="between">
      <formula>2.5</formula>
      <formula>3.5</formula>
    </cfRule>
    <cfRule type="cellIs" dxfId="1765" priority="1599" operator="between">
      <formula>1.5</formula>
      <formula>2.5</formula>
    </cfRule>
    <cfRule type="cellIs" dxfId="1764" priority="1600" operator="between">
      <formula>1</formula>
      <formula>1.5</formula>
    </cfRule>
  </conditionalFormatting>
  <conditionalFormatting sqref="J197">
    <cfRule type="cellIs" dxfId="1763" priority="1593" operator="between">
      <formula>3.5</formula>
      <formula>4</formula>
    </cfRule>
    <cfRule type="cellIs" dxfId="1762" priority="1594" operator="between">
      <formula>2.5</formula>
      <formula>3.5</formula>
    </cfRule>
    <cfRule type="cellIs" dxfId="1761" priority="1595" operator="between">
      <formula>1.5</formula>
      <formula>2.5</formula>
    </cfRule>
    <cfRule type="cellIs" dxfId="1760" priority="1596" operator="between">
      <formula>1</formula>
      <formula>1.5</formula>
    </cfRule>
  </conditionalFormatting>
  <conditionalFormatting sqref="J198">
    <cfRule type="cellIs" dxfId="1759" priority="1589" operator="between">
      <formula>3.5</formula>
      <formula>4</formula>
    </cfRule>
    <cfRule type="cellIs" dxfId="1758" priority="1590" operator="between">
      <formula>2.5</formula>
      <formula>3.5</formula>
    </cfRule>
    <cfRule type="cellIs" dxfId="1757" priority="1591" operator="between">
      <formula>1.5</formula>
      <formula>2.5</formula>
    </cfRule>
    <cfRule type="cellIs" dxfId="1756" priority="1592" operator="between">
      <formula>1</formula>
      <formula>1.5</formula>
    </cfRule>
  </conditionalFormatting>
  <conditionalFormatting sqref="J199">
    <cfRule type="cellIs" dxfId="1755" priority="1585" operator="between">
      <formula>3.5</formula>
      <formula>4</formula>
    </cfRule>
    <cfRule type="cellIs" dxfId="1754" priority="1586" operator="between">
      <formula>2.5</formula>
      <formula>3.5</formula>
    </cfRule>
    <cfRule type="cellIs" dxfId="1753" priority="1587" operator="between">
      <formula>1.5</formula>
      <formula>2.5</formula>
    </cfRule>
    <cfRule type="cellIs" dxfId="1752" priority="1588" operator="between">
      <formula>1</formula>
      <formula>1.5</formula>
    </cfRule>
  </conditionalFormatting>
  <conditionalFormatting sqref="K196">
    <cfRule type="cellIs" dxfId="1751" priority="1581" operator="between">
      <formula>3.5</formula>
      <formula>4</formula>
    </cfRule>
    <cfRule type="cellIs" dxfId="1750" priority="1582" operator="between">
      <formula>2.5</formula>
      <formula>3.5</formula>
    </cfRule>
    <cfRule type="cellIs" dxfId="1749" priority="1583" operator="between">
      <formula>1.5</formula>
      <formula>2.5</formula>
    </cfRule>
    <cfRule type="cellIs" dxfId="1748" priority="1584" operator="between">
      <formula>1</formula>
      <formula>1.5</formula>
    </cfRule>
  </conditionalFormatting>
  <conditionalFormatting sqref="K195">
    <cfRule type="cellIs" dxfId="1747" priority="1577" operator="between">
      <formula>3.5</formula>
      <formula>4</formula>
    </cfRule>
    <cfRule type="cellIs" dxfId="1746" priority="1578" operator="between">
      <formula>2.5</formula>
      <formula>3.5</formula>
    </cfRule>
    <cfRule type="cellIs" dxfId="1745" priority="1579" operator="between">
      <formula>1.5</formula>
      <formula>2.5</formula>
    </cfRule>
    <cfRule type="cellIs" dxfId="1744" priority="1580" operator="between">
      <formula>1</formula>
      <formula>1.5</formula>
    </cfRule>
  </conditionalFormatting>
  <conditionalFormatting sqref="K194">
    <cfRule type="cellIs" dxfId="1743" priority="1573" operator="between">
      <formula>3.5</formula>
      <formula>4</formula>
    </cfRule>
    <cfRule type="cellIs" dxfId="1742" priority="1574" operator="between">
      <formula>2.5</formula>
      <formula>3.5</formula>
    </cfRule>
    <cfRule type="cellIs" dxfId="1741" priority="1575" operator="between">
      <formula>1.5</formula>
      <formula>2.5</formula>
    </cfRule>
    <cfRule type="cellIs" dxfId="1740" priority="1576" operator="between">
      <formula>1</formula>
      <formula>1.5</formula>
    </cfRule>
  </conditionalFormatting>
  <conditionalFormatting sqref="K197">
    <cfRule type="cellIs" dxfId="1739" priority="1569" operator="between">
      <formula>3.5</formula>
      <formula>4</formula>
    </cfRule>
    <cfRule type="cellIs" dxfId="1738" priority="1570" operator="between">
      <formula>2.5</formula>
      <formula>3.5</formula>
    </cfRule>
    <cfRule type="cellIs" dxfId="1737" priority="1571" operator="between">
      <formula>1.5</formula>
      <formula>2.5</formula>
    </cfRule>
    <cfRule type="cellIs" dxfId="1736" priority="1572" operator="between">
      <formula>1</formula>
      <formula>1.5</formula>
    </cfRule>
  </conditionalFormatting>
  <conditionalFormatting sqref="K198">
    <cfRule type="cellIs" dxfId="1735" priority="1565" operator="between">
      <formula>3.5</formula>
      <formula>4</formula>
    </cfRule>
    <cfRule type="cellIs" dxfId="1734" priority="1566" operator="between">
      <formula>2.5</formula>
      <formula>3.5</formula>
    </cfRule>
    <cfRule type="cellIs" dxfId="1733" priority="1567" operator="between">
      <formula>1.5</formula>
      <formula>2.5</formula>
    </cfRule>
    <cfRule type="cellIs" dxfId="1732" priority="1568" operator="between">
      <formula>1</formula>
      <formula>1.5</formula>
    </cfRule>
  </conditionalFormatting>
  <conditionalFormatting sqref="K199">
    <cfRule type="cellIs" dxfId="1731" priority="1561" operator="between">
      <formula>3.5</formula>
      <formula>4</formula>
    </cfRule>
    <cfRule type="cellIs" dxfId="1730" priority="1562" operator="between">
      <formula>2.5</formula>
      <formula>3.5</formula>
    </cfRule>
    <cfRule type="cellIs" dxfId="1729" priority="1563" operator="between">
      <formula>1.5</formula>
      <formula>2.5</formula>
    </cfRule>
    <cfRule type="cellIs" dxfId="1728" priority="1564" operator="between">
      <formula>1</formula>
      <formula>1.5</formula>
    </cfRule>
  </conditionalFormatting>
  <conditionalFormatting sqref="L196">
    <cfRule type="cellIs" dxfId="1727" priority="1557" operator="between">
      <formula>3.5</formula>
      <formula>4</formula>
    </cfRule>
    <cfRule type="cellIs" dxfId="1726" priority="1558" operator="between">
      <formula>2.5</formula>
      <formula>3.5</formula>
    </cfRule>
    <cfRule type="cellIs" dxfId="1725" priority="1559" operator="between">
      <formula>1.5</formula>
      <formula>2.5</formula>
    </cfRule>
    <cfRule type="cellIs" dxfId="1724" priority="1560" operator="between">
      <formula>1</formula>
      <formula>1.5</formula>
    </cfRule>
  </conditionalFormatting>
  <conditionalFormatting sqref="L195">
    <cfRule type="cellIs" dxfId="1723" priority="1553" operator="between">
      <formula>3.5</formula>
      <formula>4</formula>
    </cfRule>
    <cfRule type="cellIs" dxfId="1722" priority="1554" operator="between">
      <formula>2.5</formula>
      <formula>3.5</formula>
    </cfRule>
    <cfRule type="cellIs" dxfId="1721" priority="1555" operator="between">
      <formula>1.5</formula>
      <formula>2.5</formula>
    </cfRule>
    <cfRule type="cellIs" dxfId="1720" priority="1556" operator="between">
      <formula>1</formula>
      <formula>1.5</formula>
    </cfRule>
  </conditionalFormatting>
  <conditionalFormatting sqref="L194">
    <cfRule type="cellIs" dxfId="1719" priority="1549" operator="between">
      <formula>3.5</formula>
      <formula>4</formula>
    </cfRule>
    <cfRule type="cellIs" dxfId="1718" priority="1550" operator="between">
      <formula>2.5</formula>
      <formula>3.5</formula>
    </cfRule>
    <cfRule type="cellIs" dxfId="1717" priority="1551" operator="between">
      <formula>1.5</formula>
      <formula>2.5</formula>
    </cfRule>
    <cfRule type="cellIs" dxfId="1716" priority="1552" operator="between">
      <formula>1</formula>
      <formula>1.5</formula>
    </cfRule>
  </conditionalFormatting>
  <conditionalFormatting sqref="L197">
    <cfRule type="cellIs" dxfId="1715" priority="1545" operator="between">
      <formula>3.5</formula>
      <formula>4</formula>
    </cfRule>
    <cfRule type="cellIs" dxfId="1714" priority="1546" operator="between">
      <formula>2.5</formula>
      <formula>3.5</formula>
    </cfRule>
    <cfRule type="cellIs" dxfId="1713" priority="1547" operator="between">
      <formula>1.5</formula>
      <formula>2.5</formula>
    </cfRule>
    <cfRule type="cellIs" dxfId="1712" priority="1548" operator="between">
      <formula>1</formula>
      <formula>1.5</formula>
    </cfRule>
  </conditionalFormatting>
  <conditionalFormatting sqref="L198">
    <cfRule type="cellIs" dxfId="1711" priority="1541" operator="between">
      <formula>3.5</formula>
      <formula>4</formula>
    </cfRule>
    <cfRule type="cellIs" dxfId="1710" priority="1542" operator="between">
      <formula>2.5</formula>
      <formula>3.5</formula>
    </cfRule>
    <cfRule type="cellIs" dxfId="1709" priority="1543" operator="between">
      <formula>1.5</formula>
      <formula>2.5</formula>
    </cfRule>
    <cfRule type="cellIs" dxfId="1708" priority="1544" operator="between">
      <formula>1</formula>
      <formula>1.5</formula>
    </cfRule>
  </conditionalFormatting>
  <conditionalFormatting sqref="M196">
    <cfRule type="cellIs" dxfId="1707" priority="1537" operator="between">
      <formula>3.5</formula>
      <formula>4</formula>
    </cfRule>
    <cfRule type="cellIs" dxfId="1706" priority="1538" operator="between">
      <formula>2.5</formula>
      <formula>3.5</formula>
    </cfRule>
    <cfRule type="cellIs" dxfId="1705" priority="1539" operator="between">
      <formula>1.5</formula>
      <formula>2.5</formula>
    </cfRule>
    <cfRule type="cellIs" dxfId="1704" priority="1540" operator="between">
      <formula>1</formula>
      <formula>1.5</formula>
    </cfRule>
  </conditionalFormatting>
  <conditionalFormatting sqref="M195">
    <cfRule type="cellIs" dxfId="1703" priority="1533" operator="between">
      <formula>3.5</formula>
      <formula>4</formula>
    </cfRule>
    <cfRule type="cellIs" dxfId="1702" priority="1534" operator="between">
      <formula>2.5</formula>
      <formula>3.5</formula>
    </cfRule>
    <cfRule type="cellIs" dxfId="1701" priority="1535" operator="between">
      <formula>1.5</formula>
      <formula>2.5</formula>
    </cfRule>
    <cfRule type="cellIs" dxfId="1700" priority="1536" operator="between">
      <formula>1</formula>
      <formula>1.5</formula>
    </cfRule>
  </conditionalFormatting>
  <conditionalFormatting sqref="M194">
    <cfRule type="cellIs" dxfId="1699" priority="1529" operator="between">
      <formula>3.5</formula>
      <formula>4</formula>
    </cfRule>
    <cfRule type="cellIs" dxfId="1698" priority="1530" operator="between">
      <formula>2.5</formula>
      <formula>3.5</formula>
    </cfRule>
    <cfRule type="cellIs" dxfId="1697" priority="1531" operator="between">
      <formula>1.5</formula>
      <formula>2.5</formula>
    </cfRule>
    <cfRule type="cellIs" dxfId="1696" priority="1532" operator="between">
      <formula>1</formula>
      <formula>1.5</formula>
    </cfRule>
  </conditionalFormatting>
  <conditionalFormatting sqref="M197">
    <cfRule type="cellIs" dxfId="1695" priority="1525" operator="between">
      <formula>3.5</formula>
      <formula>4</formula>
    </cfRule>
    <cfRule type="cellIs" dxfId="1694" priority="1526" operator="between">
      <formula>2.5</formula>
      <formula>3.5</formula>
    </cfRule>
    <cfRule type="cellIs" dxfId="1693" priority="1527" operator="between">
      <formula>1.5</formula>
      <formula>2.5</formula>
    </cfRule>
    <cfRule type="cellIs" dxfId="1692" priority="1528" operator="between">
      <formula>1</formula>
      <formula>1.5</formula>
    </cfRule>
  </conditionalFormatting>
  <conditionalFormatting sqref="M198">
    <cfRule type="cellIs" dxfId="1691" priority="1521" operator="between">
      <formula>3.5</formula>
      <formula>4</formula>
    </cfRule>
    <cfRule type="cellIs" dxfId="1690" priority="1522" operator="between">
      <formula>2.5</formula>
      <formula>3.5</formula>
    </cfRule>
    <cfRule type="cellIs" dxfId="1689" priority="1523" operator="between">
      <formula>1.5</formula>
      <formula>2.5</formula>
    </cfRule>
    <cfRule type="cellIs" dxfId="1688" priority="1524" operator="between">
      <formula>1</formula>
      <formula>1.5</formula>
    </cfRule>
  </conditionalFormatting>
  <conditionalFormatting sqref="N196">
    <cfRule type="cellIs" dxfId="1687" priority="1517" operator="between">
      <formula>3.5</formula>
      <formula>4</formula>
    </cfRule>
    <cfRule type="cellIs" dxfId="1686" priority="1518" operator="between">
      <formula>2.5</formula>
      <formula>3.5</formula>
    </cfRule>
    <cfRule type="cellIs" dxfId="1685" priority="1519" operator="between">
      <formula>1.5</formula>
      <formula>2.5</formula>
    </cfRule>
    <cfRule type="cellIs" dxfId="1684" priority="1520" operator="between">
      <formula>1</formula>
      <formula>1.5</formula>
    </cfRule>
  </conditionalFormatting>
  <conditionalFormatting sqref="N195">
    <cfRule type="cellIs" dxfId="1683" priority="1513" operator="between">
      <formula>3.5</formula>
      <formula>4</formula>
    </cfRule>
    <cfRule type="cellIs" dxfId="1682" priority="1514" operator="between">
      <formula>2.5</formula>
      <formula>3.5</formula>
    </cfRule>
    <cfRule type="cellIs" dxfId="1681" priority="1515" operator="between">
      <formula>1.5</formula>
      <formula>2.5</formula>
    </cfRule>
    <cfRule type="cellIs" dxfId="1680" priority="1516" operator="between">
      <formula>1</formula>
      <formula>1.5</formula>
    </cfRule>
  </conditionalFormatting>
  <conditionalFormatting sqref="N194">
    <cfRule type="cellIs" dxfId="1679" priority="1509" operator="between">
      <formula>3.5</formula>
      <formula>4</formula>
    </cfRule>
    <cfRule type="cellIs" dxfId="1678" priority="1510" operator="between">
      <formula>2.5</formula>
      <formula>3.5</formula>
    </cfRule>
    <cfRule type="cellIs" dxfId="1677" priority="1511" operator="between">
      <formula>1.5</formula>
      <formula>2.5</formula>
    </cfRule>
    <cfRule type="cellIs" dxfId="1676" priority="1512" operator="between">
      <formula>1</formula>
      <formula>1.5</formula>
    </cfRule>
  </conditionalFormatting>
  <conditionalFormatting sqref="N197">
    <cfRule type="cellIs" dxfId="1675" priority="1505" operator="between">
      <formula>3.5</formula>
      <formula>4</formula>
    </cfRule>
    <cfRule type="cellIs" dxfId="1674" priority="1506" operator="between">
      <formula>2.5</formula>
      <formula>3.5</formula>
    </cfRule>
    <cfRule type="cellIs" dxfId="1673" priority="1507" operator="between">
      <formula>1.5</formula>
      <formula>2.5</formula>
    </cfRule>
    <cfRule type="cellIs" dxfId="1672" priority="1508" operator="between">
      <formula>1</formula>
      <formula>1.5</formula>
    </cfRule>
  </conditionalFormatting>
  <conditionalFormatting sqref="N198">
    <cfRule type="cellIs" dxfId="1671" priority="1501" operator="between">
      <formula>3.5</formula>
      <formula>4</formula>
    </cfRule>
    <cfRule type="cellIs" dxfId="1670" priority="1502" operator="between">
      <formula>2.5</formula>
      <formula>3.5</formula>
    </cfRule>
    <cfRule type="cellIs" dxfId="1669" priority="1503" operator="between">
      <formula>1.5</formula>
      <formula>2.5</formula>
    </cfRule>
    <cfRule type="cellIs" dxfId="1668" priority="1504" operator="between">
      <formula>1</formula>
      <formula>1.5</formula>
    </cfRule>
  </conditionalFormatting>
  <conditionalFormatting sqref="O196">
    <cfRule type="cellIs" dxfId="1667" priority="1497" operator="between">
      <formula>3.5</formula>
      <formula>4</formula>
    </cfRule>
    <cfRule type="cellIs" dxfId="1666" priority="1498" operator="between">
      <formula>2.5</formula>
      <formula>3.5</formula>
    </cfRule>
    <cfRule type="cellIs" dxfId="1665" priority="1499" operator="between">
      <formula>1.5</formula>
      <formula>2.5</formula>
    </cfRule>
    <cfRule type="cellIs" dxfId="1664" priority="1500" operator="between">
      <formula>1</formula>
      <formula>1.5</formula>
    </cfRule>
  </conditionalFormatting>
  <conditionalFormatting sqref="O195">
    <cfRule type="cellIs" dxfId="1663" priority="1493" operator="between">
      <formula>3.5</formula>
      <formula>4</formula>
    </cfRule>
    <cfRule type="cellIs" dxfId="1662" priority="1494" operator="between">
      <formula>2.5</formula>
      <formula>3.5</formula>
    </cfRule>
    <cfRule type="cellIs" dxfId="1661" priority="1495" operator="between">
      <formula>1.5</formula>
      <formula>2.5</formula>
    </cfRule>
    <cfRule type="cellIs" dxfId="1660" priority="1496" operator="between">
      <formula>1</formula>
      <formula>1.5</formula>
    </cfRule>
  </conditionalFormatting>
  <conditionalFormatting sqref="O194">
    <cfRule type="cellIs" dxfId="1659" priority="1489" operator="between">
      <formula>3.5</formula>
      <formula>4</formula>
    </cfRule>
    <cfRule type="cellIs" dxfId="1658" priority="1490" operator="between">
      <formula>2.5</formula>
      <formula>3.5</formula>
    </cfRule>
    <cfRule type="cellIs" dxfId="1657" priority="1491" operator="between">
      <formula>1.5</formula>
      <formula>2.5</formula>
    </cfRule>
    <cfRule type="cellIs" dxfId="1656" priority="1492" operator="between">
      <formula>1</formula>
      <formula>1.5</formula>
    </cfRule>
  </conditionalFormatting>
  <conditionalFormatting sqref="O197">
    <cfRule type="cellIs" dxfId="1655" priority="1485" operator="between">
      <formula>3.5</formula>
      <formula>4</formula>
    </cfRule>
    <cfRule type="cellIs" dxfId="1654" priority="1486" operator="between">
      <formula>2.5</formula>
      <formula>3.5</formula>
    </cfRule>
    <cfRule type="cellIs" dxfId="1653" priority="1487" operator="between">
      <formula>1.5</formula>
      <formula>2.5</formula>
    </cfRule>
    <cfRule type="cellIs" dxfId="1652" priority="1488" operator="between">
      <formula>1</formula>
      <formula>1.5</formula>
    </cfRule>
  </conditionalFormatting>
  <conditionalFormatting sqref="O198">
    <cfRule type="cellIs" dxfId="1651" priority="1481" operator="between">
      <formula>3.5</formula>
      <formula>4</formula>
    </cfRule>
    <cfRule type="cellIs" dxfId="1650" priority="1482" operator="between">
      <formula>2.5</formula>
      <formula>3.5</formula>
    </cfRule>
    <cfRule type="cellIs" dxfId="1649" priority="1483" operator="between">
      <formula>1.5</formula>
      <formula>2.5</formula>
    </cfRule>
    <cfRule type="cellIs" dxfId="1648" priority="1484" operator="between">
      <formula>1</formula>
      <formula>1.5</formula>
    </cfRule>
  </conditionalFormatting>
  <conditionalFormatting sqref="P196">
    <cfRule type="cellIs" dxfId="1647" priority="1477" operator="between">
      <formula>3.5</formula>
      <formula>4</formula>
    </cfRule>
    <cfRule type="cellIs" dxfId="1646" priority="1478" operator="between">
      <formula>2.5</formula>
      <formula>3.5</formula>
    </cfRule>
    <cfRule type="cellIs" dxfId="1645" priority="1479" operator="between">
      <formula>1.5</formula>
      <formula>2.5</formula>
    </cfRule>
    <cfRule type="cellIs" dxfId="1644" priority="1480" operator="between">
      <formula>1</formula>
      <formula>1.5</formula>
    </cfRule>
  </conditionalFormatting>
  <conditionalFormatting sqref="P195">
    <cfRule type="cellIs" dxfId="1643" priority="1473" operator="between">
      <formula>3.5</formula>
      <formula>4</formula>
    </cfRule>
    <cfRule type="cellIs" dxfId="1642" priority="1474" operator="between">
      <formula>2.5</formula>
      <formula>3.5</formula>
    </cfRule>
    <cfRule type="cellIs" dxfId="1641" priority="1475" operator="between">
      <formula>1.5</formula>
      <formula>2.5</formula>
    </cfRule>
    <cfRule type="cellIs" dxfId="1640" priority="1476" operator="between">
      <formula>1</formula>
      <formula>1.5</formula>
    </cfRule>
  </conditionalFormatting>
  <conditionalFormatting sqref="P194">
    <cfRule type="cellIs" dxfId="1639" priority="1469" operator="between">
      <formula>3.5</formula>
      <formula>4</formula>
    </cfRule>
    <cfRule type="cellIs" dxfId="1638" priority="1470" operator="between">
      <formula>2.5</formula>
      <formula>3.5</formula>
    </cfRule>
    <cfRule type="cellIs" dxfId="1637" priority="1471" operator="between">
      <formula>1.5</formula>
      <formula>2.5</formula>
    </cfRule>
    <cfRule type="cellIs" dxfId="1636" priority="1472" operator="between">
      <formula>1</formula>
      <formula>1.5</formula>
    </cfRule>
  </conditionalFormatting>
  <conditionalFormatting sqref="P197">
    <cfRule type="cellIs" dxfId="1635" priority="1465" operator="between">
      <formula>3.5</formula>
      <formula>4</formula>
    </cfRule>
    <cfRule type="cellIs" dxfId="1634" priority="1466" operator="between">
      <formula>2.5</formula>
      <formula>3.5</formula>
    </cfRule>
    <cfRule type="cellIs" dxfId="1633" priority="1467" operator="between">
      <formula>1.5</formula>
      <formula>2.5</formula>
    </cfRule>
    <cfRule type="cellIs" dxfId="1632" priority="1468" operator="between">
      <formula>1</formula>
      <formula>1.5</formula>
    </cfRule>
  </conditionalFormatting>
  <conditionalFormatting sqref="P198">
    <cfRule type="cellIs" dxfId="1631" priority="1461" operator="between">
      <formula>3.5</formula>
      <formula>4</formula>
    </cfRule>
    <cfRule type="cellIs" dxfId="1630" priority="1462" operator="between">
      <formula>2.5</formula>
      <formula>3.5</formula>
    </cfRule>
    <cfRule type="cellIs" dxfId="1629" priority="1463" operator="between">
      <formula>1.5</formula>
      <formula>2.5</formula>
    </cfRule>
    <cfRule type="cellIs" dxfId="1628" priority="1464" operator="between">
      <formula>1</formula>
      <formula>1.5</formula>
    </cfRule>
  </conditionalFormatting>
  <conditionalFormatting sqref="Q196">
    <cfRule type="cellIs" dxfId="1627" priority="1457" operator="between">
      <formula>3.5</formula>
      <formula>4</formula>
    </cfRule>
    <cfRule type="cellIs" dxfId="1626" priority="1458" operator="between">
      <formula>2.5</formula>
      <formula>3.5</formula>
    </cfRule>
    <cfRule type="cellIs" dxfId="1625" priority="1459" operator="between">
      <formula>1.5</formula>
      <formula>2.5</formula>
    </cfRule>
    <cfRule type="cellIs" dxfId="1624" priority="1460" operator="between">
      <formula>1</formula>
      <formula>1.5</formula>
    </cfRule>
  </conditionalFormatting>
  <conditionalFormatting sqref="Q195">
    <cfRule type="cellIs" dxfId="1623" priority="1453" operator="between">
      <formula>3.5</formula>
      <formula>4</formula>
    </cfRule>
    <cfRule type="cellIs" dxfId="1622" priority="1454" operator="between">
      <formula>2.5</formula>
      <formula>3.5</formula>
    </cfRule>
    <cfRule type="cellIs" dxfId="1621" priority="1455" operator="between">
      <formula>1.5</formula>
      <formula>2.5</formula>
    </cfRule>
    <cfRule type="cellIs" dxfId="1620" priority="1456" operator="between">
      <formula>1</formula>
      <formula>1.5</formula>
    </cfRule>
  </conditionalFormatting>
  <conditionalFormatting sqref="Q194">
    <cfRule type="cellIs" dxfId="1619" priority="1449" operator="between">
      <formula>3.5</formula>
      <formula>4</formula>
    </cfRule>
    <cfRule type="cellIs" dxfId="1618" priority="1450" operator="between">
      <formula>2.5</formula>
      <formula>3.5</formula>
    </cfRule>
    <cfRule type="cellIs" dxfId="1617" priority="1451" operator="between">
      <formula>1.5</formula>
      <formula>2.5</formula>
    </cfRule>
    <cfRule type="cellIs" dxfId="1616" priority="1452" operator="between">
      <formula>1</formula>
      <formula>1.5</formula>
    </cfRule>
  </conditionalFormatting>
  <conditionalFormatting sqref="Q197">
    <cfRule type="cellIs" dxfId="1615" priority="1445" operator="between">
      <formula>3.5</formula>
      <formula>4</formula>
    </cfRule>
    <cfRule type="cellIs" dxfId="1614" priority="1446" operator="between">
      <formula>2.5</formula>
      <formula>3.5</formula>
    </cfRule>
    <cfRule type="cellIs" dxfId="1613" priority="1447" operator="between">
      <formula>1.5</formula>
      <formula>2.5</formula>
    </cfRule>
    <cfRule type="cellIs" dxfId="1612" priority="1448" operator="between">
      <formula>1</formula>
      <formula>1.5</formula>
    </cfRule>
  </conditionalFormatting>
  <conditionalFormatting sqref="Q198">
    <cfRule type="cellIs" dxfId="1611" priority="1441" operator="between">
      <formula>3.5</formula>
      <formula>4</formula>
    </cfRule>
    <cfRule type="cellIs" dxfId="1610" priority="1442" operator="between">
      <formula>2.5</formula>
      <formula>3.5</formula>
    </cfRule>
    <cfRule type="cellIs" dxfId="1609" priority="1443" operator="between">
      <formula>1.5</formula>
      <formula>2.5</formula>
    </cfRule>
    <cfRule type="cellIs" dxfId="1608" priority="1444" operator="between">
      <formula>1</formula>
      <formula>1.5</formula>
    </cfRule>
  </conditionalFormatting>
  <conditionalFormatting sqref="R196">
    <cfRule type="cellIs" dxfId="1607" priority="1437" operator="between">
      <formula>3.5</formula>
      <formula>4</formula>
    </cfRule>
    <cfRule type="cellIs" dxfId="1606" priority="1438" operator="between">
      <formula>2.5</formula>
      <formula>3.5</formula>
    </cfRule>
    <cfRule type="cellIs" dxfId="1605" priority="1439" operator="between">
      <formula>1.5</formula>
      <formula>2.5</formula>
    </cfRule>
    <cfRule type="cellIs" dxfId="1604" priority="1440" operator="between">
      <formula>1</formula>
      <formula>1.5</formula>
    </cfRule>
  </conditionalFormatting>
  <conditionalFormatting sqref="R195">
    <cfRule type="cellIs" dxfId="1603" priority="1433" operator="between">
      <formula>3.5</formula>
      <formula>4</formula>
    </cfRule>
    <cfRule type="cellIs" dxfId="1602" priority="1434" operator="between">
      <formula>2.5</formula>
      <formula>3.5</formula>
    </cfRule>
    <cfRule type="cellIs" dxfId="1601" priority="1435" operator="between">
      <formula>1.5</formula>
      <formula>2.5</formula>
    </cfRule>
    <cfRule type="cellIs" dxfId="1600" priority="1436" operator="between">
      <formula>1</formula>
      <formula>1.5</formula>
    </cfRule>
  </conditionalFormatting>
  <conditionalFormatting sqref="R194">
    <cfRule type="cellIs" dxfId="1599" priority="1429" operator="between">
      <formula>3.5</formula>
      <formula>4</formula>
    </cfRule>
    <cfRule type="cellIs" dxfId="1598" priority="1430" operator="between">
      <formula>2.5</formula>
      <formula>3.5</formula>
    </cfRule>
    <cfRule type="cellIs" dxfId="1597" priority="1431" operator="between">
      <formula>1.5</formula>
      <formula>2.5</formula>
    </cfRule>
    <cfRule type="cellIs" dxfId="1596" priority="1432" operator="between">
      <formula>1</formula>
      <formula>1.5</formula>
    </cfRule>
  </conditionalFormatting>
  <conditionalFormatting sqref="R197">
    <cfRule type="cellIs" dxfId="1595" priority="1425" operator="between">
      <formula>3.5</formula>
      <formula>4</formula>
    </cfRule>
    <cfRule type="cellIs" dxfId="1594" priority="1426" operator="between">
      <formula>2.5</formula>
      <formula>3.5</formula>
    </cfRule>
    <cfRule type="cellIs" dxfId="1593" priority="1427" operator="between">
      <formula>1.5</formula>
      <formula>2.5</formula>
    </cfRule>
    <cfRule type="cellIs" dxfId="1592" priority="1428" operator="between">
      <formula>1</formula>
      <formula>1.5</formula>
    </cfRule>
  </conditionalFormatting>
  <conditionalFormatting sqref="R198">
    <cfRule type="cellIs" dxfId="1591" priority="1421" operator="between">
      <formula>3.5</formula>
      <formula>4</formula>
    </cfRule>
    <cfRule type="cellIs" dxfId="1590" priority="1422" operator="between">
      <formula>2.5</formula>
      <formula>3.5</formula>
    </cfRule>
    <cfRule type="cellIs" dxfId="1589" priority="1423" operator="between">
      <formula>1.5</formula>
      <formula>2.5</formula>
    </cfRule>
    <cfRule type="cellIs" dxfId="1588" priority="1424" operator="between">
      <formula>1</formula>
      <formula>1.5</formula>
    </cfRule>
  </conditionalFormatting>
  <conditionalFormatting sqref="S196">
    <cfRule type="cellIs" dxfId="1587" priority="1417" operator="between">
      <formula>3.5</formula>
      <formula>4</formula>
    </cfRule>
    <cfRule type="cellIs" dxfId="1586" priority="1418" operator="between">
      <formula>2.5</formula>
      <formula>3.5</formula>
    </cfRule>
    <cfRule type="cellIs" dxfId="1585" priority="1419" operator="between">
      <formula>1.5</formula>
      <formula>2.5</formula>
    </cfRule>
    <cfRule type="cellIs" dxfId="1584" priority="1420" operator="between">
      <formula>1</formula>
      <formula>1.5</formula>
    </cfRule>
  </conditionalFormatting>
  <conditionalFormatting sqref="S195">
    <cfRule type="cellIs" dxfId="1583" priority="1413" operator="between">
      <formula>3.5</formula>
      <formula>4</formula>
    </cfRule>
    <cfRule type="cellIs" dxfId="1582" priority="1414" operator="between">
      <formula>2.5</formula>
      <formula>3.5</formula>
    </cfRule>
    <cfRule type="cellIs" dxfId="1581" priority="1415" operator="between">
      <formula>1.5</formula>
      <formula>2.5</formula>
    </cfRule>
    <cfRule type="cellIs" dxfId="1580" priority="1416" operator="between">
      <formula>1</formula>
      <formula>1.5</formula>
    </cfRule>
  </conditionalFormatting>
  <conditionalFormatting sqref="S194">
    <cfRule type="cellIs" dxfId="1579" priority="1409" operator="between">
      <formula>3.5</formula>
      <formula>4</formula>
    </cfRule>
    <cfRule type="cellIs" dxfId="1578" priority="1410" operator="between">
      <formula>2.5</formula>
      <formula>3.5</formula>
    </cfRule>
    <cfRule type="cellIs" dxfId="1577" priority="1411" operator="between">
      <formula>1.5</formula>
      <formula>2.5</formula>
    </cfRule>
    <cfRule type="cellIs" dxfId="1576" priority="1412" operator="between">
      <formula>1</formula>
      <formula>1.5</formula>
    </cfRule>
  </conditionalFormatting>
  <conditionalFormatting sqref="S197">
    <cfRule type="cellIs" dxfId="1575" priority="1405" operator="between">
      <formula>3.5</formula>
      <formula>4</formula>
    </cfRule>
    <cfRule type="cellIs" dxfId="1574" priority="1406" operator="between">
      <formula>2.5</formula>
      <formula>3.5</formula>
    </cfRule>
    <cfRule type="cellIs" dxfId="1573" priority="1407" operator="between">
      <formula>1.5</formula>
      <formula>2.5</formula>
    </cfRule>
    <cfRule type="cellIs" dxfId="1572" priority="1408" operator="between">
      <formula>1</formula>
      <formula>1.5</formula>
    </cfRule>
  </conditionalFormatting>
  <conditionalFormatting sqref="S198">
    <cfRule type="cellIs" dxfId="1571" priority="1401" operator="between">
      <formula>3.5</formula>
      <formula>4</formula>
    </cfRule>
    <cfRule type="cellIs" dxfId="1570" priority="1402" operator="between">
      <formula>2.5</formula>
      <formula>3.5</formula>
    </cfRule>
    <cfRule type="cellIs" dxfId="1569" priority="1403" operator="between">
      <formula>1.5</formula>
      <formula>2.5</formula>
    </cfRule>
    <cfRule type="cellIs" dxfId="1568" priority="1404" operator="between">
      <formula>1</formula>
      <formula>1.5</formula>
    </cfRule>
  </conditionalFormatting>
  <conditionalFormatting sqref="T196">
    <cfRule type="cellIs" dxfId="1567" priority="1397" operator="between">
      <formula>3.5</formula>
      <formula>4</formula>
    </cfRule>
    <cfRule type="cellIs" dxfId="1566" priority="1398" operator="between">
      <formula>2.5</formula>
      <formula>3.5</formula>
    </cfRule>
    <cfRule type="cellIs" dxfId="1565" priority="1399" operator="between">
      <formula>1.5</formula>
      <formula>2.5</formula>
    </cfRule>
    <cfRule type="cellIs" dxfId="1564" priority="1400" operator="between">
      <formula>1</formula>
      <formula>1.5</formula>
    </cfRule>
  </conditionalFormatting>
  <conditionalFormatting sqref="T195">
    <cfRule type="cellIs" dxfId="1563" priority="1393" operator="between">
      <formula>3.5</formula>
      <formula>4</formula>
    </cfRule>
    <cfRule type="cellIs" dxfId="1562" priority="1394" operator="between">
      <formula>2.5</formula>
      <formula>3.5</formula>
    </cfRule>
    <cfRule type="cellIs" dxfId="1561" priority="1395" operator="between">
      <formula>1.5</formula>
      <formula>2.5</formula>
    </cfRule>
    <cfRule type="cellIs" dxfId="1560" priority="1396" operator="between">
      <formula>1</formula>
      <formula>1.5</formula>
    </cfRule>
  </conditionalFormatting>
  <conditionalFormatting sqref="T194">
    <cfRule type="cellIs" dxfId="1559" priority="1389" operator="between">
      <formula>3.5</formula>
      <formula>4</formula>
    </cfRule>
    <cfRule type="cellIs" dxfId="1558" priority="1390" operator="between">
      <formula>2.5</formula>
      <formula>3.5</formula>
    </cfRule>
    <cfRule type="cellIs" dxfId="1557" priority="1391" operator="between">
      <formula>1.5</formula>
      <formula>2.5</formula>
    </cfRule>
    <cfRule type="cellIs" dxfId="1556" priority="1392" operator="between">
      <formula>1</formula>
      <formula>1.5</formula>
    </cfRule>
  </conditionalFormatting>
  <conditionalFormatting sqref="T197">
    <cfRule type="cellIs" dxfId="1555" priority="1385" operator="between">
      <formula>3.5</formula>
      <formula>4</formula>
    </cfRule>
    <cfRule type="cellIs" dxfId="1554" priority="1386" operator="between">
      <formula>2.5</formula>
      <formula>3.5</formula>
    </cfRule>
    <cfRule type="cellIs" dxfId="1553" priority="1387" operator="between">
      <formula>1.5</formula>
      <formula>2.5</formula>
    </cfRule>
    <cfRule type="cellIs" dxfId="1552" priority="1388" operator="between">
      <formula>1</formula>
      <formula>1.5</formula>
    </cfRule>
  </conditionalFormatting>
  <conditionalFormatting sqref="T198">
    <cfRule type="cellIs" dxfId="1551" priority="1381" operator="between">
      <formula>3.5</formula>
      <formula>4</formula>
    </cfRule>
    <cfRule type="cellIs" dxfId="1550" priority="1382" operator="between">
      <formula>2.5</formula>
      <formula>3.5</formula>
    </cfRule>
    <cfRule type="cellIs" dxfId="1549" priority="1383" operator="between">
      <formula>1.5</formula>
      <formula>2.5</formula>
    </cfRule>
    <cfRule type="cellIs" dxfId="1548" priority="1384" operator="between">
      <formula>1</formula>
      <formula>1.5</formula>
    </cfRule>
  </conditionalFormatting>
  <conditionalFormatting sqref="E200:L200">
    <cfRule type="cellIs" dxfId="1547" priority="1377" operator="between">
      <formula>3.5</formula>
      <formula>4</formula>
    </cfRule>
    <cfRule type="cellIs" dxfId="1546" priority="1378" operator="between">
      <formula>2.5</formula>
      <formula>3.5</formula>
    </cfRule>
    <cfRule type="cellIs" dxfId="1545" priority="1379" operator="between">
      <formula>1.5</formula>
      <formula>2.5</formula>
    </cfRule>
    <cfRule type="cellIs" dxfId="1544" priority="1380" operator="between">
      <formula>1</formula>
      <formula>1.5</formula>
    </cfRule>
  </conditionalFormatting>
  <conditionalFormatting sqref="E201 I201 K201 M201 O201 Q201 G201">
    <cfRule type="cellIs" dxfId="1543" priority="1373" operator="between">
      <formula>3.5</formula>
      <formula>4</formula>
    </cfRule>
    <cfRule type="cellIs" dxfId="1542" priority="1374" operator="between">
      <formula>2.5</formula>
      <formula>3.5</formula>
    </cfRule>
    <cfRule type="cellIs" dxfId="1541" priority="1375" operator="between">
      <formula>1.5</formula>
      <formula>2.5</formula>
    </cfRule>
    <cfRule type="cellIs" dxfId="1540" priority="1376" operator="between">
      <formula>1</formula>
      <formula>1.5</formula>
    </cfRule>
  </conditionalFormatting>
  <conditionalFormatting sqref="E202">
    <cfRule type="cellIs" dxfId="1539" priority="1369" operator="between">
      <formula>3.5</formula>
      <formula>4</formula>
    </cfRule>
    <cfRule type="cellIs" dxfId="1538" priority="1370" operator="between">
      <formula>2.5</formula>
      <formula>3.5</formula>
    </cfRule>
    <cfRule type="cellIs" dxfId="1537" priority="1371" operator="between">
      <formula>1.5</formula>
      <formula>2.5</formula>
    </cfRule>
    <cfRule type="cellIs" dxfId="1536" priority="1372" operator="between">
      <formula>1</formula>
      <formula>1.5</formula>
    </cfRule>
  </conditionalFormatting>
  <conditionalFormatting sqref="L199">
    <cfRule type="cellIs" dxfId="1535" priority="1365" operator="between">
      <formula>3.5</formula>
      <formula>4</formula>
    </cfRule>
    <cfRule type="cellIs" dxfId="1534" priority="1366" operator="between">
      <formula>2.5</formula>
      <formula>3.5</formula>
    </cfRule>
    <cfRule type="cellIs" dxfId="1533" priority="1367" operator="between">
      <formula>1.5</formula>
      <formula>2.5</formula>
    </cfRule>
    <cfRule type="cellIs" dxfId="1532" priority="1368" operator="between">
      <formula>1</formula>
      <formula>1.5</formula>
    </cfRule>
  </conditionalFormatting>
  <conditionalFormatting sqref="M199">
    <cfRule type="cellIs" dxfId="1531" priority="1361" operator="between">
      <formula>3.5</formula>
      <formula>4</formula>
    </cfRule>
    <cfRule type="cellIs" dxfId="1530" priority="1362" operator="between">
      <formula>2.5</formula>
      <formula>3.5</formula>
    </cfRule>
    <cfRule type="cellIs" dxfId="1529" priority="1363" operator="between">
      <formula>1.5</formula>
      <formula>2.5</formula>
    </cfRule>
    <cfRule type="cellIs" dxfId="1528" priority="1364" operator="between">
      <formula>1</formula>
      <formula>1.5</formula>
    </cfRule>
  </conditionalFormatting>
  <conditionalFormatting sqref="N199">
    <cfRule type="cellIs" dxfId="1527" priority="1357" operator="between">
      <formula>3.5</formula>
      <formula>4</formula>
    </cfRule>
    <cfRule type="cellIs" dxfId="1526" priority="1358" operator="between">
      <formula>2.5</formula>
      <formula>3.5</formula>
    </cfRule>
    <cfRule type="cellIs" dxfId="1525" priority="1359" operator="between">
      <formula>1.5</formula>
      <formula>2.5</formula>
    </cfRule>
    <cfRule type="cellIs" dxfId="1524" priority="1360" operator="between">
      <formula>1</formula>
      <formula>1.5</formula>
    </cfRule>
  </conditionalFormatting>
  <conditionalFormatting sqref="O199">
    <cfRule type="cellIs" dxfId="1523" priority="1353" operator="between">
      <formula>3.5</formula>
      <formula>4</formula>
    </cfRule>
    <cfRule type="cellIs" dxfId="1522" priority="1354" operator="between">
      <formula>2.5</formula>
      <formula>3.5</formula>
    </cfRule>
    <cfRule type="cellIs" dxfId="1521" priority="1355" operator="between">
      <formula>1.5</formula>
      <formula>2.5</formula>
    </cfRule>
    <cfRule type="cellIs" dxfId="1520" priority="1356" operator="between">
      <formula>1</formula>
      <formula>1.5</formula>
    </cfRule>
  </conditionalFormatting>
  <conditionalFormatting sqref="P199">
    <cfRule type="cellIs" dxfId="1519" priority="1349" operator="between">
      <formula>3.5</formula>
      <formula>4</formula>
    </cfRule>
    <cfRule type="cellIs" dxfId="1518" priority="1350" operator="between">
      <formula>2.5</formula>
      <formula>3.5</formula>
    </cfRule>
    <cfRule type="cellIs" dxfId="1517" priority="1351" operator="between">
      <formula>1.5</formula>
      <formula>2.5</formula>
    </cfRule>
    <cfRule type="cellIs" dxfId="1516" priority="1352" operator="between">
      <formula>1</formula>
      <formula>1.5</formula>
    </cfRule>
  </conditionalFormatting>
  <conditionalFormatting sqref="Q199">
    <cfRule type="cellIs" dxfId="1515" priority="1345" operator="between">
      <formula>3.5</formula>
      <formula>4</formula>
    </cfRule>
    <cfRule type="cellIs" dxfId="1514" priority="1346" operator="between">
      <formula>2.5</formula>
      <formula>3.5</formula>
    </cfRule>
    <cfRule type="cellIs" dxfId="1513" priority="1347" operator="between">
      <formula>1.5</formula>
      <formula>2.5</formula>
    </cfRule>
    <cfRule type="cellIs" dxfId="1512" priority="1348" operator="between">
      <formula>1</formula>
      <formula>1.5</formula>
    </cfRule>
  </conditionalFormatting>
  <conditionalFormatting sqref="R199">
    <cfRule type="cellIs" dxfId="1511" priority="1341" operator="between">
      <formula>3.5</formula>
      <formula>4</formula>
    </cfRule>
    <cfRule type="cellIs" dxfId="1510" priority="1342" operator="between">
      <formula>2.5</formula>
      <formula>3.5</formula>
    </cfRule>
    <cfRule type="cellIs" dxfId="1509" priority="1343" operator="between">
      <formula>1.5</formula>
      <formula>2.5</formula>
    </cfRule>
    <cfRule type="cellIs" dxfId="1508" priority="1344" operator="between">
      <formula>1</formula>
      <formula>1.5</formula>
    </cfRule>
  </conditionalFormatting>
  <conditionalFormatting sqref="S199">
    <cfRule type="cellIs" dxfId="1507" priority="1337" operator="between">
      <formula>3.5</formula>
      <formula>4</formula>
    </cfRule>
    <cfRule type="cellIs" dxfId="1506" priority="1338" operator="between">
      <formula>2.5</formula>
      <formula>3.5</formula>
    </cfRule>
    <cfRule type="cellIs" dxfId="1505" priority="1339" operator="between">
      <formula>1.5</formula>
      <formula>2.5</formula>
    </cfRule>
    <cfRule type="cellIs" dxfId="1504" priority="1340" operator="between">
      <formula>1</formula>
      <formula>1.5</formula>
    </cfRule>
  </conditionalFormatting>
  <conditionalFormatting sqref="T199">
    <cfRule type="cellIs" dxfId="1503" priority="1333" operator="between">
      <formula>3.5</formula>
      <formula>4</formula>
    </cfRule>
    <cfRule type="cellIs" dxfId="1502" priority="1334" operator="between">
      <formula>2.5</formula>
      <formula>3.5</formula>
    </cfRule>
    <cfRule type="cellIs" dxfId="1501" priority="1335" operator="between">
      <formula>1.5</formula>
      <formula>2.5</formula>
    </cfRule>
    <cfRule type="cellIs" dxfId="1500" priority="1336" operator="between">
      <formula>1</formula>
      <formula>1.5</formula>
    </cfRule>
  </conditionalFormatting>
  <conditionalFormatting sqref="M200">
    <cfRule type="cellIs" dxfId="1499" priority="1329" operator="between">
      <formula>3.5</formula>
      <formula>4</formula>
    </cfRule>
    <cfRule type="cellIs" dxfId="1498" priority="1330" operator="between">
      <formula>2.5</formula>
      <formula>3.5</formula>
    </cfRule>
    <cfRule type="cellIs" dxfId="1497" priority="1331" operator="between">
      <formula>1.5</formula>
      <formula>2.5</formula>
    </cfRule>
    <cfRule type="cellIs" dxfId="1496" priority="1332" operator="between">
      <formula>1</formula>
      <formula>1.5</formula>
    </cfRule>
  </conditionalFormatting>
  <conditionalFormatting sqref="N200">
    <cfRule type="cellIs" dxfId="1495" priority="1325" operator="between">
      <formula>3.5</formula>
      <formula>4</formula>
    </cfRule>
    <cfRule type="cellIs" dxfId="1494" priority="1326" operator="between">
      <formula>2.5</formula>
      <formula>3.5</formula>
    </cfRule>
    <cfRule type="cellIs" dxfId="1493" priority="1327" operator="between">
      <formula>1.5</formula>
      <formula>2.5</formula>
    </cfRule>
    <cfRule type="cellIs" dxfId="1492" priority="1328" operator="between">
      <formula>1</formula>
      <formula>1.5</formula>
    </cfRule>
  </conditionalFormatting>
  <conditionalFormatting sqref="O200">
    <cfRule type="cellIs" dxfId="1491" priority="1321" operator="between">
      <formula>3.5</formula>
      <formula>4</formula>
    </cfRule>
    <cfRule type="cellIs" dxfId="1490" priority="1322" operator="between">
      <formula>2.5</formula>
      <formula>3.5</formula>
    </cfRule>
    <cfRule type="cellIs" dxfId="1489" priority="1323" operator="between">
      <formula>1.5</formula>
      <formula>2.5</formula>
    </cfRule>
    <cfRule type="cellIs" dxfId="1488" priority="1324" operator="between">
      <formula>1</formula>
      <formula>1.5</formula>
    </cfRule>
  </conditionalFormatting>
  <conditionalFormatting sqref="P200">
    <cfRule type="cellIs" dxfId="1487" priority="1317" operator="between">
      <formula>3.5</formula>
      <formula>4</formula>
    </cfRule>
    <cfRule type="cellIs" dxfId="1486" priority="1318" operator="between">
      <formula>2.5</formula>
      <formula>3.5</formula>
    </cfRule>
    <cfRule type="cellIs" dxfId="1485" priority="1319" operator="between">
      <formula>1.5</formula>
      <formula>2.5</formula>
    </cfRule>
    <cfRule type="cellIs" dxfId="1484" priority="1320" operator="between">
      <formula>1</formula>
      <formula>1.5</formula>
    </cfRule>
  </conditionalFormatting>
  <conditionalFormatting sqref="Q200">
    <cfRule type="cellIs" dxfId="1483" priority="1313" operator="between">
      <formula>3.5</formula>
      <formula>4</formula>
    </cfRule>
    <cfRule type="cellIs" dxfId="1482" priority="1314" operator="between">
      <formula>2.5</formula>
      <formula>3.5</formula>
    </cfRule>
    <cfRule type="cellIs" dxfId="1481" priority="1315" operator="between">
      <formula>1.5</formula>
      <formula>2.5</formula>
    </cfRule>
    <cfRule type="cellIs" dxfId="1480" priority="1316" operator="between">
      <formula>1</formula>
      <formula>1.5</formula>
    </cfRule>
  </conditionalFormatting>
  <conditionalFormatting sqref="R200">
    <cfRule type="cellIs" dxfId="1479" priority="1309" operator="between">
      <formula>3.5</formula>
      <formula>4</formula>
    </cfRule>
    <cfRule type="cellIs" dxfId="1478" priority="1310" operator="between">
      <formula>2.5</formula>
      <formula>3.5</formula>
    </cfRule>
    <cfRule type="cellIs" dxfId="1477" priority="1311" operator="between">
      <formula>1.5</formula>
      <formula>2.5</formula>
    </cfRule>
    <cfRule type="cellIs" dxfId="1476" priority="1312" operator="between">
      <formula>1</formula>
      <formula>1.5</formula>
    </cfRule>
  </conditionalFormatting>
  <conditionalFormatting sqref="E230">
    <cfRule type="cellIs" dxfId="1475" priority="1305" operator="between">
      <formula>3.5</formula>
      <formula>4</formula>
    </cfRule>
    <cfRule type="cellIs" dxfId="1474" priority="1306" operator="between">
      <formula>2.5</formula>
      <formula>3.5</formula>
    </cfRule>
    <cfRule type="cellIs" dxfId="1473" priority="1307" operator="between">
      <formula>1.5</formula>
      <formula>2.5</formula>
    </cfRule>
    <cfRule type="cellIs" dxfId="1472" priority="1308" operator="between">
      <formula>1</formula>
      <formula>1.5</formula>
    </cfRule>
  </conditionalFormatting>
  <conditionalFormatting sqref="E229">
    <cfRule type="cellIs" dxfId="1471" priority="1301" operator="between">
      <formula>3.5</formula>
      <formula>4</formula>
    </cfRule>
    <cfRule type="cellIs" dxfId="1470" priority="1302" operator="between">
      <formula>2.5</formula>
      <formula>3.5</formula>
    </cfRule>
    <cfRule type="cellIs" dxfId="1469" priority="1303" operator="between">
      <formula>1.5</formula>
      <formula>2.5</formula>
    </cfRule>
    <cfRule type="cellIs" dxfId="1468" priority="1304" operator="between">
      <formula>1</formula>
      <formula>1.5</formula>
    </cfRule>
  </conditionalFormatting>
  <conditionalFormatting sqref="E228">
    <cfRule type="cellIs" dxfId="1467" priority="1297" operator="between">
      <formula>3.5</formula>
      <formula>4</formula>
    </cfRule>
    <cfRule type="cellIs" dxfId="1466" priority="1298" operator="between">
      <formula>2.5</formula>
      <formula>3.5</formula>
    </cfRule>
    <cfRule type="cellIs" dxfId="1465" priority="1299" operator="between">
      <formula>1.5</formula>
      <formula>2.5</formula>
    </cfRule>
    <cfRule type="cellIs" dxfId="1464" priority="1300" operator="between">
      <formula>1</formula>
      <formula>1.5</formula>
    </cfRule>
  </conditionalFormatting>
  <conditionalFormatting sqref="E231">
    <cfRule type="cellIs" dxfId="1463" priority="1293" operator="between">
      <formula>3.5</formula>
      <formula>4</formula>
    </cfRule>
    <cfRule type="cellIs" dxfId="1462" priority="1294" operator="between">
      <formula>2.5</formula>
      <formula>3.5</formula>
    </cfRule>
    <cfRule type="cellIs" dxfId="1461" priority="1295" operator="between">
      <formula>1.5</formula>
      <formula>2.5</formula>
    </cfRule>
    <cfRule type="cellIs" dxfId="1460" priority="1296" operator="between">
      <formula>1</formula>
      <formula>1.5</formula>
    </cfRule>
  </conditionalFormatting>
  <conditionalFormatting sqref="E232">
    <cfRule type="cellIs" dxfId="1459" priority="1289" operator="between">
      <formula>3.5</formula>
      <formula>4</formula>
    </cfRule>
    <cfRule type="cellIs" dxfId="1458" priority="1290" operator="between">
      <formula>2.5</formula>
      <formula>3.5</formula>
    </cfRule>
    <cfRule type="cellIs" dxfId="1457" priority="1291" operator="between">
      <formula>1.5</formula>
      <formula>2.5</formula>
    </cfRule>
    <cfRule type="cellIs" dxfId="1456" priority="1292" operator="between">
      <formula>1</formula>
      <formula>1.5</formula>
    </cfRule>
  </conditionalFormatting>
  <conditionalFormatting sqref="E233">
    <cfRule type="cellIs" dxfId="1455" priority="1285" operator="between">
      <formula>3.5</formula>
      <formula>4</formula>
    </cfRule>
    <cfRule type="cellIs" dxfId="1454" priority="1286" operator="between">
      <formula>2.5</formula>
      <formula>3.5</formula>
    </cfRule>
    <cfRule type="cellIs" dxfId="1453" priority="1287" operator="between">
      <formula>1.5</formula>
      <formula>2.5</formula>
    </cfRule>
    <cfRule type="cellIs" dxfId="1452" priority="1288" operator="between">
      <formula>1</formula>
      <formula>1.5</formula>
    </cfRule>
  </conditionalFormatting>
  <conditionalFormatting sqref="F230">
    <cfRule type="cellIs" dxfId="1451" priority="1281" operator="between">
      <formula>3.5</formula>
      <formula>4</formula>
    </cfRule>
    <cfRule type="cellIs" dxfId="1450" priority="1282" operator="between">
      <formula>2.5</formula>
      <formula>3.5</formula>
    </cfRule>
    <cfRule type="cellIs" dxfId="1449" priority="1283" operator="between">
      <formula>1.5</formula>
      <formula>2.5</formula>
    </cfRule>
    <cfRule type="cellIs" dxfId="1448" priority="1284" operator="between">
      <formula>1</formula>
      <formula>1.5</formula>
    </cfRule>
  </conditionalFormatting>
  <conditionalFormatting sqref="F229">
    <cfRule type="cellIs" dxfId="1447" priority="1277" operator="between">
      <formula>3.5</formula>
      <formula>4</formula>
    </cfRule>
    <cfRule type="cellIs" dxfId="1446" priority="1278" operator="between">
      <formula>2.5</formula>
      <formula>3.5</formula>
    </cfRule>
    <cfRule type="cellIs" dxfId="1445" priority="1279" operator="between">
      <formula>1.5</formula>
      <formula>2.5</formula>
    </cfRule>
    <cfRule type="cellIs" dxfId="1444" priority="1280" operator="between">
      <formula>1</formula>
      <formula>1.5</formula>
    </cfRule>
  </conditionalFormatting>
  <conditionalFormatting sqref="F228">
    <cfRule type="cellIs" dxfId="1443" priority="1273" operator="between">
      <formula>3.5</formula>
      <formula>4</formula>
    </cfRule>
    <cfRule type="cellIs" dxfId="1442" priority="1274" operator="between">
      <formula>2.5</formula>
      <formula>3.5</formula>
    </cfRule>
    <cfRule type="cellIs" dxfId="1441" priority="1275" operator="between">
      <formula>1.5</formula>
      <formula>2.5</formula>
    </cfRule>
    <cfRule type="cellIs" dxfId="1440" priority="1276" operator="between">
      <formula>1</formula>
      <formula>1.5</formula>
    </cfRule>
  </conditionalFormatting>
  <conditionalFormatting sqref="F231">
    <cfRule type="cellIs" dxfId="1439" priority="1269" operator="between">
      <formula>3.5</formula>
      <formula>4</formula>
    </cfRule>
    <cfRule type="cellIs" dxfId="1438" priority="1270" operator="between">
      <formula>2.5</formula>
      <formula>3.5</formula>
    </cfRule>
    <cfRule type="cellIs" dxfId="1437" priority="1271" operator="between">
      <formula>1.5</formula>
      <formula>2.5</formula>
    </cfRule>
    <cfRule type="cellIs" dxfId="1436" priority="1272" operator="between">
      <formula>1</formula>
      <formula>1.5</formula>
    </cfRule>
  </conditionalFormatting>
  <conditionalFormatting sqref="F232">
    <cfRule type="cellIs" dxfId="1435" priority="1265" operator="between">
      <formula>3.5</formula>
      <formula>4</formula>
    </cfRule>
    <cfRule type="cellIs" dxfId="1434" priority="1266" operator="between">
      <formula>2.5</formula>
      <formula>3.5</formula>
    </cfRule>
    <cfRule type="cellIs" dxfId="1433" priority="1267" operator="between">
      <formula>1.5</formula>
      <formula>2.5</formula>
    </cfRule>
    <cfRule type="cellIs" dxfId="1432" priority="1268" operator="between">
      <formula>1</formula>
      <formula>1.5</formula>
    </cfRule>
  </conditionalFormatting>
  <conditionalFormatting sqref="F233">
    <cfRule type="cellIs" dxfId="1431" priority="1261" operator="between">
      <formula>3.5</formula>
      <formula>4</formula>
    </cfRule>
    <cfRule type="cellIs" dxfId="1430" priority="1262" operator="between">
      <formula>2.5</formula>
      <formula>3.5</formula>
    </cfRule>
    <cfRule type="cellIs" dxfId="1429" priority="1263" operator="between">
      <formula>1.5</formula>
      <formula>2.5</formula>
    </cfRule>
    <cfRule type="cellIs" dxfId="1428" priority="1264" operator="between">
      <formula>1</formula>
      <formula>1.5</formula>
    </cfRule>
  </conditionalFormatting>
  <conditionalFormatting sqref="G230">
    <cfRule type="cellIs" dxfId="1427" priority="1257" operator="between">
      <formula>3.5</formula>
      <formula>4</formula>
    </cfRule>
    <cfRule type="cellIs" dxfId="1426" priority="1258" operator="between">
      <formula>2.5</formula>
      <formula>3.5</formula>
    </cfRule>
    <cfRule type="cellIs" dxfId="1425" priority="1259" operator="between">
      <formula>1.5</formula>
      <formula>2.5</formula>
    </cfRule>
    <cfRule type="cellIs" dxfId="1424" priority="1260" operator="between">
      <formula>1</formula>
      <formula>1.5</formula>
    </cfRule>
  </conditionalFormatting>
  <conditionalFormatting sqref="G229">
    <cfRule type="cellIs" dxfId="1423" priority="1253" operator="between">
      <formula>3.5</formula>
      <formula>4</formula>
    </cfRule>
    <cfRule type="cellIs" dxfId="1422" priority="1254" operator="between">
      <formula>2.5</formula>
      <formula>3.5</formula>
    </cfRule>
    <cfRule type="cellIs" dxfId="1421" priority="1255" operator="between">
      <formula>1.5</formula>
      <formula>2.5</formula>
    </cfRule>
    <cfRule type="cellIs" dxfId="1420" priority="1256" operator="between">
      <formula>1</formula>
      <formula>1.5</formula>
    </cfRule>
  </conditionalFormatting>
  <conditionalFormatting sqref="G228">
    <cfRule type="cellIs" dxfId="1419" priority="1249" operator="between">
      <formula>3.5</formula>
      <formula>4</formula>
    </cfRule>
    <cfRule type="cellIs" dxfId="1418" priority="1250" operator="between">
      <formula>2.5</formula>
      <formula>3.5</formula>
    </cfRule>
    <cfRule type="cellIs" dxfId="1417" priority="1251" operator="between">
      <formula>1.5</formula>
      <formula>2.5</formula>
    </cfRule>
    <cfRule type="cellIs" dxfId="1416" priority="1252" operator="between">
      <formula>1</formula>
      <formula>1.5</formula>
    </cfRule>
  </conditionalFormatting>
  <conditionalFormatting sqref="G231">
    <cfRule type="cellIs" dxfId="1415" priority="1245" operator="between">
      <formula>3.5</formula>
      <formula>4</formula>
    </cfRule>
    <cfRule type="cellIs" dxfId="1414" priority="1246" operator="between">
      <formula>2.5</formula>
      <formula>3.5</formula>
    </cfRule>
    <cfRule type="cellIs" dxfId="1413" priority="1247" operator="between">
      <formula>1.5</formula>
      <formula>2.5</formula>
    </cfRule>
    <cfRule type="cellIs" dxfId="1412" priority="1248" operator="between">
      <formula>1</formula>
      <formula>1.5</formula>
    </cfRule>
  </conditionalFormatting>
  <conditionalFormatting sqref="G232">
    <cfRule type="cellIs" dxfId="1411" priority="1241" operator="between">
      <formula>3.5</formula>
      <formula>4</formula>
    </cfRule>
    <cfRule type="cellIs" dxfId="1410" priority="1242" operator="between">
      <formula>2.5</formula>
      <formula>3.5</formula>
    </cfRule>
    <cfRule type="cellIs" dxfId="1409" priority="1243" operator="between">
      <formula>1.5</formula>
      <formula>2.5</formula>
    </cfRule>
    <cfRule type="cellIs" dxfId="1408" priority="1244" operator="between">
      <formula>1</formula>
      <formula>1.5</formula>
    </cfRule>
  </conditionalFormatting>
  <conditionalFormatting sqref="G233">
    <cfRule type="cellIs" dxfId="1407" priority="1237" operator="between">
      <formula>3.5</formula>
      <formula>4</formula>
    </cfRule>
    <cfRule type="cellIs" dxfId="1406" priority="1238" operator="between">
      <formula>2.5</formula>
      <formula>3.5</formula>
    </cfRule>
    <cfRule type="cellIs" dxfId="1405" priority="1239" operator="between">
      <formula>1.5</formula>
      <formula>2.5</formula>
    </cfRule>
    <cfRule type="cellIs" dxfId="1404" priority="1240" operator="between">
      <formula>1</formula>
      <formula>1.5</formula>
    </cfRule>
  </conditionalFormatting>
  <conditionalFormatting sqref="H230">
    <cfRule type="cellIs" dxfId="1403" priority="1233" operator="between">
      <formula>3.5</formula>
      <formula>4</formula>
    </cfRule>
    <cfRule type="cellIs" dxfId="1402" priority="1234" operator="between">
      <formula>2.5</formula>
      <formula>3.5</formula>
    </cfRule>
    <cfRule type="cellIs" dxfId="1401" priority="1235" operator="between">
      <formula>1.5</formula>
      <formula>2.5</formula>
    </cfRule>
    <cfRule type="cellIs" dxfId="1400" priority="1236" operator="between">
      <formula>1</formula>
      <formula>1.5</formula>
    </cfRule>
  </conditionalFormatting>
  <conditionalFormatting sqref="H229">
    <cfRule type="cellIs" dxfId="1399" priority="1229" operator="between">
      <formula>3.5</formula>
      <formula>4</formula>
    </cfRule>
    <cfRule type="cellIs" dxfId="1398" priority="1230" operator="between">
      <formula>2.5</formula>
      <formula>3.5</formula>
    </cfRule>
    <cfRule type="cellIs" dxfId="1397" priority="1231" operator="between">
      <formula>1.5</formula>
      <formula>2.5</formula>
    </cfRule>
    <cfRule type="cellIs" dxfId="1396" priority="1232" operator="between">
      <formula>1</formula>
      <formula>1.5</formula>
    </cfRule>
  </conditionalFormatting>
  <conditionalFormatting sqref="H228">
    <cfRule type="cellIs" dxfId="1395" priority="1225" operator="between">
      <formula>3.5</formula>
      <formula>4</formula>
    </cfRule>
    <cfRule type="cellIs" dxfId="1394" priority="1226" operator="between">
      <formula>2.5</formula>
      <formula>3.5</formula>
    </cfRule>
    <cfRule type="cellIs" dxfId="1393" priority="1227" operator="between">
      <formula>1.5</formula>
      <formula>2.5</formula>
    </cfRule>
    <cfRule type="cellIs" dxfId="1392" priority="1228" operator="between">
      <formula>1</formula>
      <formula>1.5</formula>
    </cfRule>
  </conditionalFormatting>
  <conditionalFormatting sqref="H231">
    <cfRule type="cellIs" dxfId="1391" priority="1221" operator="between">
      <formula>3.5</formula>
      <formula>4</formula>
    </cfRule>
    <cfRule type="cellIs" dxfId="1390" priority="1222" operator="between">
      <formula>2.5</formula>
      <formula>3.5</formula>
    </cfRule>
    <cfRule type="cellIs" dxfId="1389" priority="1223" operator="between">
      <formula>1.5</formula>
      <formula>2.5</formula>
    </cfRule>
    <cfRule type="cellIs" dxfId="1388" priority="1224" operator="between">
      <formula>1</formula>
      <formula>1.5</formula>
    </cfRule>
  </conditionalFormatting>
  <conditionalFormatting sqref="H232">
    <cfRule type="cellIs" dxfId="1387" priority="1217" operator="between">
      <formula>3.5</formula>
      <formula>4</formula>
    </cfRule>
    <cfRule type="cellIs" dxfId="1386" priority="1218" operator="between">
      <formula>2.5</formula>
      <formula>3.5</formula>
    </cfRule>
    <cfRule type="cellIs" dxfId="1385" priority="1219" operator="between">
      <formula>1.5</formula>
      <formula>2.5</formula>
    </cfRule>
    <cfRule type="cellIs" dxfId="1384" priority="1220" operator="between">
      <formula>1</formula>
      <formula>1.5</formula>
    </cfRule>
  </conditionalFormatting>
  <conditionalFormatting sqref="H233">
    <cfRule type="cellIs" dxfId="1383" priority="1213" operator="between">
      <formula>3.5</formula>
      <formula>4</formula>
    </cfRule>
    <cfRule type="cellIs" dxfId="1382" priority="1214" operator="between">
      <formula>2.5</formula>
      <formula>3.5</formula>
    </cfRule>
    <cfRule type="cellIs" dxfId="1381" priority="1215" operator="between">
      <formula>1.5</formula>
      <formula>2.5</formula>
    </cfRule>
    <cfRule type="cellIs" dxfId="1380" priority="1216" operator="between">
      <formula>1</formula>
      <formula>1.5</formula>
    </cfRule>
  </conditionalFormatting>
  <conditionalFormatting sqref="I230">
    <cfRule type="cellIs" dxfId="1379" priority="1209" operator="between">
      <formula>3.5</formula>
      <formula>4</formula>
    </cfRule>
    <cfRule type="cellIs" dxfId="1378" priority="1210" operator="between">
      <formula>2.5</formula>
      <formula>3.5</formula>
    </cfRule>
    <cfRule type="cellIs" dxfId="1377" priority="1211" operator="between">
      <formula>1.5</formula>
      <formula>2.5</formula>
    </cfRule>
    <cfRule type="cellIs" dxfId="1376" priority="1212" operator="between">
      <formula>1</formula>
      <formula>1.5</formula>
    </cfRule>
  </conditionalFormatting>
  <conditionalFormatting sqref="I229">
    <cfRule type="cellIs" dxfId="1375" priority="1205" operator="between">
      <formula>3.5</formula>
      <formula>4</formula>
    </cfRule>
    <cfRule type="cellIs" dxfId="1374" priority="1206" operator="between">
      <formula>2.5</formula>
      <formula>3.5</formula>
    </cfRule>
    <cfRule type="cellIs" dxfId="1373" priority="1207" operator="between">
      <formula>1.5</formula>
      <formula>2.5</formula>
    </cfRule>
    <cfRule type="cellIs" dxfId="1372" priority="1208" operator="between">
      <formula>1</formula>
      <formula>1.5</formula>
    </cfRule>
  </conditionalFormatting>
  <conditionalFormatting sqref="I228">
    <cfRule type="cellIs" dxfId="1371" priority="1201" operator="between">
      <formula>3.5</formula>
      <formula>4</formula>
    </cfRule>
    <cfRule type="cellIs" dxfId="1370" priority="1202" operator="between">
      <formula>2.5</formula>
      <formula>3.5</formula>
    </cfRule>
    <cfRule type="cellIs" dxfId="1369" priority="1203" operator="between">
      <formula>1.5</formula>
      <formula>2.5</formula>
    </cfRule>
    <cfRule type="cellIs" dxfId="1368" priority="1204" operator="between">
      <formula>1</formula>
      <formula>1.5</formula>
    </cfRule>
  </conditionalFormatting>
  <conditionalFormatting sqref="I231">
    <cfRule type="cellIs" dxfId="1367" priority="1197" operator="between">
      <formula>3.5</formula>
      <formula>4</formula>
    </cfRule>
    <cfRule type="cellIs" dxfId="1366" priority="1198" operator="between">
      <formula>2.5</formula>
      <formula>3.5</formula>
    </cfRule>
    <cfRule type="cellIs" dxfId="1365" priority="1199" operator="between">
      <formula>1.5</formula>
      <formula>2.5</formula>
    </cfRule>
    <cfRule type="cellIs" dxfId="1364" priority="1200" operator="between">
      <formula>1</formula>
      <formula>1.5</formula>
    </cfRule>
  </conditionalFormatting>
  <conditionalFormatting sqref="I232">
    <cfRule type="cellIs" dxfId="1363" priority="1193" operator="between">
      <formula>3.5</formula>
      <formula>4</formula>
    </cfRule>
    <cfRule type="cellIs" dxfId="1362" priority="1194" operator="between">
      <formula>2.5</formula>
      <formula>3.5</formula>
    </cfRule>
    <cfRule type="cellIs" dxfId="1361" priority="1195" operator="between">
      <formula>1.5</formula>
      <formula>2.5</formula>
    </cfRule>
    <cfRule type="cellIs" dxfId="1360" priority="1196" operator="between">
      <formula>1</formula>
      <formula>1.5</formula>
    </cfRule>
  </conditionalFormatting>
  <conditionalFormatting sqref="I233">
    <cfRule type="cellIs" dxfId="1359" priority="1189" operator="between">
      <formula>3.5</formula>
      <formula>4</formula>
    </cfRule>
    <cfRule type="cellIs" dxfId="1358" priority="1190" operator="between">
      <formula>2.5</formula>
      <formula>3.5</formula>
    </cfRule>
    <cfRule type="cellIs" dxfId="1357" priority="1191" operator="between">
      <formula>1.5</formula>
      <formula>2.5</formula>
    </cfRule>
    <cfRule type="cellIs" dxfId="1356" priority="1192" operator="between">
      <formula>1</formula>
      <formula>1.5</formula>
    </cfRule>
  </conditionalFormatting>
  <conditionalFormatting sqref="J230">
    <cfRule type="cellIs" dxfId="1355" priority="1185" operator="between">
      <formula>3.5</formula>
      <formula>4</formula>
    </cfRule>
    <cfRule type="cellIs" dxfId="1354" priority="1186" operator="between">
      <formula>2.5</formula>
      <formula>3.5</formula>
    </cfRule>
    <cfRule type="cellIs" dxfId="1353" priority="1187" operator="between">
      <formula>1.5</formula>
      <formula>2.5</formula>
    </cfRule>
    <cfRule type="cellIs" dxfId="1352" priority="1188" operator="between">
      <formula>1</formula>
      <formula>1.5</formula>
    </cfRule>
  </conditionalFormatting>
  <conditionalFormatting sqref="J229">
    <cfRule type="cellIs" dxfId="1351" priority="1181" operator="between">
      <formula>3.5</formula>
      <formula>4</formula>
    </cfRule>
    <cfRule type="cellIs" dxfId="1350" priority="1182" operator="between">
      <formula>2.5</formula>
      <formula>3.5</formula>
    </cfRule>
    <cfRule type="cellIs" dxfId="1349" priority="1183" operator="between">
      <formula>1.5</formula>
      <formula>2.5</formula>
    </cfRule>
    <cfRule type="cellIs" dxfId="1348" priority="1184" operator="between">
      <formula>1</formula>
      <formula>1.5</formula>
    </cfRule>
  </conditionalFormatting>
  <conditionalFormatting sqref="J228">
    <cfRule type="cellIs" dxfId="1347" priority="1177" operator="between">
      <formula>3.5</formula>
      <formula>4</formula>
    </cfRule>
    <cfRule type="cellIs" dxfId="1346" priority="1178" operator="between">
      <formula>2.5</formula>
      <formula>3.5</formula>
    </cfRule>
    <cfRule type="cellIs" dxfId="1345" priority="1179" operator="between">
      <formula>1.5</formula>
      <formula>2.5</formula>
    </cfRule>
    <cfRule type="cellIs" dxfId="1344" priority="1180" operator="between">
      <formula>1</formula>
      <formula>1.5</formula>
    </cfRule>
  </conditionalFormatting>
  <conditionalFormatting sqref="J231">
    <cfRule type="cellIs" dxfId="1343" priority="1173" operator="between">
      <formula>3.5</formula>
      <formula>4</formula>
    </cfRule>
    <cfRule type="cellIs" dxfId="1342" priority="1174" operator="between">
      <formula>2.5</formula>
      <formula>3.5</formula>
    </cfRule>
    <cfRule type="cellIs" dxfId="1341" priority="1175" operator="between">
      <formula>1.5</formula>
      <formula>2.5</formula>
    </cfRule>
    <cfRule type="cellIs" dxfId="1340" priority="1176" operator="between">
      <formula>1</formula>
      <formula>1.5</formula>
    </cfRule>
  </conditionalFormatting>
  <conditionalFormatting sqref="J232">
    <cfRule type="cellIs" dxfId="1339" priority="1169" operator="between">
      <formula>3.5</formula>
      <formula>4</formula>
    </cfRule>
    <cfRule type="cellIs" dxfId="1338" priority="1170" operator="between">
      <formula>2.5</formula>
      <formula>3.5</formula>
    </cfRule>
    <cfRule type="cellIs" dxfId="1337" priority="1171" operator="between">
      <formula>1.5</formula>
      <formula>2.5</formula>
    </cfRule>
    <cfRule type="cellIs" dxfId="1336" priority="1172" operator="between">
      <formula>1</formula>
      <formula>1.5</formula>
    </cfRule>
  </conditionalFormatting>
  <conditionalFormatting sqref="J233">
    <cfRule type="cellIs" dxfId="1335" priority="1165" operator="between">
      <formula>3.5</formula>
      <formula>4</formula>
    </cfRule>
    <cfRule type="cellIs" dxfId="1334" priority="1166" operator="between">
      <formula>2.5</formula>
      <formula>3.5</formula>
    </cfRule>
    <cfRule type="cellIs" dxfId="1333" priority="1167" operator="between">
      <formula>1.5</formula>
      <formula>2.5</formula>
    </cfRule>
    <cfRule type="cellIs" dxfId="1332" priority="1168" operator="between">
      <formula>1</formula>
      <formula>1.5</formula>
    </cfRule>
  </conditionalFormatting>
  <conditionalFormatting sqref="K230">
    <cfRule type="cellIs" dxfId="1331" priority="1161" operator="between">
      <formula>3.5</formula>
      <formula>4</formula>
    </cfRule>
    <cfRule type="cellIs" dxfId="1330" priority="1162" operator="between">
      <formula>2.5</formula>
      <formula>3.5</formula>
    </cfRule>
    <cfRule type="cellIs" dxfId="1329" priority="1163" operator="between">
      <formula>1.5</formula>
      <formula>2.5</formula>
    </cfRule>
    <cfRule type="cellIs" dxfId="1328" priority="1164" operator="between">
      <formula>1</formula>
      <formula>1.5</formula>
    </cfRule>
  </conditionalFormatting>
  <conditionalFormatting sqref="K229">
    <cfRule type="cellIs" dxfId="1327" priority="1157" operator="between">
      <formula>3.5</formula>
      <formula>4</formula>
    </cfRule>
    <cfRule type="cellIs" dxfId="1326" priority="1158" operator="between">
      <formula>2.5</formula>
      <formula>3.5</formula>
    </cfRule>
    <cfRule type="cellIs" dxfId="1325" priority="1159" operator="between">
      <formula>1.5</formula>
      <formula>2.5</formula>
    </cfRule>
    <cfRule type="cellIs" dxfId="1324" priority="1160" operator="between">
      <formula>1</formula>
      <formula>1.5</formula>
    </cfRule>
  </conditionalFormatting>
  <conditionalFormatting sqref="K228">
    <cfRule type="cellIs" dxfId="1323" priority="1153" operator="between">
      <formula>3.5</formula>
      <formula>4</formula>
    </cfRule>
    <cfRule type="cellIs" dxfId="1322" priority="1154" operator="between">
      <formula>2.5</formula>
      <formula>3.5</formula>
    </cfRule>
    <cfRule type="cellIs" dxfId="1321" priority="1155" operator="between">
      <formula>1.5</formula>
      <formula>2.5</formula>
    </cfRule>
    <cfRule type="cellIs" dxfId="1320" priority="1156" operator="between">
      <formula>1</formula>
      <formula>1.5</formula>
    </cfRule>
  </conditionalFormatting>
  <conditionalFormatting sqref="K231">
    <cfRule type="cellIs" dxfId="1319" priority="1149" operator="between">
      <formula>3.5</formula>
      <formula>4</formula>
    </cfRule>
    <cfRule type="cellIs" dxfId="1318" priority="1150" operator="between">
      <formula>2.5</formula>
      <formula>3.5</formula>
    </cfRule>
    <cfRule type="cellIs" dxfId="1317" priority="1151" operator="between">
      <formula>1.5</formula>
      <formula>2.5</formula>
    </cfRule>
    <cfRule type="cellIs" dxfId="1316" priority="1152" operator="between">
      <formula>1</formula>
      <formula>1.5</formula>
    </cfRule>
  </conditionalFormatting>
  <conditionalFormatting sqref="K232">
    <cfRule type="cellIs" dxfId="1315" priority="1145" operator="between">
      <formula>3.5</formula>
      <formula>4</formula>
    </cfRule>
    <cfRule type="cellIs" dxfId="1314" priority="1146" operator="between">
      <formula>2.5</formula>
      <formula>3.5</formula>
    </cfRule>
    <cfRule type="cellIs" dxfId="1313" priority="1147" operator="between">
      <formula>1.5</formula>
      <formula>2.5</formula>
    </cfRule>
    <cfRule type="cellIs" dxfId="1312" priority="1148" operator="between">
      <formula>1</formula>
      <formula>1.5</formula>
    </cfRule>
  </conditionalFormatting>
  <conditionalFormatting sqref="K233">
    <cfRule type="cellIs" dxfId="1311" priority="1141" operator="between">
      <formula>3.5</formula>
      <formula>4</formula>
    </cfRule>
    <cfRule type="cellIs" dxfId="1310" priority="1142" operator="between">
      <formula>2.5</formula>
      <formula>3.5</formula>
    </cfRule>
    <cfRule type="cellIs" dxfId="1309" priority="1143" operator="between">
      <formula>1.5</formula>
      <formula>2.5</formula>
    </cfRule>
    <cfRule type="cellIs" dxfId="1308" priority="1144" operator="between">
      <formula>1</formula>
      <formula>1.5</formula>
    </cfRule>
  </conditionalFormatting>
  <conditionalFormatting sqref="L230">
    <cfRule type="cellIs" dxfId="1307" priority="1137" operator="between">
      <formula>3.5</formula>
      <formula>4</formula>
    </cfRule>
    <cfRule type="cellIs" dxfId="1306" priority="1138" operator="between">
      <formula>2.5</formula>
      <formula>3.5</formula>
    </cfRule>
    <cfRule type="cellIs" dxfId="1305" priority="1139" operator="between">
      <formula>1.5</formula>
      <formula>2.5</formula>
    </cfRule>
    <cfRule type="cellIs" dxfId="1304" priority="1140" operator="between">
      <formula>1</formula>
      <formula>1.5</formula>
    </cfRule>
  </conditionalFormatting>
  <conditionalFormatting sqref="L229">
    <cfRule type="cellIs" dxfId="1303" priority="1133" operator="between">
      <formula>3.5</formula>
      <formula>4</formula>
    </cfRule>
    <cfRule type="cellIs" dxfId="1302" priority="1134" operator="between">
      <formula>2.5</formula>
      <formula>3.5</formula>
    </cfRule>
    <cfRule type="cellIs" dxfId="1301" priority="1135" operator="between">
      <formula>1.5</formula>
      <formula>2.5</formula>
    </cfRule>
    <cfRule type="cellIs" dxfId="1300" priority="1136" operator="between">
      <formula>1</formula>
      <formula>1.5</formula>
    </cfRule>
  </conditionalFormatting>
  <conditionalFormatting sqref="L228">
    <cfRule type="cellIs" dxfId="1299" priority="1129" operator="between">
      <formula>3.5</formula>
      <formula>4</formula>
    </cfRule>
    <cfRule type="cellIs" dxfId="1298" priority="1130" operator="between">
      <formula>2.5</formula>
      <formula>3.5</formula>
    </cfRule>
    <cfRule type="cellIs" dxfId="1297" priority="1131" operator="between">
      <formula>1.5</formula>
      <formula>2.5</formula>
    </cfRule>
    <cfRule type="cellIs" dxfId="1296" priority="1132" operator="between">
      <formula>1</formula>
      <formula>1.5</formula>
    </cfRule>
  </conditionalFormatting>
  <conditionalFormatting sqref="L231">
    <cfRule type="cellIs" dxfId="1295" priority="1125" operator="between">
      <formula>3.5</formula>
      <formula>4</formula>
    </cfRule>
    <cfRule type="cellIs" dxfId="1294" priority="1126" operator="between">
      <formula>2.5</formula>
      <formula>3.5</formula>
    </cfRule>
    <cfRule type="cellIs" dxfId="1293" priority="1127" operator="between">
      <formula>1.5</formula>
      <formula>2.5</formula>
    </cfRule>
    <cfRule type="cellIs" dxfId="1292" priority="1128" operator="between">
      <formula>1</formula>
      <formula>1.5</formula>
    </cfRule>
  </conditionalFormatting>
  <conditionalFormatting sqref="L232">
    <cfRule type="cellIs" dxfId="1291" priority="1121" operator="between">
      <formula>3.5</formula>
      <formula>4</formula>
    </cfRule>
    <cfRule type="cellIs" dxfId="1290" priority="1122" operator="between">
      <formula>2.5</formula>
      <formula>3.5</formula>
    </cfRule>
    <cfRule type="cellIs" dxfId="1289" priority="1123" operator="between">
      <formula>1.5</formula>
      <formula>2.5</formula>
    </cfRule>
    <cfRule type="cellIs" dxfId="1288" priority="1124" operator="between">
      <formula>1</formula>
      <formula>1.5</formula>
    </cfRule>
  </conditionalFormatting>
  <conditionalFormatting sqref="M230">
    <cfRule type="cellIs" dxfId="1287" priority="1117" operator="between">
      <formula>3.5</formula>
      <formula>4</formula>
    </cfRule>
    <cfRule type="cellIs" dxfId="1286" priority="1118" operator="between">
      <formula>2.5</formula>
      <formula>3.5</formula>
    </cfRule>
    <cfRule type="cellIs" dxfId="1285" priority="1119" operator="between">
      <formula>1.5</formula>
      <formula>2.5</formula>
    </cfRule>
    <cfRule type="cellIs" dxfId="1284" priority="1120" operator="between">
      <formula>1</formula>
      <formula>1.5</formula>
    </cfRule>
  </conditionalFormatting>
  <conditionalFormatting sqref="M229">
    <cfRule type="cellIs" dxfId="1283" priority="1113" operator="between">
      <formula>3.5</formula>
      <formula>4</formula>
    </cfRule>
    <cfRule type="cellIs" dxfId="1282" priority="1114" operator="between">
      <formula>2.5</formula>
      <formula>3.5</formula>
    </cfRule>
    <cfRule type="cellIs" dxfId="1281" priority="1115" operator="between">
      <formula>1.5</formula>
      <formula>2.5</formula>
    </cfRule>
    <cfRule type="cellIs" dxfId="1280" priority="1116" operator="between">
      <formula>1</formula>
      <formula>1.5</formula>
    </cfRule>
  </conditionalFormatting>
  <conditionalFormatting sqref="M228">
    <cfRule type="cellIs" dxfId="1279" priority="1109" operator="between">
      <formula>3.5</formula>
      <formula>4</formula>
    </cfRule>
    <cfRule type="cellIs" dxfId="1278" priority="1110" operator="between">
      <formula>2.5</formula>
      <formula>3.5</formula>
    </cfRule>
    <cfRule type="cellIs" dxfId="1277" priority="1111" operator="between">
      <formula>1.5</formula>
      <formula>2.5</formula>
    </cfRule>
    <cfRule type="cellIs" dxfId="1276" priority="1112" operator="between">
      <formula>1</formula>
      <formula>1.5</formula>
    </cfRule>
  </conditionalFormatting>
  <conditionalFormatting sqref="M231">
    <cfRule type="cellIs" dxfId="1275" priority="1105" operator="between">
      <formula>3.5</formula>
      <formula>4</formula>
    </cfRule>
    <cfRule type="cellIs" dxfId="1274" priority="1106" operator="between">
      <formula>2.5</formula>
      <formula>3.5</formula>
    </cfRule>
    <cfRule type="cellIs" dxfId="1273" priority="1107" operator="between">
      <formula>1.5</formula>
      <formula>2.5</formula>
    </cfRule>
    <cfRule type="cellIs" dxfId="1272" priority="1108" operator="between">
      <formula>1</formula>
      <formula>1.5</formula>
    </cfRule>
  </conditionalFormatting>
  <conditionalFormatting sqref="M232">
    <cfRule type="cellIs" dxfId="1271" priority="1101" operator="between">
      <formula>3.5</formula>
      <formula>4</formula>
    </cfRule>
    <cfRule type="cellIs" dxfId="1270" priority="1102" operator="between">
      <formula>2.5</formula>
      <formula>3.5</formula>
    </cfRule>
    <cfRule type="cellIs" dxfId="1269" priority="1103" operator="between">
      <formula>1.5</formula>
      <formula>2.5</formula>
    </cfRule>
    <cfRule type="cellIs" dxfId="1268" priority="1104" operator="between">
      <formula>1</formula>
      <formula>1.5</formula>
    </cfRule>
  </conditionalFormatting>
  <conditionalFormatting sqref="N230">
    <cfRule type="cellIs" dxfId="1267" priority="1097" operator="between">
      <formula>3.5</formula>
      <formula>4</formula>
    </cfRule>
    <cfRule type="cellIs" dxfId="1266" priority="1098" operator="between">
      <formula>2.5</formula>
      <formula>3.5</formula>
    </cfRule>
    <cfRule type="cellIs" dxfId="1265" priority="1099" operator="between">
      <formula>1.5</formula>
      <formula>2.5</formula>
    </cfRule>
    <cfRule type="cellIs" dxfId="1264" priority="1100" operator="between">
      <formula>1</formula>
      <formula>1.5</formula>
    </cfRule>
  </conditionalFormatting>
  <conditionalFormatting sqref="N229">
    <cfRule type="cellIs" dxfId="1263" priority="1093" operator="between">
      <formula>3.5</formula>
      <formula>4</formula>
    </cfRule>
    <cfRule type="cellIs" dxfId="1262" priority="1094" operator="between">
      <formula>2.5</formula>
      <formula>3.5</formula>
    </cfRule>
    <cfRule type="cellIs" dxfId="1261" priority="1095" operator="between">
      <formula>1.5</formula>
      <formula>2.5</formula>
    </cfRule>
    <cfRule type="cellIs" dxfId="1260" priority="1096" operator="between">
      <formula>1</formula>
      <formula>1.5</formula>
    </cfRule>
  </conditionalFormatting>
  <conditionalFormatting sqref="N228">
    <cfRule type="cellIs" dxfId="1259" priority="1089" operator="between">
      <formula>3.5</formula>
      <formula>4</formula>
    </cfRule>
    <cfRule type="cellIs" dxfId="1258" priority="1090" operator="between">
      <formula>2.5</formula>
      <formula>3.5</formula>
    </cfRule>
    <cfRule type="cellIs" dxfId="1257" priority="1091" operator="between">
      <formula>1.5</formula>
      <formula>2.5</formula>
    </cfRule>
    <cfRule type="cellIs" dxfId="1256" priority="1092" operator="between">
      <formula>1</formula>
      <formula>1.5</formula>
    </cfRule>
  </conditionalFormatting>
  <conditionalFormatting sqref="N231">
    <cfRule type="cellIs" dxfId="1255" priority="1085" operator="between">
      <formula>3.5</formula>
      <formula>4</formula>
    </cfRule>
    <cfRule type="cellIs" dxfId="1254" priority="1086" operator="between">
      <formula>2.5</formula>
      <formula>3.5</formula>
    </cfRule>
    <cfRule type="cellIs" dxfId="1253" priority="1087" operator="between">
      <formula>1.5</formula>
      <formula>2.5</formula>
    </cfRule>
    <cfRule type="cellIs" dxfId="1252" priority="1088" operator="between">
      <formula>1</formula>
      <formula>1.5</formula>
    </cfRule>
  </conditionalFormatting>
  <conditionalFormatting sqref="N232">
    <cfRule type="cellIs" dxfId="1251" priority="1081" operator="between">
      <formula>3.5</formula>
      <formula>4</formula>
    </cfRule>
    <cfRule type="cellIs" dxfId="1250" priority="1082" operator="between">
      <formula>2.5</formula>
      <formula>3.5</formula>
    </cfRule>
    <cfRule type="cellIs" dxfId="1249" priority="1083" operator="between">
      <formula>1.5</formula>
      <formula>2.5</formula>
    </cfRule>
    <cfRule type="cellIs" dxfId="1248" priority="1084" operator="between">
      <formula>1</formula>
      <formula>1.5</formula>
    </cfRule>
  </conditionalFormatting>
  <conditionalFormatting sqref="O230">
    <cfRule type="cellIs" dxfId="1247" priority="1077" operator="between">
      <formula>3.5</formula>
      <formula>4</formula>
    </cfRule>
    <cfRule type="cellIs" dxfId="1246" priority="1078" operator="between">
      <formula>2.5</formula>
      <formula>3.5</formula>
    </cfRule>
    <cfRule type="cellIs" dxfId="1245" priority="1079" operator="between">
      <formula>1.5</formula>
      <formula>2.5</formula>
    </cfRule>
    <cfRule type="cellIs" dxfId="1244" priority="1080" operator="between">
      <formula>1</formula>
      <formula>1.5</formula>
    </cfRule>
  </conditionalFormatting>
  <conditionalFormatting sqref="O229">
    <cfRule type="cellIs" dxfId="1243" priority="1073" operator="between">
      <formula>3.5</formula>
      <formula>4</formula>
    </cfRule>
    <cfRule type="cellIs" dxfId="1242" priority="1074" operator="between">
      <formula>2.5</formula>
      <formula>3.5</formula>
    </cfRule>
    <cfRule type="cellIs" dxfId="1241" priority="1075" operator="between">
      <formula>1.5</formula>
      <formula>2.5</formula>
    </cfRule>
    <cfRule type="cellIs" dxfId="1240" priority="1076" operator="between">
      <formula>1</formula>
      <formula>1.5</formula>
    </cfRule>
  </conditionalFormatting>
  <conditionalFormatting sqref="O228">
    <cfRule type="cellIs" dxfId="1239" priority="1069" operator="between">
      <formula>3.5</formula>
      <formula>4</formula>
    </cfRule>
    <cfRule type="cellIs" dxfId="1238" priority="1070" operator="between">
      <formula>2.5</formula>
      <formula>3.5</formula>
    </cfRule>
    <cfRule type="cellIs" dxfId="1237" priority="1071" operator="between">
      <formula>1.5</formula>
      <formula>2.5</formula>
    </cfRule>
    <cfRule type="cellIs" dxfId="1236" priority="1072" operator="between">
      <formula>1</formula>
      <formula>1.5</formula>
    </cfRule>
  </conditionalFormatting>
  <conditionalFormatting sqref="O231">
    <cfRule type="cellIs" dxfId="1235" priority="1065" operator="between">
      <formula>3.5</formula>
      <formula>4</formula>
    </cfRule>
    <cfRule type="cellIs" dxfId="1234" priority="1066" operator="between">
      <formula>2.5</formula>
      <formula>3.5</formula>
    </cfRule>
    <cfRule type="cellIs" dxfId="1233" priority="1067" operator="between">
      <formula>1.5</formula>
      <formula>2.5</formula>
    </cfRule>
    <cfRule type="cellIs" dxfId="1232" priority="1068" operator="between">
      <formula>1</formula>
      <formula>1.5</formula>
    </cfRule>
  </conditionalFormatting>
  <conditionalFormatting sqref="O232">
    <cfRule type="cellIs" dxfId="1231" priority="1061" operator="between">
      <formula>3.5</formula>
      <formula>4</formula>
    </cfRule>
    <cfRule type="cellIs" dxfId="1230" priority="1062" operator="between">
      <formula>2.5</formula>
      <formula>3.5</formula>
    </cfRule>
    <cfRule type="cellIs" dxfId="1229" priority="1063" operator="between">
      <formula>1.5</formula>
      <formula>2.5</formula>
    </cfRule>
    <cfRule type="cellIs" dxfId="1228" priority="1064" operator="between">
      <formula>1</formula>
      <formula>1.5</formula>
    </cfRule>
  </conditionalFormatting>
  <conditionalFormatting sqref="P230">
    <cfRule type="cellIs" dxfId="1227" priority="1057" operator="between">
      <formula>3.5</formula>
      <formula>4</formula>
    </cfRule>
    <cfRule type="cellIs" dxfId="1226" priority="1058" operator="between">
      <formula>2.5</formula>
      <formula>3.5</formula>
    </cfRule>
    <cfRule type="cellIs" dxfId="1225" priority="1059" operator="between">
      <formula>1.5</formula>
      <formula>2.5</formula>
    </cfRule>
    <cfRule type="cellIs" dxfId="1224" priority="1060" operator="between">
      <formula>1</formula>
      <formula>1.5</formula>
    </cfRule>
  </conditionalFormatting>
  <conditionalFormatting sqref="P229">
    <cfRule type="cellIs" dxfId="1223" priority="1053" operator="between">
      <formula>3.5</formula>
      <formula>4</formula>
    </cfRule>
    <cfRule type="cellIs" dxfId="1222" priority="1054" operator="between">
      <formula>2.5</formula>
      <formula>3.5</formula>
    </cfRule>
    <cfRule type="cellIs" dxfId="1221" priority="1055" operator="between">
      <formula>1.5</formula>
      <formula>2.5</formula>
    </cfRule>
    <cfRule type="cellIs" dxfId="1220" priority="1056" operator="between">
      <formula>1</formula>
      <formula>1.5</formula>
    </cfRule>
  </conditionalFormatting>
  <conditionalFormatting sqref="P228">
    <cfRule type="cellIs" dxfId="1219" priority="1049" operator="between">
      <formula>3.5</formula>
      <formula>4</formula>
    </cfRule>
    <cfRule type="cellIs" dxfId="1218" priority="1050" operator="between">
      <formula>2.5</formula>
      <formula>3.5</formula>
    </cfRule>
    <cfRule type="cellIs" dxfId="1217" priority="1051" operator="between">
      <formula>1.5</formula>
      <formula>2.5</formula>
    </cfRule>
    <cfRule type="cellIs" dxfId="1216" priority="1052" operator="between">
      <formula>1</formula>
      <formula>1.5</formula>
    </cfRule>
  </conditionalFormatting>
  <conditionalFormatting sqref="P231">
    <cfRule type="cellIs" dxfId="1215" priority="1045" operator="between">
      <formula>3.5</formula>
      <formula>4</formula>
    </cfRule>
    <cfRule type="cellIs" dxfId="1214" priority="1046" operator="between">
      <formula>2.5</formula>
      <formula>3.5</formula>
    </cfRule>
    <cfRule type="cellIs" dxfId="1213" priority="1047" operator="between">
      <formula>1.5</formula>
      <formula>2.5</formula>
    </cfRule>
    <cfRule type="cellIs" dxfId="1212" priority="1048" operator="between">
      <formula>1</formula>
      <formula>1.5</formula>
    </cfRule>
  </conditionalFormatting>
  <conditionalFormatting sqref="P232">
    <cfRule type="cellIs" dxfId="1211" priority="1041" operator="between">
      <formula>3.5</formula>
      <formula>4</formula>
    </cfRule>
    <cfRule type="cellIs" dxfId="1210" priority="1042" operator="between">
      <formula>2.5</formula>
      <formula>3.5</formula>
    </cfRule>
    <cfRule type="cellIs" dxfId="1209" priority="1043" operator="between">
      <formula>1.5</formula>
      <formula>2.5</formula>
    </cfRule>
    <cfRule type="cellIs" dxfId="1208" priority="1044" operator="between">
      <formula>1</formula>
      <formula>1.5</formula>
    </cfRule>
  </conditionalFormatting>
  <conditionalFormatting sqref="Q230">
    <cfRule type="cellIs" dxfId="1207" priority="1037" operator="between">
      <formula>3.5</formula>
      <formula>4</formula>
    </cfRule>
    <cfRule type="cellIs" dxfId="1206" priority="1038" operator="between">
      <formula>2.5</formula>
      <formula>3.5</formula>
    </cfRule>
    <cfRule type="cellIs" dxfId="1205" priority="1039" operator="between">
      <formula>1.5</formula>
      <formula>2.5</formula>
    </cfRule>
    <cfRule type="cellIs" dxfId="1204" priority="1040" operator="between">
      <formula>1</formula>
      <formula>1.5</formula>
    </cfRule>
  </conditionalFormatting>
  <conditionalFormatting sqref="Q229">
    <cfRule type="cellIs" dxfId="1203" priority="1033" operator="between">
      <formula>3.5</formula>
      <formula>4</formula>
    </cfRule>
    <cfRule type="cellIs" dxfId="1202" priority="1034" operator="between">
      <formula>2.5</formula>
      <formula>3.5</formula>
    </cfRule>
    <cfRule type="cellIs" dxfId="1201" priority="1035" operator="between">
      <formula>1.5</formula>
      <formula>2.5</formula>
    </cfRule>
    <cfRule type="cellIs" dxfId="1200" priority="1036" operator="between">
      <formula>1</formula>
      <formula>1.5</formula>
    </cfRule>
  </conditionalFormatting>
  <conditionalFormatting sqref="Q228">
    <cfRule type="cellIs" dxfId="1199" priority="1029" operator="between">
      <formula>3.5</formula>
      <formula>4</formula>
    </cfRule>
    <cfRule type="cellIs" dxfId="1198" priority="1030" operator="between">
      <formula>2.5</formula>
      <formula>3.5</formula>
    </cfRule>
    <cfRule type="cellIs" dxfId="1197" priority="1031" operator="between">
      <formula>1.5</formula>
      <formula>2.5</formula>
    </cfRule>
    <cfRule type="cellIs" dxfId="1196" priority="1032" operator="between">
      <formula>1</formula>
      <formula>1.5</formula>
    </cfRule>
  </conditionalFormatting>
  <conditionalFormatting sqref="Q231">
    <cfRule type="cellIs" dxfId="1195" priority="1025" operator="between">
      <formula>3.5</formula>
      <formula>4</formula>
    </cfRule>
    <cfRule type="cellIs" dxfId="1194" priority="1026" operator="between">
      <formula>2.5</formula>
      <formula>3.5</formula>
    </cfRule>
    <cfRule type="cellIs" dxfId="1193" priority="1027" operator="between">
      <formula>1.5</formula>
      <formula>2.5</formula>
    </cfRule>
    <cfRule type="cellIs" dxfId="1192" priority="1028" operator="between">
      <formula>1</formula>
      <formula>1.5</formula>
    </cfRule>
  </conditionalFormatting>
  <conditionalFormatting sqref="Q232">
    <cfRule type="cellIs" dxfId="1191" priority="1021" operator="between">
      <formula>3.5</formula>
      <formula>4</formula>
    </cfRule>
    <cfRule type="cellIs" dxfId="1190" priority="1022" operator="between">
      <formula>2.5</formula>
      <formula>3.5</formula>
    </cfRule>
    <cfRule type="cellIs" dxfId="1189" priority="1023" operator="between">
      <formula>1.5</formula>
      <formula>2.5</formula>
    </cfRule>
    <cfRule type="cellIs" dxfId="1188" priority="1024" operator="between">
      <formula>1</formula>
      <formula>1.5</formula>
    </cfRule>
  </conditionalFormatting>
  <conditionalFormatting sqref="R230">
    <cfRule type="cellIs" dxfId="1187" priority="1017" operator="between">
      <formula>3.5</formula>
      <formula>4</formula>
    </cfRule>
    <cfRule type="cellIs" dxfId="1186" priority="1018" operator="between">
      <formula>2.5</formula>
      <formula>3.5</formula>
    </cfRule>
    <cfRule type="cellIs" dxfId="1185" priority="1019" operator="between">
      <formula>1.5</formula>
      <formula>2.5</formula>
    </cfRule>
    <cfRule type="cellIs" dxfId="1184" priority="1020" operator="between">
      <formula>1</formula>
      <formula>1.5</formula>
    </cfRule>
  </conditionalFormatting>
  <conditionalFormatting sqref="R229">
    <cfRule type="cellIs" dxfId="1183" priority="1013" operator="between">
      <formula>3.5</formula>
      <formula>4</formula>
    </cfRule>
    <cfRule type="cellIs" dxfId="1182" priority="1014" operator="between">
      <formula>2.5</formula>
      <formula>3.5</formula>
    </cfRule>
    <cfRule type="cellIs" dxfId="1181" priority="1015" operator="between">
      <formula>1.5</formula>
      <formula>2.5</formula>
    </cfRule>
    <cfRule type="cellIs" dxfId="1180" priority="1016" operator="between">
      <formula>1</formula>
      <formula>1.5</formula>
    </cfRule>
  </conditionalFormatting>
  <conditionalFormatting sqref="R228">
    <cfRule type="cellIs" dxfId="1179" priority="1009" operator="between">
      <formula>3.5</formula>
      <formula>4</formula>
    </cfRule>
    <cfRule type="cellIs" dxfId="1178" priority="1010" operator="between">
      <formula>2.5</formula>
      <formula>3.5</formula>
    </cfRule>
    <cfRule type="cellIs" dxfId="1177" priority="1011" operator="between">
      <formula>1.5</formula>
      <formula>2.5</formula>
    </cfRule>
    <cfRule type="cellIs" dxfId="1176" priority="1012" operator="between">
      <formula>1</formula>
      <formula>1.5</formula>
    </cfRule>
  </conditionalFormatting>
  <conditionalFormatting sqref="R231">
    <cfRule type="cellIs" dxfId="1175" priority="1005" operator="between">
      <formula>3.5</formula>
      <formula>4</formula>
    </cfRule>
    <cfRule type="cellIs" dxfId="1174" priority="1006" operator="between">
      <formula>2.5</formula>
      <formula>3.5</formula>
    </cfRule>
    <cfRule type="cellIs" dxfId="1173" priority="1007" operator="between">
      <formula>1.5</formula>
      <formula>2.5</formula>
    </cfRule>
    <cfRule type="cellIs" dxfId="1172" priority="1008" operator="between">
      <formula>1</formula>
      <formula>1.5</formula>
    </cfRule>
  </conditionalFormatting>
  <conditionalFormatting sqref="R232">
    <cfRule type="cellIs" dxfId="1171" priority="1001" operator="between">
      <formula>3.5</formula>
      <formula>4</formula>
    </cfRule>
    <cfRule type="cellIs" dxfId="1170" priority="1002" operator="between">
      <formula>2.5</formula>
      <formula>3.5</formula>
    </cfRule>
    <cfRule type="cellIs" dxfId="1169" priority="1003" operator="between">
      <formula>1.5</formula>
      <formula>2.5</formula>
    </cfRule>
    <cfRule type="cellIs" dxfId="1168" priority="1004" operator="between">
      <formula>1</formula>
      <formula>1.5</formula>
    </cfRule>
  </conditionalFormatting>
  <conditionalFormatting sqref="S230">
    <cfRule type="cellIs" dxfId="1167" priority="997" operator="between">
      <formula>3.5</formula>
      <formula>4</formula>
    </cfRule>
    <cfRule type="cellIs" dxfId="1166" priority="998" operator="between">
      <formula>2.5</formula>
      <formula>3.5</formula>
    </cfRule>
    <cfRule type="cellIs" dxfId="1165" priority="999" operator="between">
      <formula>1.5</formula>
      <formula>2.5</formula>
    </cfRule>
    <cfRule type="cellIs" dxfId="1164" priority="1000" operator="between">
      <formula>1</formula>
      <formula>1.5</formula>
    </cfRule>
  </conditionalFormatting>
  <conditionalFormatting sqref="S229">
    <cfRule type="cellIs" dxfId="1163" priority="993" operator="between">
      <formula>3.5</formula>
      <formula>4</formula>
    </cfRule>
    <cfRule type="cellIs" dxfId="1162" priority="994" operator="between">
      <formula>2.5</formula>
      <formula>3.5</formula>
    </cfRule>
    <cfRule type="cellIs" dxfId="1161" priority="995" operator="between">
      <formula>1.5</formula>
      <formula>2.5</formula>
    </cfRule>
    <cfRule type="cellIs" dxfId="1160" priority="996" operator="between">
      <formula>1</formula>
      <formula>1.5</formula>
    </cfRule>
  </conditionalFormatting>
  <conditionalFormatting sqref="S228">
    <cfRule type="cellIs" dxfId="1159" priority="989" operator="between">
      <formula>3.5</formula>
      <formula>4</formula>
    </cfRule>
    <cfRule type="cellIs" dxfId="1158" priority="990" operator="between">
      <formula>2.5</formula>
      <formula>3.5</formula>
    </cfRule>
    <cfRule type="cellIs" dxfId="1157" priority="991" operator="between">
      <formula>1.5</formula>
      <formula>2.5</formula>
    </cfRule>
    <cfRule type="cellIs" dxfId="1156" priority="992" operator="between">
      <formula>1</formula>
      <formula>1.5</formula>
    </cfRule>
  </conditionalFormatting>
  <conditionalFormatting sqref="S231">
    <cfRule type="cellIs" dxfId="1155" priority="985" operator="between">
      <formula>3.5</formula>
      <formula>4</formula>
    </cfRule>
    <cfRule type="cellIs" dxfId="1154" priority="986" operator="between">
      <formula>2.5</formula>
      <formula>3.5</formula>
    </cfRule>
    <cfRule type="cellIs" dxfId="1153" priority="987" operator="between">
      <formula>1.5</formula>
      <formula>2.5</formula>
    </cfRule>
    <cfRule type="cellIs" dxfId="1152" priority="988" operator="between">
      <formula>1</formula>
      <formula>1.5</formula>
    </cfRule>
  </conditionalFormatting>
  <conditionalFormatting sqref="S232">
    <cfRule type="cellIs" dxfId="1151" priority="981" operator="between">
      <formula>3.5</formula>
      <formula>4</formula>
    </cfRule>
    <cfRule type="cellIs" dxfId="1150" priority="982" operator="between">
      <formula>2.5</formula>
      <formula>3.5</formula>
    </cfRule>
    <cfRule type="cellIs" dxfId="1149" priority="983" operator="between">
      <formula>1.5</formula>
      <formula>2.5</formula>
    </cfRule>
    <cfRule type="cellIs" dxfId="1148" priority="984" operator="between">
      <formula>1</formula>
      <formula>1.5</formula>
    </cfRule>
  </conditionalFormatting>
  <conditionalFormatting sqref="T230">
    <cfRule type="cellIs" dxfId="1147" priority="977" operator="between">
      <formula>3.5</formula>
      <formula>4</formula>
    </cfRule>
    <cfRule type="cellIs" dxfId="1146" priority="978" operator="between">
      <formula>2.5</formula>
      <formula>3.5</formula>
    </cfRule>
    <cfRule type="cellIs" dxfId="1145" priority="979" operator="between">
      <formula>1.5</formula>
      <formula>2.5</formula>
    </cfRule>
    <cfRule type="cellIs" dxfId="1144" priority="980" operator="between">
      <formula>1</formula>
      <formula>1.5</formula>
    </cfRule>
  </conditionalFormatting>
  <conditionalFormatting sqref="T229">
    <cfRule type="cellIs" dxfId="1143" priority="973" operator="between">
      <formula>3.5</formula>
      <formula>4</formula>
    </cfRule>
    <cfRule type="cellIs" dxfId="1142" priority="974" operator="between">
      <formula>2.5</formula>
      <formula>3.5</formula>
    </cfRule>
    <cfRule type="cellIs" dxfId="1141" priority="975" operator="between">
      <formula>1.5</formula>
      <formula>2.5</formula>
    </cfRule>
    <cfRule type="cellIs" dxfId="1140" priority="976" operator="between">
      <formula>1</formula>
      <formula>1.5</formula>
    </cfRule>
  </conditionalFormatting>
  <conditionalFormatting sqref="T228">
    <cfRule type="cellIs" dxfId="1139" priority="969" operator="between">
      <formula>3.5</formula>
      <formula>4</formula>
    </cfRule>
    <cfRule type="cellIs" dxfId="1138" priority="970" operator="between">
      <formula>2.5</formula>
      <formula>3.5</formula>
    </cfRule>
    <cfRule type="cellIs" dxfId="1137" priority="971" operator="between">
      <formula>1.5</formula>
      <formula>2.5</formula>
    </cfRule>
    <cfRule type="cellIs" dxfId="1136" priority="972" operator="between">
      <formula>1</formula>
      <formula>1.5</formula>
    </cfRule>
  </conditionalFormatting>
  <conditionalFormatting sqref="T231">
    <cfRule type="cellIs" dxfId="1135" priority="965" operator="between">
      <formula>3.5</formula>
      <formula>4</formula>
    </cfRule>
    <cfRule type="cellIs" dxfId="1134" priority="966" operator="between">
      <formula>2.5</formula>
      <formula>3.5</formula>
    </cfRule>
    <cfRule type="cellIs" dxfId="1133" priority="967" operator="between">
      <formula>1.5</formula>
      <formula>2.5</formula>
    </cfRule>
    <cfRule type="cellIs" dxfId="1132" priority="968" operator="between">
      <formula>1</formula>
      <formula>1.5</formula>
    </cfRule>
  </conditionalFormatting>
  <conditionalFormatting sqref="T232">
    <cfRule type="cellIs" dxfId="1131" priority="961" operator="between">
      <formula>3.5</formula>
      <formula>4</formula>
    </cfRule>
    <cfRule type="cellIs" dxfId="1130" priority="962" operator="between">
      <formula>2.5</formula>
      <formula>3.5</formula>
    </cfRule>
    <cfRule type="cellIs" dxfId="1129" priority="963" operator="between">
      <formula>1.5</formula>
      <formula>2.5</formula>
    </cfRule>
    <cfRule type="cellIs" dxfId="1128" priority="964" operator="between">
      <formula>1</formula>
      <formula>1.5</formula>
    </cfRule>
  </conditionalFormatting>
  <conditionalFormatting sqref="E234:L234">
    <cfRule type="cellIs" dxfId="1127" priority="957" operator="between">
      <formula>3.5</formula>
      <formula>4</formula>
    </cfRule>
    <cfRule type="cellIs" dxfId="1126" priority="958" operator="between">
      <formula>2.5</formula>
      <formula>3.5</formula>
    </cfRule>
    <cfRule type="cellIs" dxfId="1125" priority="959" operator="between">
      <formula>1.5</formula>
      <formula>2.5</formula>
    </cfRule>
    <cfRule type="cellIs" dxfId="1124" priority="960" operator="between">
      <formula>1</formula>
      <formula>1.5</formula>
    </cfRule>
  </conditionalFormatting>
  <conditionalFormatting sqref="E235 I235 K235 M235 O235 Q235 S235 G235">
    <cfRule type="cellIs" dxfId="1123" priority="953" operator="between">
      <formula>3.5</formula>
      <formula>4</formula>
    </cfRule>
    <cfRule type="cellIs" dxfId="1122" priority="954" operator="between">
      <formula>2.5</formula>
      <formula>3.5</formula>
    </cfRule>
    <cfRule type="cellIs" dxfId="1121" priority="955" operator="between">
      <formula>1.5</formula>
      <formula>2.5</formula>
    </cfRule>
    <cfRule type="cellIs" dxfId="1120" priority="956" operator="between">
      <formula>1</formula>
      <formula>1.5</formula>
    </cfRule>
  </conditionalFormatting>
  <conditionalFormatting sqref="E236">
    <cfRule type="cellIs" dxfId="1119" priority="949" operator="between">
      <formula>3.5</formula>
      <formula>4</formula>
    </cfRule>
    <cfRule type="cellIs" dxfId="1118" priority="950" operator="between">
      <formula>2.5</formula>
      <formula>3.5</formula>
    </cfRule>
    <cfRule type="cellIs" dxfId="1117" priority="951" operator="between">
      <formula>1.5</formula>
      <formula>2.5</formula>
    </cfRule>
    <cfRule type="cellIs" dxfId="1116" priority="952" operator="between">
      <formula>1</formula>
      <formula>1.5</formula>
    </cfRule>
  </conditionalFormatting>
  <conditionalFormatting sqref="L233">
    <cfRule type="cellIs" dxfId="1115" priority="945" operator="between">
      <formula>3.5</formula>
      <formula>4</formula>
    </cfRule>
    <cfRule type="cellIs" dxfId="1114" priority="946" operator="between">
      <formula>2.5</formula>
      <formula>3.5</formula>
    </cfRule>
    <cfRule type="cellIs" dxfId="1113" priority="947" operator="between">
      <formula>1.5</formula>
      <formula>2.5</formula>
    </cfRule>
    <cfRule type="cellIs" dxfId="1112" priority="948" operator="between">
      <formula>1</formula>
      <formula>1.5</formula>
    </cfRule>
  </conditionalFormatting>
  <conditionalFormatting sqref="M233">
    <cfRule type="cellIs" dxfId="1111" priority="941" operator="between">
      <formula>3.5</formula>
      <formula>4</formula>
    </cfRule>
    <cfRule type="cellIs" dxfId="1110" priority="942" operator="between">
      <formula>2.5</formula>
      <formula>3.5</formula>
    </cfRule>
    <cfRule type="cellIs" dxfId="1109" priority="943" operator="between">
      <formula>1.5</formula>
      <formula>2.5</formula>
    </cfRule>
    <cfRule type="cellIs" dxfId="1108" priority="944" operator="between">
      <formula>1</formula>
      <formula>1.5</formula>
    </cfRule>
  </conditionalFormatting>
  <conditionalFormatting sqref="N233">
    <cfRule type="cellIs" dxfId="1107" priority="937" operator="between">
      <formula>3.5</formula>
      <formula>4</formula>
    </cfRule>
    <cfRule type="cellIs" dxfId="1106" priority="938" operator="between">
      <formula>2.5</formula>
      <formula>3.5</formula>
    </cfRule>
    <cfRule type="cellIs" dxfId="1105" priority="939" operator="between">
      <formula>1.5</formula>
      <formula>2.5</formula>
    </cfRule>
    <cfRule type="cellIs" dxfId="1104" priority="940" operator="between">
      <formula>1</formula>
      <formula>1.5</formula>
    </cfRule>
  </conditionalFormatting>
  <conditionalFormatting sqref="O233">
    <cfRule type="cellIs" dxfId="1103" priority="933" operator="between">
      <formula>3.5</formula>
      <formula>4</formula>
    </cfRule>
    <cfRule type="cellIs" dxfId="1102" priority="934" operator="between">
      <formula>2.5</formula>
      <formula>3.5</formula>
    </cfRule>
    <cfRule type="cellIs" dxfId="1101" priority="935" operator="between">
      <formula>1.5</formula>
      <formula>2.5</formula>
    </cfRule>
    <cfRule type="cellIs" dxfId="1100" priority="936" operator="between">
      <formula>1</formula>
      <formula>1.5</formula>
    </cfRule>
  </conditionalFormatting>
  <conditionalFormatting sqref="P233">
    <cfRule type="cellIs" dxfId="1099" priority="929" operator="between">
      <formula>3.5</formula>
      <formula>4</formula>
    </cfRule>
    <cfRule type="cellIs" dxfId="1098" priority="930" operator="between">
      <formula>2.5</formula>
      <formula>3.5</formula>
    </cfRule>
    <cfRule type="cellIs" dxfId="1097" priority="931" operator="between">
      <formula>1.5</formula>
      <formula>2.5</formula>
    </cfRule>
    <cfRule type="cellIs" dxfId="1096" priority="932" operator="between">
      <formula>1</formula>
      <formula>1.5</formula>
    </cfRule>
  </conditionalFormatting>
  <conditionalFormatting sqref="Q233">
    <cfRule type="cellIs" dxfId="1095" priority="925" operator="between">
      <formula>3.5</formula>
      <formula>4</formula>
    </cfRule>
    <cfRule type="cellIs" dxfId="1094" priority="926" operator="between">
      <formula>2.5</formula>
      <formula>3.5</formula>
    </cfRule>
    <cfRule type="cellIs" dxfId="1093" priority="927" operator="between">
      <formula>1.5</formula>
      <formula>2.5</formula>
    </cfRule>
    <cfRule type="cellIs" dxfId="1092" priority="928" operator="between">
      <formula>1</formula>
      <formula>1.5</formula>
    </cfRule>
  </conditionalFormatting>
  <conditionalFormatting sqref="R233">
    <cfRule type="cellIs" dxfId="1091" priority="921" operator="between">
      <formula>3.5</formula>
      <formula>4</formula>
    </cfRule>
    <cfRule type="cellIs" dxfId="1090" priority="922" operator="between">
      <formula>2.5</formula>
      <formula>3.5</formula>
    </cfRule>
    <cfRule type="cellIs" dxfId="1089" priority="923" operator="between">
      <formula>1.5</formula>
      <formula>2.5</formula>
    </cfRule>
    <cfRule type="cellIs" dxfId="1088" priority="924" operator="between">
      <formula>1</formula>
      <formula>1.5</formula>
    </cfRule>
  </conditionalFormatting>
  <conditionalFormatting sqref="S233">
    <cfRule type="cellIs" dxfId="1087" priority="917" operator="between">
      <formula>3.5</formula>
      <formula>4</formula>
    </cfRule>
    <cfRule type="cellIs" dxfId="1086" priority="918" operator="between">
      <formula>2.5</formula>
      <formula>3.5</formula>
    </cfRule>
    <cfRule type="cellIs" dxfId="1085" priority="919" operator="between">
      <formula>1.5</formula>
      <formula>2.5</formula>
    </cfRule>
    <cfRule type="cellIs" dxfId="1084" priority="920" operator="between">
      <formula>1</formula>
      <formula>1.5</formula>
    </cfRule>
  </conditionalFormatting>
  <conditionalFormatting sqref="T233">
    <cfRule type="cellIs" dxfId="1083" priority="913" operator="between">
      <formula>3.5</formula>
      <formula>4</formula>
    </cfRule>
    <cfRule type="cellIs" dxfId="1082" priority="914" operator="between">
      <formula>2.5</formula>
      <formula>3.5</formula>
    </cfRule>
    <cfRule type="cellIs" dxfId="1081" priority="915" operator="between">
      <formula>1.5</formula>
      <formula>2.5</formula>
    </cfRule>
    <cfRule type="cellIs" dxfId="1080" priority="916" operator="between">
      <formula>1</formula>
      <formula>1.5</formula>
    </cfRule>
  </conditionalFormatting>
  <conditionalFormatting sqref="M234">
    <cfRule type="cellIs" dxfId="1079" priority="909" operator="between">
      <formula>3.5</formula>
      <formula>4</formula>
    </cfRule>
    <cfRule type="cellIs" dxfId="1078" priority="910" operator="between">
      <formula>2.5</formula>
      <formula>3.5</formula>
    </cfRule>
    <cfRule type="cellIs" dxfId="1077" priority="911" operator="between">
      <formula>1.5</formula>
      <formula>2.5</formula>
    </cfRule>
    <cfRule type="cellIs" dxfId="1076" priority="912" operator="between">
      <formula>1</formula>
      <formula>1.5</formula>
    </cfRule>
  </conditionalFormatting>
  <conditionalFormatting sqref="N234">
    <cfRule type="cellIs" dxfId="1075" priority="905" operator="between">
      <formula>3.5</formula>
      <formula>4</formula>
    </cfRule>
    <cfRule type="cellIs" dxfId="1074" priority="906" operator="between">
      <formula>2.5</formula>
      <formula>3.5</formula>
    </cfRule>
    <cfRule type="cellIs" dxfId="1073" priority="907" operator="between">
      <formula>1.5</formula>
      <formula>2.5</formula>
    </cfRule>
    <cfRule type="cellIs" dxfId="1072" priority="908" operator="between">
      <formula>1</formula>
      <formula>1.5</formula>
    </cfRule>
  </conditionalFormatting>
  <conditionalFormatting sqref="O234">
    <cfRule type="cellIs" dxfId="1071" priority="901" operator="between">
      <formula>3.5</formula>
      <formula>4</formula>
    </cfRule>
    <cfRule type="cellIs" dxfId="1070" priority="902" operator="between">
      <formula>2.5</formula>
      <formula>3.5</formula>
    </cfRule>
    <cfRule type="cellIs" dxfId="1069" priority="903" operator="between">
      <formula>1.5</formula>
      <formula>2.5</formula>
    </cfRule>
    <cfRule type="cellIs" dxfId="1068" priority="904" operator="between">
      <formula>1</formula>
      <formula>1.5</formula>
    </cfRule>
  </conditionalFormatting>
  <conditionalFormatting sqref="P234">
    <cfRule type="cellIs" dxfId="1067" priority="897" operator="between">
      <formula>3.5</formula>
      <formula>4</formula>
    </cfRule>
    <cfRule type="cellIs" dxfId="1066" priority="898" operator="between">
      <formula>2.5</formula>
      <formula>3.5</formula>
    </cfRule>
    <cfRule type="cellIs" dxfId="1065" priority="899" operator="between">
      <formula>1.5</formula>
      <formula>2.5</formula>
    </cfRule>
    <cfRule type="cellIs" dxfId="1064" priority="900" operator="between">
      <formula>1</formula>
      <formula>1.5</formula>
    </cfRule>
  </conditionalFormatting>
  <conditionalFormatting sqref="Q234">
    <cfRule type="cellIs" dxfId="1063" priority="893" operator="between">
      <formula>3.5</formula>
      <formula>4</formula>
    </cfRule>
    <cfRule type="cellIs" dxfId="1062" priority="894" operator="between">
      <formula>2.5</formula>
      <formula>3.5</formula>
    </cfRule>
    <cfRule type="cellIs" dxfId="1061" priority="895" operator="between">
      <formula>1.5</formula>
      <formula>2.5</formula>
    </cfRule>
    <cfRule type="cellIs" dxfId="1060" priority="896" operator="between">
      <formula>1</formula>
      <formula>1.5</formula>
    </cfRule>
  </conditionalFormatting>
  <conditionalFormatting sqref="R234">
    <cfRule type="cellIs" dxfId="1059" priority="889" operator="between">
      <formula>3.5</formula>
      <formula>4</formula>
    </cfRule>
    <cfRule type="cellIs" dxfId="1058" priority="890" operator="between">
      <formula>2.5</formula>
      <formula>3.5</formula>
    </cfRule>
    <cfRule type="cellIs" dxfId="1057" priority="891" operator="between">
      <formula>1.5</formula>
      <formula>2.5</formula>
    </cfRule>
    <cfRule type="cellIs" dxfId="1056" priority="892" operator="between">
      <formula>1</formula>
      <formula>1.5</formula>
    </cfRule>
  </conditionalFormatting>
  <conditionalFormatting sqref="S234">
    <cfRule type="cellIs" dxfId="1055" priority="885" operator="between">
      <formula>3.5</formula>
      <formula>4</formula>
    </cfRule>
    <cfRule type="cellIs" dxfId="1054" priority="886" operator="between">
      <formula>2.5</formula>
      <formula>3.5</formula>
    </cfRule>
    <cfRule type="cellIs" dxfId="1053" priority="887" operator="between">
      <formula>1.5</formula>
      <formula>2.5</formula>
    </cfRule>
    <cfRule type="cellIs" dxfId="1052" priority="888" operator="between">
      <formula>1</formula>
      <formula>1.5</formula>
    </cfRule>
  </conditionalFormatting>
  <conditionalFormatting sqref="T234">
    <cfRule type="cellIs" dxfId="1051" priority="881" operator="between">
      <formula>3.5</formula>
      <formula>4</formula>
    </cfRule>
    <cfRule type="cellIs" dxfId="1050" priority="882" operator="between">
      <formula>2.5</formula>
      <formula>3.5</formula>
    </cfRule>
    <cfRule type="cellIs" dxfId="1049" priority="883" operator="between">
      <formula>1.5</formula>
      <formula>2.5</formula>
    </cfRule>
    <cfRule type="cellIs" dxfId="1048" priority="884" operator="between">
      <formula>1</formula>
      <formula>1.5</formula>
    </cfRule>
  </conditionalFormatting>
  <conditionalFormatting sqref="S200:T200">
    <cfRule type="cellIs" dxfId="1047" priority="877" operator="between">
      <formula>3.5</formula>
      <formula>4</formula>
    </cfRule>
    <cfRule type="cellIs" dxfId="1046" priority="878" operator="between">
      <formula>2.5</formula>
      <formula>3.5</formula>
    </cfRule>
    <cfRule type="cellIs" dxfId="1045" priority="879" operator="between">
      <formula>1.5</formula>
      <formula>2.5</formula>
    </cfRule>
    <cfRule type="cellIs" dxfId="1044" priority="880" operator="between">
      <formula>1</formula>
      <formula>1.5</formula>
    </cfRule>
  </conditionalFormatting>
  <conditionalFormatting sqref="S201">
    <cfRule type="cellIs" dxfId="1043" priority="873" operator="between">
      <formula>3.5</formula>
      <formula>4</formula>
    </cfRule>
    <cfRule type="cellIs" dxfId="1042" priority="874" operator="between">
      <formula>2.5</formula>
      <formula>3.5</formula>
    </cfRule>
    <cfRule type="cellIs" dxfId="1041" priority="875" operator="between">
      <formula>1.5</formula>
      <formula>2.5</formula>
    </cfRule>
    <cfRule type="cellIs" dxfId="1040" priority="876" operator="between">
      <formula>1</formula>
      <formula>1.5</formula>
    </cfRule>
  </conditionalFormatting>
  <conditionalFormatting sqref="E264">
    <cfRule type="cellIs" dxfId="1039" priority="869" operator="between">
      <formula>3.5</formula>
      <formula>4</formula>
    </cfRule>
    <cfRule type="cellIs" dxfId="1038" priority="870" operator="between">
      <formula>2.5</formula>
      <formula>3.5</formula>
    </cfRule>
    <cfRule type="cellIs" dxfId="1037" priority="871" operator="between">
      <formula>1.5</formula>
      <formula>2.5</formula>
    </cfRule>
    <cfRule type="cellIs" dxfId="1036" priority="872" operator="between">
      <formula>1</formula>
      <formula>1.5</formula>
    </cfRule>
  </conditionalFormatting>
  <conditionalFormatting sqref="E263">
    <cfRule type="cellIs" dxfId="1035" priority="865" operator="between">
      <formula>3.5</formula>
      <formula>4</formula>
    </cfRule>
    <cfRule type="cellIs" dxfId="1034" priority="866" operator="between">
      <formula>2.5</formula>
      <formula>3.5</formula>
    </cfRule>
    <cfRule type="cellIs" dxfId="1033" priority="867" operator="between">
      <formula>1.5</formula>
      <formula>2.5</formula>
    </cfRule>
    <cfRule type="cellIs" dxfId="1032" priority="868" operator="between">
      <formula>1</formula>
      <formula>1.5</formula>
    </cfRule>
  </conditionalFormatting>
  <conditionalFormatting sqref="E262">
    <cfRule type="cellIs" dxfId="1031" priority="861" operator="between">
      <formula>3.5</formula>
      <formula>4</formula>
    </cfRule>
    <cfRule type="cellIs" dxfId="1030" priority="862" operator="between">
      <formula>2.5</formula>
      <formula>3.5</formula>
    </cfRule>
    <cfRule type="cellIs" dxfId="1029" priority="863" operator="between">
      <formula>1.5</formula>
      <formula>2.5</formula>
    </cfRule>
    <cfRule type="cellIs" dxfId="1028" priority="864" operator="between">
      <formula>1</formula>
      <formula>1.5</formula>
    </cfRule>
  </conditionalFormatting>
  <conditionalFormatting sqref="E267">
    <cfRule type="cellIs" dxfId="1027" priority="857" operator="between">
      <formula>3.5</formula>
      <formula>4</formula>
    </cfRule>
    <cfRule type="cellIs" dxfId="1026" priority="858" operator="between">
      <formula>2.5</formula>
      <formula>3.5</formula>
    </cfRule>
    <cfRule type="cellIs" dxfId="1025" priority="859" operator="between">
      <formula>1.5</formula>
      <formula>2.5</formula>
    </cfRule>
    <cfRule type="cellIs" dxfId="1024" priority="860" operator="between">
      <formula>1</formula>
      <formula>1.5</formula>
    </cfRule>
  </conditionalFormatting>
  <conditionalFormatting sqref="F263">
    <cfRule type="cellIs" dxfId="1023" priority="853" operator="between">
      <formula>3.5</formula>
      <formula>4</formula>
    </cfRule>
    <cfRule type="cellIs" dxfId="1022" priority="854" operator="between">
      <formula>2.5</formula>
      <formula>3.5</formula>
    </cfRule>
    <cfRule type="cellIs" dxfId="1021" priority="855" operator="between">
      <formula>1.5</formula>
      <formula>2.5</formula>
    </cfRule>
    <cfRule type="cellIs" dxfId="1020" priority="856" operator="between">
      <formula>1</formula>
      <formula>1.5</formula>
    </cfRule>
  </conditionalFormatting>
  <conditionalFormatting sqref="F262">
    <cfRule type="cellIs" dxfId="1019" priority="849" operator="between">
      <formula>3.5</formula>
      <formula>4</formula>
    </cfRule>
    <cfRule type="cellIs" dxfId="1018" priority="850" operator="between">
      <formula>2.5</formula>
      <formula>3.5</formula>
    </cfRule>
    <cfRule type="cellIs" dxfId="1017" priority="851" operator="between">
      <formula>1.5</formula>
      <formula>2.5</formula>
    </cfRule>
    <cfRule type="cellIs" dxfId="1016" priority="852" operator="between">
      <formula>1</formula>
      <formula>1.5</formula>
    </cfRule>
  </conditionalFormatting>
  <conditionalFormatting sqref="F267">
    <cfRule type="cellIs" dxfId="1015" priority="845" operator="between">
      <formula>3.5</formula>
      <formula>4</formula>
    </cfRule>
    <cfRule type="cellIs" dxfId="1014" priority="846" operator="between">
      <formula>2.5</formula>
      <formula>3.5</formula>
    </cfRule>
    <cfRule type="cellIs" dxfId="1013" priority="847" operator="between">
      <formula>1.5</formula>
      <formula>2.5</formula>
    </cfRule>
    <cfRule type="cellIs" dxfId="1012" priority="848" operator="between">
      <formula>1</formula>
      <formula>1.5</formula>
    </cfRule>
  </conditionalFormatting>
  <conditionalFormatting sqref="G264">
    <cfRule type="cellIs" dxfId="1011" priority="841" operator="between">
      <formula>3.5</formula>
      <formula>4</formula>
    </cfRule>
    <cfRule type="cellIs" dxfId="1010" priority="842" operator="between">
      <formula>2.5</formula>
      <formula>3.5</formula>
    </cfRule>
    <cfRule type="cellIs" dxfId="1009" priority="843" operator="between">
      <formula>1.5</formula>
      <formula>2.5</formula>
    </cfRule>
    <cfRule type="cellIs" dxfId="1008" priority="844" operator="between">
      <formula>1</formula>
      <formula>1.5</formula>
    </cfRule>
  </conditionalFormatting>
  <conditionalFormatting sqref="G263">
    <cfRule type="cellIs" dxfId="1007" priority="837" operator="between">
      <formula>3.5</formula>
      <formula>4</formula>
    </cfRule>
    <cfRule type="cellIs" dxfId="1006" priority="838" operator="between">
      <formula>2.5</formula>
      <formula>3.5</formula>
    </cfRule>
    <cfRule type="cellIs" dxfId="1005" priority="839" operator="between">
      <formula>1.5</formula>
      <formula>2.5</formula>
    </cfRule>
    <cfRule type="cellIs" dxfId="1004" priority="840" operator="between">
      <formula>1</formula>
      <formula>1.5</formula>
    </cfRule>
  </conditionalFormatting>
  <conditionalFormatting sqref="G262">
    <cfRule type="cellIs" dxfId="1003" priority="833" operator="between">
      <formula>3.5</formula>
      <formula>4</formula>
    </cfRule>
    <cfRule type="cellIs" dxfId="1002" priority="834" operator="between">
      <formula>2.5</formula>
      <formula>3.5</formula>
    </cfRule>
    <cfRule type="cellIs" dxfId="1001" priority="835" operator="between">
      <formula>1.5</formula>
      <formula>2.5</formula>
    </cfRule>
    <cfRule type="cellIs" dxfId="1000" priority="836" operator="between">
      <formula>1</formula>
      <formula>1.5</formula>
    </cfRule>
  </conditionalFormatting>
  <conditionalFormatting sqref="G265">
    <cfRule type="cellIs" dxfId="999" priority="829" operator="between">
      <formula>3.5</formula>
      <formula>4</formula>
    </cfRule>
    <cfRule type="cellIs" dxfId="998" priority="830" operator="between">
      <formula>2.5</formula>
      <formula>3.5</formula>
    </cfRule>
    <cfRule type="cellIs" dxfId="997" priority="831" operator="between">
      <formula>1.5</formula>
      <formula>2.5</formula>
    </cfRule>
    <cfRule type="cellIs" dxfId="996" priority="832" operator="between">
      <formula>1</formula>
      <formula>1.5</formula>
    </cfRule>
  </conditionalFormatting>
  <conditionalFormatting sqref="G267">
    <cfRule type="cellIs" dxfId="995" priority="825" operator="between">
      <formula>3.5</formula>
      <formula>4</formula>
    </cfRule>
    <cfRule type="cellIs" dxfId="994" priority="826" operator="between">
      <formula>2.5</formula>
      <formula>3.5</formula>
    </cfRule>
    <cfRule type="cellIs" dxfId="993" priority="827" operator="between">
      <formula>1.5</formula>
      <formula>2.5</formula>
    </cfRule>
    <cfRule type="cellIs" dxfId="992" priority="828" operator="between">
      <formula>1</formula>
      <formula>1.5</formula>
    </cfRule>
  </conditionalFormatting>
  <conditionalFormatting sqref="H264">
    <cfRule type="cellIs" dxfId="991" priority="821" operator="between">
      <formula>3.5</formula>
      <formula>4</formula>
    </cfRule>
    <cfRule type="cellIs" dxfId="990" priority="822" operator="between">
      <formula>2.5</formula>
      <formula>3.5</formula>
    </cfRule>
    <cfRule type="cellIs" dxfId="989" priority="823" operator="between">
      <formula>1.5</formula>
      <formula>2.5</formula>
    </cfRule>
    <cfRule type="cellIs" dxfId="988" priority="824" operator="between">
      <formula>1</formula>
      <formula>1.5</formula>
    </cfRule>
  </conditionalFormatting>
  <conditionalFormatting sqref="H263">
    <cfRule type="cellIs" dxfId="987" priority="817" operator="between">
      <formula>3.5</formula>
      <formula>4</formula>
    </cfRule>
    <cfRule type="cellIs" dxfId="986" priority="818" operator="between">
      <formula>2.5</formula>
      <formula>3.5</formula>
    </cfRule>
    <cfRule type="cellIs" dxfId="985" priority="819" operator="between">
      <formula>1.5</formula>
      <formula>2.5</formula>
    </cfRule>
    <cfRule type="cellIs" dxfId="984" priority="820" operator="between">
      <formula>1</formula>
      <formula>1.5</formula>
    </cfRule>
  </conditionalFormatting>
  <conditionalFormatting sqref="H262">
    <cfRule type="cellIs" dxfId="983" priority="813" operator="between">
      <formula>3.5</formula>
      <formula>4</formula>
    </cfRule>
    <cfRule type="cellIs" dxfId="982" priority="814" operator="between">
      <formula>2.5</formula>
      <formula>3.5</formula>
    </cfRule>
    <cfRule type="cellIs" dxfId="981" priority="815" operator="between">
      <formula>1.5</formula>
      <formula>2.5</formula>
    </cfRule>
    <cfRule type="cellIs" dxfId="980" priority="816" operator="between">
      <formula>1</formula>
      <formula>1.5</formula>
    </cfRule>
  </conditionalFormatting>
  <conditionalFormatting sqref="H265">
    <cfRule type="cellIs" dxfId="979" priority="809" operator="between">
      <formula>3.5</formula>
      <formula>4</formula>
    </cfRule>
    <cfRule type="cellIs" dxfId="978" priority="810" operator="between">
      <formula>2.5</formula>
      <formula>3.5</formula>
    </cfRule>
    <cfRule type="cellIs" dxfId="977" priority="811" operator="between">
      <formula>1.5</formula>
      <formula>2.5</formula>
    </cfRule>
    <cfRule type="cellIs" dxfId="976" priority="812" operator="between">
      <formula>1</formula>
      <formula>1.5</formula>
    </cfRule>
  </conditionalFormatting>
  <conditionalFormatting sqref="H267">
    <cfRule type="cellIs" dxfId="975" priority="805" operator="between">
      <formula>3.5</formula>
      <formula>4</formula>
    </cfRule>
    <cfRule type="cellIs" dxfId="974" priority="806" operator="between">
      <formula>2.5</formula>
      <formula>3.5</formula>
    </cfRule>
    <cfRule type="cellIs" dxfId="973" priority="807" operator="between">
      <formula>1.5</formula>
      <formula>2.5</formula>
    </cfRule>
    <cfRule type="cellIs" dxfId="972" priority="808" operator="between">
      <formula>1</formula>
      <formula>1.5</formula>
    </cfRule>
  </conditionalFormatting>
  <conditionalFormatting sqref="I264">
    <cfRule type="cellIs" dxfId="971" priority="801" operator="between">
      <formula>3.5</formula>
      <formula>4</formula>
    </cfRule>
    <cfRule type="cellIs" dxfId="970" priority="802" operator="between">
      <formula>2.5</formula>
      <formula>3.5</formula>
    </cfRule>
    <cfRule type="cellIs" dxfId="969" priority="803" operator="between">
      <formula>1.5</formula>
      <formula>2.5</formula>
    </cfRule>
    <cfRule type="cellIs" dxfId="968" priority="804" operator="between">
      <formula>1</formula>
      <formula>1.5</formula>
    </cfRule>
  </conditionalFormatting>
  <conditionalFormatting sqref="I263">
    <cfRule type="cellIs" dxfId="967" priority="797" operator="between">
      <formula>3.5</formula>
      <formula>4</formula>
    </cfRule>
    <cfRule type="cellIs" dxfId="966" priority="798" operator="between">
      <formula>2.5</formula>
      <formula>3.5</formula>
    </cfRule>
    <cfRule type="cellIs" dxfId="965" priority="799" operator="between">
      <formula>1.5</formula>
      <formula>2.5</formula>
    </cfRule>
    <cfRule type="cellIs" dxfId="964" priority="800" operator="between">
      <formula>1</formula>
      <formula>1.5</formula>
    </cfRule>
  </conditionalFormatting>
  <conditionalFormatting sqref="I262">
    <cfRule type="cellIs" dxfId="963" priority="793" operator="between">
      <formula>3.5</formula>
      <formula>4</formula>
    </cfRule>
    <cfRule type="cellIs" dxfId="962" priority="794" operator="between">
      <formula>2.5</formula>
      <formula>3.5</formula>
    </cfRule>
    <cfRule type="cellIs" dxfId="961" priority="795" operator="between">
      <formula>1.5</formula>
      <formula>2.5</formula>
    </cfRule>
    <cfRule type="cellIs" dxfId="960" priority="796" operator="between">
      <formula>1</formula>
      <formula>1.5</formula>
    </cfRule>
  </conditionalFormatting>
  <conditionalFormatting sqref="I265">
    <cfRule type="cellIs" dxfId="959" priority="789" operator="between">
      <formula>3.5</formula>
      <formula>4</formula>
    </cfRule>
    <cfRule type="cellIs" dxfId="958" priority="790" operator="between">
      <formula>2.5</formula>
      <formula>3.5</formula>
    </cfRule>
    <cfRule type="cellIs" dxfId="957" priority="791" operator="between">
      <formula>1.5</formula>
      <formula>2.5</formula>
    </cfRule>
    <cfRule type="cellIs" dxfId="956" priority="792" operator="between">
      <formula>1</formula>
      <formula>1.5</formula>
    </cfRule>
  </conditionalFormatting>
  <conditionalFormatting sqref="I267">
    <cfRule type="cellIs" dxfId="955" priority="785" operator="between">
      <formula>3.5</formula>
      <formula>4</formula>
    </cfRule>
    <cfRule type="cellIs" dxfId="954" priority="786" operator="between">
      <formula>2.5</formula>
      <formula>3.5</formula>
    </cfRule>
    <cfRule type="cellIs" dxfId="953" priority="787" operator="between">
      <formula>1.5</formula>
      <formula>2.5</formula>
    </cfRule>
    <cfRule type="cellIs" dxfId="952" priority="788" operator="between">
      <formula>1</formula>
      <formula>1.5</formula>
    </cfRule>
  </conditionalFormatting>
  <conditionalFormatting sqref="J264">
    <cfRule type="cellIs" dxfId="951" priority="781" operator="between">
      <formula>3.5</formula>
      <formula>4</formula>
    </cfRule>
    <cfRule type="cellIs" dxfId="950" priority="782" operator="between">
      <formula>2.5</formula>
      <formula>3.5</formula>
    </cfRule>
    <cfRule type="cellIs" dxfId="949" priority="783" operator="between">
      <formula>1.5</formula>
      <formula>2.5</formula>
    </cfRule>
    <cfRule type="cellIs" dxfId="948" priority="784" operator="between">
      <formula>1</formula>
      <formula>1.5</formula>
    </cfRule>
  </conditionalFormatting>
  <conditionalFormatting sqref="J263">
    <cfRule type="cellIs" dxfId="947" priority="777" operator="between">
      <formula>3.5</formula>
      <formula>4</formula>
    </cfRule>
    <cfRule type="cellIs" dxfId="946" priority="778" operator="between">
      <formula>2.5</formula>
      <formula>3.5</formula>
    </cfRule>
    <cfRule type="cellIs" dxfId="945" priority="779" operator="between">
      <formula>1.5</formula>
      <formula>2.5</formula>
    </cfRule>
    <cfRule type="cellIs" dxfId="944" priority="780" operator="between">
      <formula>1</formula>
      <formula>1.5</formula>
    </cfRule>
  </conditionalFormatting>
  <conditionalFormatting sqref="J262">
    <cfRule type="cellIs" dxfId="943" priority="773" operator="between">
      <formula>3.5</formula>
      <formula>4</formula>
    </cfRule>
    <cfRule type="cellIs" dxfId="942" priority="774" operator="between">
      <formula>2.5</formula>
      <formula>3.5</formula>
    </cfRule>
    <cfRule type="cellIs" dxfId="941" priority="775" operator="between">
      <formula>1.5</formula>
      <formula>2.5</formula>
    </cfRule>
    <cfRule type="cellIs" dxfId="940" priority="776" operator="between">
      <formula>1</formula>
      <formula>1.5</formula>
    </cfRule>
  </conditionalFormatting>
  <conditionalFormatting sqref="J265">
    <cfRule type="cellIs" dxfId="939" priority="769" operator="between">
      <formula>3.5</formula>
      <formula>4</formula>
    </cfRule>
    <cfRule type="cellIs" dxfId="938" priority="770" operator="between">
      <formula>2.5</formula>
      <formula>3.5</formula>
    </cfRule>
    <cfRule type="cellIs" dxfId="937" priority="771" operator="between">
      <formula>1.5</formula>
      <formula>2.5</formula>
    </cfRule>
    <cfRule type="cellIs" dxfId="936" priority="772" operator="between">
      <formula>1</formula>
      <formula>1.5</formula>
    </cfRule>
  </conditionalFormatting>
  <conditionalFormatting sqref="J267">
    <cfRule type="cellIs" dxfId="935" priority="765" operator="between">
      <formula>3.5</formula>
      <formula>4</formula>
    </cfRule>
    <cfRule type="cellIs" dxfId="934" priority="766" operator="between">
      <formula>2.5</formula>
      <formula>3.5</formula>
    </cfRule>
    <cfRule type="cellIs" dxfId="933" priority="767" operator="between">
      <formula>1.5</formula>
      <formula>2.5</formula>
    </cfRule>
    <cfRule type="cellIs" dxfId="932" priority="768" operator="between">
      <formula>1</formula>
      <formula>1.5</formula>
    </cfRule>
  </conditionalFormatting>
  <conditionalFormatting sqref="K264">
    <cfRule type="cellIs" dxfId="931" priority="761" operator="between">
      <formula>3.5</formula>
      <formula>4</formula>
    </cfRule>
    <cfRule type="cellIs" dxfId="930" priority="762" operator="between">
      <formula>2.5</formula>
      <formula>3.5</formula>
    </cfRule>
    <cfRule type="cellIs" dxfId="929" priority="763" operator="between">
      <formula>1.5</formula>
      <formula>2.5</formula>
    </cfRule>
    <cfRule type="cellIs" dxfId="928" priority="764" operator="between">
      <formula>1</formula>
      <formula>1.5</formula>
    </cfRule>
  </conditionalFormatting>
  <conditionalFormatting sqref="K263">
    <cfRule type="cellIs" dxfId="927" priority="757" operator="between">
      <formula>3.5</formula>
      <formula>4</formula>
    </cfRule>
    <cfRule type="cellIs" dxfId="926" priority="758" operator="between">
      <formula>2.5</formula>
      <formula>3.5</formula>
    </cfRule>
    <cfRule type="cellIs" dxfId="925" priority="759" operator="between">
      <formula>1.5</formula>
      <formula>2.5</formula>
    </cfRule>
    <cfRule type="cellIs" dxfId="924" priority="760" operator="between">
      <formula>1</formula>
      <formula>1.5</formula>
    </cfRule>
  </conditionalFormatting>
  <conditionalFormatting sqref="K262">
    <cfRule type="cellIs" dxfId="923" priority="753" operator="between">
      <formula>3.5</formula>
      <formula>4</formula>
    </cfRule>
    <cfRule type="cellIs" dxfId="922" priority="754" operator="between">
      <formula>2.5</formula>
      <formula>3.5</formula>
    </cfRule>
    <cfRule type="cellIs" dxfId="921" priority="755" operator="between">
      <formula>1.5</formula>
      <formula>2.5</formula>
    </cfRule>
    <cfRule type="cellIs" dxfId="920" priority="756" operator="between">
      <formula>1</formula>
      <formula>1.5</formula>
    </cfRule>
  </conditionalFormatting>
  <conditionalFormatting sqref="K265">
    <cfRule type="cellIs" dxfId="919" priority="749" operator="between">
      <formula>3.5</formula>
      <formula>4</formula>
    </cfRule>
    <cfRule type="cellIs" dxfId="918" priority="750" operator="between">
      <formula>2.5</formula>
      <formula>3.5</formula>
    </cfRule>
    <cfRule type="cellIs" dxfId="917" priority="751" operator="between">
      <formula>1.5</formula>
      <formula>2.5</formula>
    </cfRule>
    <cfRule type="cellIs" dxfId="916" priority="752" operator="between">
      <formula>1</formula>
      <formula>1.5</formula>
    </cfRule>
  </conditionalFormatting>
  <conditionalFormatting sqref="K266">
    <cfRule type="cellIs" dxfId="915" priority="745" operator="between">
      <formula>3.5</formula>
      <formula>4</formula>
    </cfRule>
    <cfRule type="cellIs" dxfId="914" priority="746" operator="between">
      <formula>2.5</formula>
      <formula>3.5</formula>
    </cfRule>
    <cfRule type="cellIs" dxfId="913" priority="747" operator="between">
      <formula>1.5</formula>
      <formula>2.5</formula>
    </cfRule>
    <cfRule type="cellIs" dxfId="912" priority="748" operator="between">
      <formula>1</formula>
      <formula>1.5</formula>
    </cfRule>
  </conditionalFormatting>
  <conditionalFormatting sqref="K267">
    <cfRule type="cellIs" dxfId="911" priority="741" operator="between">
      <formula>3.5</formula>
      <formula>4</formula>
    </cfRule>
    <cfRule type="cellIs" dxfId="910" priority="742" operator="between">
      <formula>2.5</formula>
      <formula>3.5</formula>
    </cfRule>
    <cfRule type="cellIs" dxfId="909" priority="743" operator="between">
      <formula>1.5</formula>
      <formula>2.5</formula>
    </cfRule>
    <cfRule type="cellIs" dxfId="908" priority="744" operator="between">
      <formula>1</formula>
      <formula>1.5</formula>
    </cfRule>
  </conditionalFormatting>
  <conditionalFormatting sqref="L264">
    <cfRule type="cellIs" dxfId="907" priority="737" operator="between">
      <formula>3.5</formula>
      <formula>4</formula>
    </cfRule>
    <cfRule type="cellIs" dxfId="906" priority="738" operator="between">
      <formula>2.5</formula>
      <formula>3.5</formula>
    </cfRule>
    <cfRule type="cellIs" dxfId="905" priority="739" operator="between">
      <formula>1.5</formula>
      <formula>2.5</formula>
    </cfRule>
    <cfRule type="cellIs" dxfId="904" priority="740" operator="between">
      <formula>1</formula>
      <formula>1.5</formula>
    </cfRule>
  </conditionalFormatting>
  <conditionalFormatting sqref="L263">
    <cfRule type="cellIs" dxfId="903" priority="733" operator="between">
      <formula>3.5</formula>
      <formula>4</formula>
    </cfRule>
    <cfRule type="cellIs" dxfId="902" priority="734" operator="between">
      <formula>2.5</formula>
      <formula>3.5</formula>
    </cfRule>
    <cfRule type="cellIs" dxfId="901" priority="735" operator="between">
      <formula>1.5</formula>
      <formula>2.5</formula>
    </cfRule>
    <cfRule type="cellIs" dxfId="900" priority="736" operator="between">
      <formula>1</formula>
      <formula>1.5</formula>
    </cfRule>
  </conditionalFormatting>
  <conditionalFormatting sqref="L262">
    <cfRule type="cellIs" dxfId="899" priority="729" operator="between">
      <formula>3.5</formula>
      <formula>4</formula>
    </cfRule>
    <cfRule type="cellIs" dxfId="898" priority="730" operator="between">
      <formula>2.5</formula>
      <formula>3.5</formula>
    </cfRule>
    <cfRule type="cellIs" dxfId="897" priority="731" operator="between">
      <formula>1.5</formula>
      <formula>2.5</formula>
    </cfRule>
    <cfRule type="cellIs" dxfId="896" priority="732" operator="between">
      <formula>1</formula>
      <formula>1.5</formula>
    </cfRule>
  </conditionalFormatting>
  <conditionalFormatting sqref="L265">
    <cfRule type="cellIs" dxfId="895" priority="725" operator="between">
      <formula>3.5</formula>
      <formula>4</formula>
    </cfRule>
    <cfRule type="cellIs" dxfId="894" priority="726" operator="between">
      <formula>2.5</formula>
      <formula>3.5</formula>
    </cfRule>
    <cfRule type="cellIs" dxfId="893" priority="727" operator="between">
      <formula>1.5</formula>
      <formula>2.5</formula>
    </cfRule>
    <cfRule type="cellIs" dxfId="892" priority="728" operator="between">
      <formula>1</formula>
      <formula>1.5</formula>
    </cfRule>
  </conditionalFormatting>
  <conditionalFormatting sqref="L266">
    <cfRule type="cellIs" dxfId="891" priority="721" operator="between">
      <formula>3.5</formula>
      <formula>4</formula>
    </cfRule>
    <cfRule type="cellIs" dxfId="890" priority="722" operator="between">
      <formula>2.5</formula>
      <formula>3.5</formula>
    </cfRule>
    <cfRule type="cellIs" dxfId="889" priority="723" operator="between">
      <formula>1.5</formula>
      <formula>2.5</formula>
    </cfRule>
    <cfRule type="cellIs" dxfId="888" priority="724" operator="between">
      <formula>1</formula>
      <formula>1.5</formula>
    </cfRule>
  </conditionalFormatting>
  <conditionalFormatting sqref="M264">
    <cfRule type="cellIs" dxfId="887" priority="717" operator="between">
      <formula>3.5</formula>
      <formula>4</formula>
    </cfRule>
    <cfRule type="cellIs" dxfId="886" priority="718" operator="between">
      <formula>2.5</formula>
      <formula>3.5</formula>
    </cfRule>
    <cfRule type="cellIs" dxfId="885" priority="719" operator="between">
      <formula>1.5</formula>
      <formula>2.5</formula>
    </cfRule>
    <cfRule type="cellIs" dxfId="884" priority="720" operator="between">
      <formula>1</formula>
      <formula>1.5</formula>
    </cfRule>
  </conditionalFormatting>
  <conditionalFormatting sqref="M263">
    <cfRule type="cellIs" dxfId="883" priority="713" operator="between">
      <formula>3.5</formula>
      <formula>4</formula>
    </cfRule>
    <cfRule type="cellIs" dxfId="882" priority="714" operator="between">
      <formula>2.5</formula>
      <formula>3.5</formula>
    </cfRule>
    <cfRule type="cellIs" dxfId="881" priority="715" operator="between">
      <formula>1.5</formula>
      <formula>2.5</formula>
    </cfRule>
    <cfRule type="cellIs" dxfId="880" priority="716" operator="between">
      <formula>1</formula>
      <formula>1.5</formula>
    </cfRule>
  </conditionalFormatting>
  <conditionalFormatting sqref="M262">
    <cfRule type="cellIs" dxfId="879" priority="709" operator="between">
      <formula>3.5</formula>
      <formula>4</formula>
    </cfRule>
    <cfRule type="cellIs" dxfId="878" priority="710" operator="between">
      <formula>2.5</formula>
      <formula>3.5</formula>
    </cfRule>
    <cfRule type="cellIs" dxfId="877" priority="711" operator="between">
      <formula>1.5</formula>
      <formula>2.5</formula>
    </cfRule>
    <cfRule type="cellIs" dxfId="876" priority="712" operator="between">
      <formula>1</formula>
      <formula>1.5</formula>
    </cfRule>
  </conditionalFormatting>
  <conditionalFormatting sqref="M265">
    <cfRule type="cellIs" dxfId="875" priority="705" operator="between">
      <formula>3.5</formula>
      <formula>4</formula>
    </cfRule>
    <cfRule type="cellIs" dxfId="874" priority="706" operator="between">
      <formula>2.5</formula>
      <formula>3.5</formula>
    </cfRule>
    <cfRule type="cellIs" dxfId="873" priority="707" operator="between">
      <formula>1.5</formula>
      <formula>2.5</formula>
    </cfRule>
    <cfRule type="cellIs" dxfId="872" priority="708" operator="between">
      <formula>1</formula>
      <formula>1.5</formula>
    </cfRule>
  </conditionalFormatting>
  <conditionalFormatting sqref="M266">
    <cfRule type="cellIs" dxfId="871" priority="701" operator="between">
      <formula>3.5</formula>
      <formula>4</formula>
    </cfRule>
    <cfRule type="cellIs" dxfId="870" priority="702" operator="between">
      <formula>2.5</formula>
      <formula>3.5</formula>
    </cfRule>
    <cfRule type="cellIs" dxfId="869" priority="703" operator="between">
      <formula>1.5</formula>
      <formula>2.5</formula>
    </cfRule>
    <cfRule type="cellIs" dxfId="868" priority="704" operator="between">
      <formula>1</formula>
      <formula>1.5</formula>
    </cfRule>
  </conditionalFormatting>
  <conditionalFormatting sqref="N264">
    <cfRule type="cellIs" dxfId="867" priority="697" operator="between">
      <formula>3.5</formula>
      <formula>4</formula>
    </cfRule>
    <cfRule type="cellIs" dxfId="866" priority="698" operator="between">
      <formula>2.5</formula>
      <formula>3.5</formula>
    </cfRule>
    <cfRule type="cellIs" dxfId="865" priority="699" operator="between">
      <formula>1.5</formula>
      <formula>2.5</formula>
    </cfRule>
    <cfRule type="cellIs" dxfId="864" priority="700" operator="between">
      <formula>1</formula>
      <formula>1.5</formula>
    </cfRule>
  </conditionalFormatting>
  <conditionalFormatting sqref="N263">
    <cfRule type="cellIs" dxfId="863" priority="693" operator="between">
      <formula>3.5</formula>
      <formula>4</formula>
    </cfRule>
    <cfRule type="cellIs" dxfId="862" priority="694" operator="between">
      <formula>2.5</formula>
      <formula>3.5</formula>
    </cfRule>
    <cfRule type="cellIs" dxfId="861" priority="695" operator="between">
      <formula>1.5</formula>
      <formula>2.5</formula>
    </cfRule>
    <cfRule type="cellIs" dxfId="860" priority="696" operator="between">
      <formula>1</formula>
      <formula>1.5</formula>
    </cfRule>
  </conditionalFormatting>
  <conditionalFormatting sqref="N262">
    <cfRule type="cellIs" dxfId="859" priority="689" operator="between">
      <formula>3.5</formula>
      <formula>4</formula>
    </cfRule>
    <cfRule type="cellIs" dxfId="858" priority="690" operator="between">
      <formula>2.5</formula>
      <formula>3.5</formula>
    </cfRule>
    <cfRule type="cellIs" dxfId="857" priority="691" operator="between">
      <formula>1.5</formula>
      <formula>2.5</formula>
    </cfRule>
    <cfRule type="cellIs" dxfId="856" priority="692" operator="between">
      <formula>1</formula>
      <formula>1.5</formula>
    </cfRule>
  </conditionalFormatting>
  <conditionalFormatting sqref="N265">
    <cfRule type="cellIs" dxfId="855" priority="685" operator="between">
      <formula>3.5</formula>
      <formula>4</formula>
    </cfRule>
    <cfRule type="cellIs" dxfId="854" priority="686" operator="between">
      <formula>2.5</formula>
      <formula>3.5</formula>
    </cfRule>
    <cfRule type="cellIs" dxfId="853" priority="687" operator="between">
      <formula>1.5</formula>
      <formula>2.5</formula>
    </cfRule>
    <cfRule type="cellIs" dxfId="852" priority="688" operator="between">
      <formula>1</formula>
      <formula>1.5</formula>
    </cfRule>
  </conditionalFormatting>
  <conditionalFormatting sqref="N266">
    <cfRule type="cellIs" dxfId="851" priority="681" operator="between">
      <formula>3.5</formula>
      <formula>4</formula>
    </cfRule>
    <cfRule type="cellIs" dxfId="850" priority="682" operator="between">
      <formula>2.5</formula>
      <formula>3.5</formula>
    </cfRule>
    <cfRule type="cellIs" dxfId="849" priority="683" operator="between">
      <formula>1.5</formula>
      <formula>2.5</formula>
    </cfRule>
    <cfRule type="cellIs" dxfId="848" priority="684" operator="between">
      <formula>1</formula>
      <formula>1.5</formula>
    </cfRule>
  </conditionalFormatting>
  <conditionalFormatting sqref="O264">
    <cfRule type="cellIs" dxfId="847" priority="677" operator="between">
      <formula>3.5</formula>
      <formula>4</formula>
    </cfRule>
    <cfRule type="cellIs" dxfId="846" priority="678" operator="between">
      <formula>2.5</formula>
      <formula>3.5</formula>
    </cfRule>
    <cfRule type="cellIs" dxfId="845" priority="679" operator="between">
      <formula>1.5</formula>
      <formula>2.5</formula>
    </cfRule>
    <cfRule type="cellIs" dxfId="844" priority="680" operator="between">
      <formula>1</formula>
      <formula>1.5</formula>
    </cfRule>
  </conditionalFormatting>
  <conditionalFormatting sqref="O263">
    <cfRule type="cellIs" dxfId="843" priority="673" operator="between">
      <formula>3.5</formula>
      <formula>4</formula>
    </cfRule>
    <cfRule type="cellIs" dxfId="842" priority="674" operator="between">
      <formula>2.5</formula>
      <formula>3.5</formula>
    </cfRule>
    <cfRule type="cellIs" dxfId="841" priority="675" operator="between">
      <formula>1.5</formula>
      <formula>2.5</formula>
    </cfRule>
    <cfRule type="cellIs" dxfId="840" priority="676" operator="between">
      <formula>1</formula>
      <formula>1.5</formula>
    </cfRule>
  </conditionalFormatting>
  <conditionalFormatting sqref="O262">
    <cfRule type="cellIs" dxfId="839" priority="669" operator="between">
      <formula>3.5</formula>
      <formula>4</formula>
    </cfRule>
    <cfRule type="cellIs" dxfId="838" priority="670" operator="between">
      <formula>2.5</formula>
      <formula>3.5</formula>
    </cfRule>
    <cfRule type="cellIs" dxfId="837" priority="671" operator="between">
      <formula>1.5</formula>
      <formula>2.5</formula>
    </cfRule>
    <cfRule type="cellIs" dxfId="836" priority="672" operator="between">
      <formula>1</formula>
      <formula>1.5</formula>
    </cfRule>
  </conditionalFormatting>
  <conditionalFormatting sqref="O265">
    <cfRule type="cellIs" dxfId="835" priority="665" operator="between">
      <formula>3.5</formula>
      <formula>4</formula>
    </cfRule>
    <cfRule type="cellIs" dxfId="834" priority="666" operator="between">
      <formula>2.5</formula>
      <formula>3.5</formula>
    </cfRule>
    <cfRule type="cellIs" dxfId="833" priority="667" operator="between">
      <formula>1.5</formula>
      <formula>2.5</formula>
    </cfRule>
    <cfRule type="cellIs" dxfId="832" priority="668" operator="between">
      <formula>1</formula>
      <formula>1.5</formula>
    </cfRule>
  </conditionalFormatting>
  <conditionalFormatting sqref="O266">
    <cfRule type="cellIs" dxfId="831" priority="661" operator="between">
      <formula>3.5</formula>
      <formula>4</formula>
    </cfRule>
    <cfRule type="cellIs" dxfId="830" priority="662" operator="between">
      <formula>2.5</formula>
      <formula>3.5</formula>
    </cfRule>
    <cfRule type="cellIs" dxfId="829" priority="663" operator="between">
      <formula>1.5</formula>
      <formula>2.5</formula>
    </cfRule>
    <cfRule type="cellIs" dxfId="828" priority="664" operator="between">
      <formula>1</formula>
      <formula>1.5</formula>
    </cfRule>
  </conditionalFormatting>
  <conditionalFormatting sqref="P264">
    <cfRule type="cellIs" dxfId="827" priority="657" operator="between">
      <formula>3.5</formula>
      <formula>4</formula>
    </cfRule>
    <cfRule type="cellIs" dxfId="826" priority="658" operator="between">
      <formula>2.5</formula>
      <formula>3.5</formula>
    </cfRule>
    <cfRule type="cellIs" dxfId="825" priority="659" operator="between">
      <formula>1.5</formula>
      <formula>2.5</formula>
    </cfRule>
    <cfRule type="cellIs" dxfId="824" priority="660" operator="between">
      <formula>1</formula>
      <formula>1.5</formula>
    </cfRule>
  </conditionalFormatting>
  <conditionalFormatting sqref="P263">
    <cfRule type="cellIs" dxfId="823" priority="653" operator="between">
      <formula>3.5</formula>
      <formula>4</formula>
    </cfRule>
    <cfRule type="cellIs" dxfId="822" priority="654" operator="between">
      <formula>2.5</formula>
      <formula>3.5</formula>
    </cfRule>
    <cfRule type="cellIs" dxfId="821" priority="655" operator="between">
      <formula>1.5</formula>
      <formula>2.5</formula>
    </cfRule>
    <cfRule type="cellIs" dxfId="820" priority="656" operator="between">
      <formula>1</formula>
      <formula>1.5</formula>
    </cfRule>
  </conditionalFormatting>
  <conditionalFormatting sqref="P262">
    <cfRule type="cellIs" dxfId="819" priority="649" operator="between">
      <formula>3.5</formula>
      <formula>4</formula>
    </cfRule>
    <cfRule type="cellIs" dxfId="818" priority="650" operator="between">
      <formula>2.5</formula>
      <formula>3.5</formula>
    </cfRule>
    <cfRule type="cellIs" dxfId="817" priority="651" operator="between">
      <formula>1.5</formula>
      <formula>2.5</formula>
    </cfRule>
    <cfRule type="cellIs" dxfId="816" priority="652" operator="between">
      <formula>1</formula>
      <formula>1.5</formula>
    </cfRule>
  </conditionalFormatting>
  <conditionalFormatting sqref="P265">
    <cfRule type="cellIs" dxfId="815" priority="645" operator="between">
      <formula>3.5</formula>
      <formula>4</formula>
    </cfRule>
    <cfRule type="cellIs" dxfId="814" priority="646" operator="between">
      <formula>2.5</formula>
      <formula>3.5</formula>
    </cfRule>
    <cfRule type="cellIs" dxfId="813" priority="647" operator="between">
      <formula>1.5</formula>
      <formula>2.5</formula>
    </cfRule>
    <cfRule type="cellIs" dxfId="812" priority="648" operator="between">
      <formula>1</formula>
      <formula>1.5</formula>
    </cfRule>
  </conditionalFormatting>
  <conditionalFormatting sqref="P266">
    <cfRule type="cellIs" dxfId="811" priority="641" operator="between">
      <formula>3.5</formula>
      <formula>4</formula>
    </cfRule>
    <cfRule type="cellIs" dxfId="810" priority="642" operator="between">
      <formula>2.5</formula>
      <formula>3.5</formula>
    </cfRule>
    <cfRule type="cellIs" dxfId="809" priority="643" operator="between">
      <formula>1.5</formula>
      <formula>2.5</formula>
    </cfRule>
    <cfRule type="cellIs" dxfId="808" priority="644" operator="between">
      <formula>1</formula>
      <formula>1.5</formula>
    </cfRule>
  </conditionalFormatting>
  <conditionalFormatting sqref="Q264">
    <cfRule type="cellIs" dxfId="807" priority="637" operator="between">
      <formula>3.5</formula>
      <formula>4</formula>
    </cfRule>
    <cfRule type="cellIs" dxfId="806" priority="638" operator="between">
      <formula>2.5</formula>
      <formula>3.5</formula>
    </cfRule>
    <cfRule type="cellIs" dxfId="805" priority="639" operator="between">
      <formula>1.5</formula>
      <formula>2.5</formula>
    </cfRule>
    <cfRule type="cellIs" dxfId="804" priority="640" operator="between">
      <formula>1</formula>
      <formula>1.5</formula>
    </cfRule>
  </conditionalFormatting>
  <conditionalFormatting sqref="Q263">
    <cfRule type="cellIs" dxfId="803" priority="633" operator="between">
      <formula>3.5</formula>
      <formula>4</formula>
    </cfRule>
    <cfRule type="cellIs" dxfId="802" priority="634" operator="between">
      <formula>2.5</formula>
      <formula>3.5</formula>
    </cfRule>
    <cfRule type="cellIs" dxfId="801" priority="635" operator="between">
      <formula>1.5</formula>
      <formula>2.5</formula>
    </cfRule>
    <cfRule type="cellIs" dxfId="800" priority="636" operator="between">
      <formula>1</formula>
      <formula>1.5</formula>
    </cfRule>
  </conditionalFormatting>
  <conditionalFormatting sqref="Q262">
    <cfRule type="cellIs" dxfId="799" priority="629" operator="between">
      <formula>3.5</formula>
      <formula>4</formula>
    </cfRule>
    <cfRule type="cellIs" dxfId="798" priority="630" operator="between">
      <formula>2.5</formula>
      <formula>3.5</formula>
    </cfRule>
    <cfRule type="cellIs" dxfId="797" priority="631" operator="between">
      <formula>1.5</formula>
      <formula>2.5</formula>
    </cfRule>
    <cfRule type="cellIs" dxfId="796" priority="632" operator="between">
      <formula>1</formula>
      <formula>1.5</formula>
    </cfRule>
  </conditionalFormatting>
  <conditionalFormatting sqref="Q265">
    <cfRule type="cellIs" dxfId="795" priority="625" operator="between">
      <formula>3.5</formula>
      <formula>4</formula>
    </cfRule>
    <cfRule type="cellIs" dxfId="794" priority="626" operator="between">
      <formula>2.5</formula>
      <formula>3.5</formula>
    </cfRule>
    <cfRule type="cellIs" dxfId="793" priority="627" operator="between">
      <formula>1.5</formula>
      <formula>2.5</formula>
    </cfRule>
    <cfRule type="cellIs" dxfId="792" priority="628" operator="between">
      <formula>1</formula>
      <formula>1.5</formula>
    </cfRule>
  </conditionalFormatting>
  <conditionalFormatting sqref="Q266">
    <cfRule type="cellIs" dxfId="791" priority="621" operator="between">
      <formula>3.5</formula>
      <formula>4</formula>
    </cfRule>
    <cfRule type="cellIs" dxfId="790" priority="622" operator="between">
      <formula>2.5</formula>
      <formula>3.5</formula>
    </cfRule>
    <cfRule type="cellIs" dxfId="789" priority="623" operator="between">
      <formula>1.5</formula>
      <formula>2.5</formula>
    </cfRule>
    <cfRule type="cellIs" dxfId="788" priority="624" operator="between">
      <formula>1</formula>
      <formula>1.5</formula>
    </cfRule>
  </conditionalFormatting>
  <conditionalFormatting sqref="R264">
    <cfRule type="cellIs" dxfId="787" priority="617" operator="between">
      <formula>3.5</formula>
      <formula>4</formula>
    </cfRule>
    <cfRule type="cellIs" dxfId="786" priority="618" operator="between">
      <formula>2.5</formula>
      <formula>3.5</formula>
    </cfRule>
    <cfRule type="cellIs" dxfId="785" priority="619" operator="between">
      <formula>1.5</formula>
      <formula>2.5</formula>
    </cfRule>
    <cfRule type="cellIs" dxfId="784" priority="620" operator="between">
      <formula>1</formula>
      <formula>1.5</formula>
    </cfRule>
  </conditionalFormatting>
  <conditionalFormatting sqref="R263">
    <cfRule type="cellIs" dxfId="783" priority="613" operator="between">
      <formula>3.5</formula>
      <formula>4</formula>
    </cfRule>
    <cfRule type="cellIs" dxfId="782" priority="614" operator="between">
      <formula>2.5</formula>
      <formula>3.5</formula>
    </cfRule>
    <cfRule type="cellIs" dxfId="781" priority="615" operator="between">
      <formula>1.5</formula>
      <formula>2.5</formula>
    </cfRule>
    <cfRule type="cellIs" dxfId="780" priority="616" operator="between">
      <formula>1</formula>
      <formula>1.5</formula>
    </cfRule>
  </conditionalFormatting>
  <conditionalFormatting sqref="R262">
    <cfRule type="cellIs" dxfId="779" priority="609" operator="between">
      <formula>3.5</formula>
      <formula>4</formula>
    </cfRule>
    <cfRule type="cellIs" dxfId="778" priority="610" operator="between">
      <formula>2.5</formula>
      <formula>3.5</formula>
    </cfRule>
    <cfRule type="cellIs" dxfId="777" priority="611" operator="between">
      <formula>1.5</formula>
      <formula>2.5</formula>
    </cfRule>
    <cfRule type="cellIs" dxfId="776" priority="612" operator="between">
      <formula>1</formula>
      <formula>1.5</formula>
    </cfRule>
  </conditionalFormatting>
  <conditionalFormatting sqref="R265">
    <cfRule type="cellIs" dxfId="775" priority="605" operator="between">
      <formula>3.5</formula>
      <formula>4</formula>
    </cfRule>
    <cfRule type="cellIs" dxfId="774" priority="606" operator="between">
      <formula>2.5</formula>
      <formula>3.5</formula>
    </cfRule>
    <cfRule type="cellIs" dxfId="773" priority="607" operator="between">
      <formula>1.5</formula>
      <formula>2.5</formula>
    </cfRule>
    <cfRule type="cellIs" dxfId="772" priority="608" operator="between">
      <formula>1</formula>
      <formula>1.5</formula>
    </cfRule>
  </conditionalFormatting>
  <conditionalFormatting sqref="R266">
    <cfRule type="cellIs" dxfId="771" priority="601" operator="between">
      <formula>3.5</formula>
      <formula>4</formula>
    </cfRule>
    <cfRule type="cellIs" dxfId="770" priority="602" operator="between">
      <formula>2.5</formula>
      <formula>3.5</formula>
    </cfRule>
    <cfRule type="cellIs" dxfId="769" priority="603" operator="between">
      <formula>1.5</formula>
      <formula>2.5</formula>
    </cfRule>
    <cfRule type="cellIs" dxfId="768" priority="604" operator="between">
      <formula>1</formula>
      <formula>1.5</formula>
    </cfRule>
  </conditionalFormatting>
  <conditionalFormatting sqref="S264">
    <cfRule type="cellIs" dxfId="767" priority="597" operator="between">
      <formula>3.5</formula>
      <formula>4</formula>
    </cfRule>
    <cfRule type="cellIs" dxfId="766" priority="598" operator="between">
      <formula>2.5</formula>
      <formula>3.5</formula>
    </cfRule>
    <cfRule type="cellIs" dxfId="765" priority="599" operator="between">
      <formula>1.5</formula>
      <formula>2.5</formula>
    </cfRule>
    <cfRule type="cellIs" dxfId="764" priority="600" operator="between">
      <formula>1</formula>
      <formula>1.5</formula>
    </cfRule>
  </conditionalFormatting>
  <conditionalFormatting sqref="S263">
    <cfRule type="cellIs" dxfId="763" priority="593" operator="between">
      <formula>3.5</formula>
      <formula>4</formula>
    </cfRule>
    <cfRule type="cellIs" dxfId="762" priority="594" operator="between">
      <formula>2.5</formula>
      <formula>3.5</formula>
    </cfRule>
    <cfRule type="cellIs" dxfId="761" priority="595" operator="between">
      <formula>1.5</formula>
      <formula>2.5</formula>
    </cfRule>
    <cfRule type="cellIs" dxfId="760" priority="596" operator="between">
      <formula>1</formula>
      <formula>1.5</formula>
    </cfRule>
  </conditionalFormatting>
  <conditionalFormatting sqref="S262">
    <cfRule type="cellIs" dxfId="759" priority="589" operator="between">
      <formula>3.5</formula>
      <formula>4</formula>
    </cfRule>
    <cfRule type="cellIs" dxfId="758" priority="590" operator="between">
      <formula>2.5</formula>
      <formula>3.5</formula>
    </cfRule>
    <cfRule type="cellIs" dxfId="757" priority="591" operator="between">
      <formula>1.5</formula>
      <formula>2.5</formula>
    </cfRule>
    <cfRule type="cellIs" dxfId="756" priority="592" operator="between">
      <formula>1</formula>
      <formula>1.5</formula>
    </cfRule>
  </conditionalFormatting>
  <conditionalFormatting sqref="S265">
    <cfRule type="cellIs" dxfId="755" priority="585" operator="between">
      <formula>3.5</formula>
      <formula>4</formula>
    </cfRule>
    <cfRule type="cellIs" dxfId="754" priority="586" operator="between">
      <formula>2.5</formula>
      <formula>3.5</formula>
    </cfRule>
    <cfRule type="cellIs" dxfId="753" priority="587" operator="between">
      <formula>1.5</formula>
      <formula>2.5</formula>
    </cfRule>
    <cfRule type="cellIs" dxfId="752" priority="588" operator="between">
      <formula>1</formula>
      <formula>1.5</formula>
    </cfRule>
  </conditionalFormatting>
  <conditionalFormatting sqref="S266">
    <cfRule type="cellIs" dxfId="751" priority="581" operator="between">
      <formula>3.5</formula>
      <formula>4</formula>
    </cfRule>
    <cfRule type="cellIs" dxfId="750" priority="582" operator="between">
      <formula>2.5</formula>
      <formula>3.5</formula>
    </cfRule>
    <cfRule type="cellIs" dxfId="749" priority="583" operator="between">
      <formula>1.5</formula>
      <formula>2.5</formula>
    </cfRule>
    <cfRule type="cellIs" dxfId="748" priority="584" operator="between">
      <formula>1</formula>
      <formula>1.5</formula>
    </cfRule>
  </conditionalFormatting>
  <conditionalFormatting sqref="T264">
    <cfRule type="cellIs" dxfId="747" priority="577" operator="between">
      <formula>3.5</formula>
      <formula>4</formula>
    </cfRule>
    <cfRule type="cellIs" dxfId="746" priority="578" operator="between">
      <formula>2.5</formula>
      <formula>3.5</formula>
    </cfRule>
    <cfRule type="cellIs" dxfId="745" priority="579" operator="between">
      <formula>1.5</formula>
      <formula>2.5</formula>
    </cfRule>
    <cfRule type="cellIs" dxfId="744" priority="580" operator="between">
      <formula>1</formula>
      <formula>1.5</formula>
    </cfRule>
  </conditionalFormatting>
  <conditionalFormatting sqref="T263">
    <cfRule type="cellIs" dxfId="743" priority="573" operator="between">
      <formula>3.5</formula>
      <formula>4</formula>
    </cfRule>
    <cfRule type="cellIs" dxfId="742" priority="574" operator="between">
      <formula>2.5</formula>
      <formula>3.5</formula>
    </cfRule>
    <cfRule type="cellIs" dxfId="741" priority="575" operator="between">
      <formula>1.5</formula>
      <formula>2.5</formula>
    </cfRule>
    <cfRule type="cellIs" dxfId="740" priority="576" operator="between">
      <formula>1</formula>
      <formula>1.5</formula>
    </cfRule>
  </conditionalFormatting>
  <conditionalFormatting sqref="T262">
    <cfRule type="cellIs" dxfId="739" priority="569" operator="between">
      <formula>3.5</formula>
      <formula>4</formula>
    </cfRule>
    <cfRule type="cellIs" dxfId="738" priority="570" operator="between">
      <formula>2.5</formula>
      <formula>3.5</formula>
    </cfRule>
    <cfRule type="cellIs" dxfId="737" priority="571" operator="between">
      <formula>1.5</formula>
      <formula>2.5</formula>
    </cfRule>
    <cfRule type="cellIs" dxfId="736" priority="572" operator="between">
      <formula>1</formula>
      <formula>1.5</formula>
    </cfRule>
  </conditionalFormatting>
  <conditionalFormatting sqref="T265">
    <cfRule type="cellIs" dxfId="735" priority="565" operator="between">
      <formula>3.5</formula>
      <formula>4</formula>
    </cfRule>
    <cfRule type="cellIs" dxfId="734" priority="566" operator="between">
      <formula>2.5</formula>
      <formula>3.5</formula>
    </cfRule>
    <cfRule type="cellIs" dxfId="733" priority="567" operator="between">
      <formula>1.5</formula>
      <formula>2.5</formula>
    </cfRule>
    <cfRule type="cellIs" dxfId="732" priority="568" operator="between">
      <formula>1</formula>
      <formula>1.5</formula>
    </cfRule>
  </conditionalFormatting>
  <conditionalFormatting sqref="T266">
    <cfRule type="cellIs" dxfId="731" priority="561" operator="between">
      <formula>3.5</formula>
      <formula>4</formula>
    </cfRule>
    <cfRule type="cellIs" dxfId="730" priority="562" operator="between">
      <formula>2.5</formula>
      <formula>3.5</formula>
    </cfRule>
    <cfRule type="cellIs" dxfId="729" priority="563" operator="between">
      <formula>1.5</formula>
      <formula>2.5</formula>
    </cfRule>
    <cfRule type="cellIs" dxfId="728" priority="564" operator="between">
      <formula>1</formula>
      <formula>1.5</formula>
    </cfRule>
  </conditionalFormatting>
  <conditionalFormatting sqref="E268:L268">
    <cfRule type="cellIs" dxfId="727" priority="557" operator="between">
      <formula>3.5</formula>
      <formula>4</formula>
    </cfRule>
    <cfRule type="cellIs" dxfId="726" priority="558" operator="between">
      <formula>2.5</formula>
      <formula>3.5</formula>
    </cfRule>
    <cfRule type="cellIs" dxfId="725" priority="559" operator="between">
      <formula>1.5</formula>
      <formula>2.5</formula>
    </cfRule>
    <cfRule type="cellIs" dxfId="724" priority="560" operator="between">
      <formula>1</formula>
      <formula>1.5</formula>
    </cfRule>
  </conditionalFormatting>
  <conditionalFormatting sqref="E269 K269 M269 O269 Q269 S269">
    <cfRule type="cellIs" dxfId="723" priority="553" operator="between">
      <formula>3.5</formula>
      <formula>4</formula>
    </cfRule>
    <cfRule type="cellIs" dxfId="722" priority="554" operator="between">
      <formula>2.5</formula>
      <formula>3.5</formula>
    </cfRule>
    <cfRule type="cellIs" dxfId="721" priority="555" operator="between">
      <formula>1.5</formula>
      <formula>2.5</formula>
    </cfRule>
    <cfRule type="cellIs" dxfId="720" priority="556" operator="between">
      <formula>1</formula>
      <formula>1.5</formula>
    </cfRule>
  </conditionalFormatting>
  <conditionalFormatting sqref="E270">
    <cfRule type="cellIs" dxfId="719" priority="549" operator="between">
      <formula>3.5</formula>
      <formula>4</formula>
    </cfRule>
    <cfRule type="cellIs" dxfId="718" priority="550" operator="between">
      <formula>2.5</formula>
      <formula>3.5</formula>
    </cfRule>
    <cfRule type="cellIs" dxfId="717" priority="551" operator="between">
      <formula>1.5</formula>
      <formula>2.5</formula>
    </cfRule>
    <cfRule type="cellIs" dxfId="716" priority="552" operator="between">
      <formula>1</formula>
      <formula>1.5</formula>
    </cfRule>
  </conditionalFormatting>
  <conditionalFormatting sqref="L267">
    <cfRule type="cellIs" dxfId="715" priority="545" operator="between">
      <formula>3.5</formula>
      <formula>4</formula>
    </cfRule>
    <cfRule type="cellIs" dxfId="714" priority="546" operator="between">
      <formula>2.5</formula>
      <formula>3.5</formula>
    </cfRule>
    <cfRule type="cellIs" dxfId="713" priority="547" operator="between">
      <formula>1.5</formula>
      <formula>2.5</formula>
    </cfRule>
    <cfRule type="cellIs" dxfId="712" priority="548" operator="between">
      <formula>1</formula>
      <formula>1.5</formula>
    </cfRule>
  </conditionalFormatting>
  <conditionalFormatting sqref="M267">
    <cfRule type="cellIs" dxfId="711" priority="541" operator="between">
      <formula>3.5</formula>
      <formula>4</formula>
    </cfRule>
    <cfRule type="cellIs" dxfId="710" priority="542" operator="between">
      <formula>2.5</formula>
      <formula>3.5</formula>
    </cfRule>
    <cfRule type="cellIs" dxfId="709" priority="543" operator="between">
      <formula>1.5</formula>
      <formula>2.5</formula>
    </cfRule>
    <cfRule type="cellIs" dxfId="708" priority="544" operator="between">
      <formula>1</formula>
      <formula>1.5</formula>
    </cfRule>
  </conditionalFormatting>
  <conditionalFormatting sqref="N267">
    <cfRule type="cellIs" dxfId="707" priority="537" operator="between">
      <formula>3.5</formula>
      <formula>4</formula>
    </cfRule>
    <cfRule type="cellIs" dxfId="706" priority="538" operator="between">
      <formula>2.5</formula>
      <formula>3.5</formula>
    </cfRule>
    <cfRule type="cellIs" dxfId="705" priority="539" operator="between">
      <formula>1.5</formula>
      <formula>2.5</formula>
    </cfRule>
    <cfRule type="cellIs" dxfId="704" priority="540" operator="between">
      <formula>1</formula>
      <formula>1.5</formula>
    </cfRule>
  </conditionalFormatting>
  <conditionalFormatting sqref="O267">
    <cfRule type="cellIs" dxfId="703" priority="533" operator="between">
      <formula>3.5</formula>
      <formula>4</formula>
    </cfRule>
    <cfRule type="cellIs" dxfId="702" priority="534" operator="between">
      <formula>2.5</formula>
      <formula>3.5</formula>
    </cfRule>
    <cfRule type="cellIs" dxfId="701" priority="535" operator="between">
      <formula>1.5</formula>
      <formula>2.5</formula>
    </cfRule>
    <cfRule type="cellIs" dxfId="700" priority="536" operator="between">
      <formula>1</formula>
      <formula>1.5</formula>
    </cfRule>
  </conditionalFormatting>
  <conditionalFormatting sqref="P267">
    <cfRule type="cellIs" dxfId="699" priority="529" operator="between">
      <formula>3.5</formula>
      <formula>4</formula>
    </cfRule>
    <cfRule type="cellIs" dxfId="698" priority="530" operator="between">
      <formula>2.5</formula>
      <formula>3.5</formula>
    </cfRule>
    <cfRule type="cellIs" dxfId="697" priority="531" operator="between">
      <formula>1.5</formula>
      <formula>2.5</formula>
    </cfRule>
    <cfRule type="cellIs" dxfId="696" priority="532" operator="between">
      <formula>1</formula>
      <formula>1.5</formula>
    </cfRule>
  </conditionalFormatting>
  <conditionalFormatting sqref="Q267">
    <cfRule type="cellIs" dxfId="695" priority="525" operator="between">
      <formula>3.5</formula>
      <formula>4</formula>
    </cfRule>
    <cfRule type="cellIs" dxfId="694" priority="526" operator="between">
      <formula>2.5</formula>
      <formula>3.5</formula>
    </cfRule>
    <cfRule type="cellIs" dxfId="693" priority="527" operator="between">
      <formula>1.5</formula>
      <formula>2.5</formula>
    </cfRule>
    <cfRule type="cellIs" dxfId="692" priority="528" operator="between">
      <formula>1</formula>
      <formula>1.5</formula>
    </cfRule>
  </conditionalFormatting>
  <conditionalFormatting sqref="R267">
    <cfRule type="cellIs" dxfId="691" priority="521" operator="between">
      <formula>3.5</formula>
      <formula>4</formula>
    </cfRule>
    <cfRule type="cellIs" dxfId="690" priority="522" operator="between">
      <formula>2.5</formula>
      <formula>3.5</formula>
    </cfRule>
    <cfRule type="cellIs" dxfId="689" priority="523" operator="between">
      <formula>1.5</formula>
      <formula>2.5</formula>
    </cfRule>
    <cfRule type="cellIs" dxfId="688" priority="524" operator="between">
      <formula>1</formula>
      <formula>1.5</formula>
    </cfRule>
  </conditionalFormatting>
  <conditionalFormatting sqref="S267">
    <cfRule type="cellIs" dxfId="687" priority="517" operator="between">
      <formula>3.5</formula>
      <formula>4</formula>
    </cfRule>
    <cfRule type="cellIs" dxfId="686" priority="518" operator="between">
      <formula>2.5</formula>
      <formula>3.5</formula>
    </cfRule>
    <cfRule type="cellIs" dxfId="685" priority="519" operator="between">
      <formula>1.5</formula>
      <formula>2.5</formula>
    </cfRule>
    <cfRule type="cellIs" dxfId="684" priority="520" operator="between">
      <formula>1</formula>
      <formula>1.5</formula>
    </cfRule>
  </conditionalFormatting>
  <conditionalFormatting sqref="T267">
    <cfRule type="cellIs" dxfId="683" priority="513" operator="between">
      <formula>3.5</formula>
      <formula>4</formula>
    </cfRule>
    <cfRule type="cellIs" dxfId="682" priority="514" operator="between">
      <formula>2.5</formula>
      <formula>3.5</formula>
    </cfRule>
    <cfRule type="cellIs" dxfId="681" priority="515" operator="between">
      <formula>1.5</formula>
      <formula>2.5</formula>
    </cfRule>
    <cfRule type="cellIs" dxfId="680" priority="516" operator="between">
      <formula>1</formula>
      <formula>1.5</formula>
    </cfRule>
  </conditionalFormatting>
  <conditionalFormatting sqref="M268">
    <cfRule type="cellIs" dxfId="679" priority="509" operator="between">
      <formula>3.5</formula>
      <formula>4</formula>
    </cfRule>
    <cfRule type="cellIs" dxfId="678" priority="510" operator="between">
      <formula>2.5</formula>
      <formula>3.5</formula>
    </cfRule>
    <cfRule type="cellIs" dxfId="677" priority="511" operator="between">
      <formula>1.5</formula>
      <formula>2.5</formula>
    </cfRule>
    <cfRule type="cellIs" dxfId="676" priority="512" operator="between">
      <formula>1</formula>
      <formula>1.5</formula>
    </cfRule>
  </conditionalFormatting>
  <conditionalFormatting sqref="N268">
    <cfRule type="cellIs" dxfId="675" priority="505" operator="between">
      <formula>3.5</formula>
      <formula>4</formula>
    </cfRule>
    <cfRule type="cellIs" dxfId="674" priority="506" operator="between">
      <formula>2.5</formula>
      <formula>3.5</formula>
    </cfRule>
    <cfRule type="cellIs" dxfId="673" priority="507" operator="between">
      <formula>1.5</formula>
      <formula>2.5</formula>
    </cfRule>
    <cfRule type="cellIs" dxfId="672" priority="508" operator="between">
      <formula>1</formula>
      <formula>1.5</formula>
    </cfRule>
  </conditionalFormatting>
  <conditionalFormatting sqref="O268">
    <cfRule type="cellIs" dxfId="671" priority="501" operator="between">
      <formula>3.5</formula>
      <formula>4</formula>
    </cfRule>
    <cfRule type="cellIs" dxfId="670" priority="502" operator="between">
      <formula>2.5</formula>
      <formula>3.5</formula>
    </cfRule>
    <cfRule type="cellIs" dxfId="669" priority="503" operator="between">
      <formula>1.5</formula>
      <formula>2.5</formula>
    </cfRule>
    <cfRule type="cellIs" dxfId="668" priority="504" operator="between">
      <formula>1</formula>
      <formula>1.5</formula>
    </cfRule>
  </conditionalFormatting>
  <conditionalFormatting sqref="P268">
    <cfRule type="cellIs" dxfId="667" priority="497" operator="between">
      <formula>3.5</formula>
      <formula>4</formula>
    </cfRule>
    <cfRule type="cellIs" dxfId="666" priority="498" operator="between">
      <formula>2.5</formula>
      <formula>3.5</formula>
    </cfRule>
    <cfRule type="cellIs" dxfId="665" priority="499" operator="between">
      <formula>1.5</formula>
      <formula>2.5</formula>
    </cfRule>
    <cfRule type="cellIs" dxfId="664" priority="500" operator="between">
      <formula>1</formula>
      <formula>1.5</formula>
    </cfRule>
  </conditionalFormatting>
  <conditionalFormatting sqref="Q268">
    <cfRule type="cellIs" dxfId="663" priority="493" operator="between">
      <formula>3.5</formula>
      <formula>4</formula>
    </cfRule>
    <cfRule type="cellIs" dxfId="662" priority="494" operator="between">
      <formula>2.5</formula>
      <formula>3.5</formula>
    </cfRule>
    <cfRule type="cellIs" dxfId="661" priority="495" operator="between">
      <formula>1.5</formula>
      <formula>2.5</formula>
    </cfRule>
    <cfRule type="cellIs" dxfId="660" priority="496" operator="between">
      <formula>1</formula>
      <formula>1.5</formula>
    </cfRule>
  </conditionalFormatting>
  <conditionalFormatting sqref="R268">
    <cfRule type="cellIs" dxfId="659" priority="489" operator="between">
      <formula>3.5</formula>
      <formula>4</formula>
    </cfRule>
    <cfRule type="cellIs" dxfId="658" priority="490" operator="between">
      <formula>2.5</formula>
      <formula>3.5</formula>
    </cfRule>
    <cfRule type="cellIs" dxfId="657" priority="491" operator="between">
      <formula>1.5</formula>
      <formula>2.5</formula>
    </cfRule>
    <cfRule type="cellIs" dxfId="656" priority="492" operator="between">
      <formula>1</formula>
      <formula>1.5</formula>
    </cfRule>
  </conditionalFormatting>
  <conditionalFormatting sqref="S268">
    <cfRule type="cellIs" dxfId="655" priority="485" operator="between">
      <formula>3.5</formula>
      <formula>4</formula>
    </cfRule>
    <cfRule type="cellIs" dxfId="654" priority="486" operator="between">
      <formula>2.5</formula>
      <formula>3.5</formula>
    </cfRule>
    <cfRule type="cellIs" dxfId="653" priority="487" operator="between">
      <formula>1.5</formula>
      <formula>2.5</formula>
    </cfRule>
    <cfRule type="cellIs" dxfId="652" priority="488" operator="between">
      <formula>1</formula>
      <formula>1.5</formula>
    </cfRule>
  </conditionalFormatting>
  <conditionalFormatting sqref="T268">
    <cfRule type="cellIs" dxfId="651" priority="481" operator="between">
      <formula>3.5</formula>
      <formula>4</formula>
    </cfRule>
    <cfRule type="cellIs" dxfId="650" priority="482" operator="between">
      <formula>2.5</formula>
      <formula>3.5</formula>
    </cfRule>
    <cfRule type="cellIs" dxfId="649" priority="483" operator="between">
      <formula>1.5</formula>
      <formula>2.5</formula>
    </cfRule>
    <cfRule type="cellIs" dxfId="648" priority="484" operator="between">
      <formula>1</formula>
      <formula>1.5</formula>
    </cfRule>
  </conditionalFormatting>
  <conditionalFormatting sqref="F264">
    <cfRule type="cellIs" dxfId="647" priority="477" operator="between">
      <formula>3.5</formula>
      <formula>4</formula>
    </cfRule>
    <cfRule type="cellIs" dxfId="646" priority="478" operator="between">
      <formula>2.5</formula>
      <formula>3.5</formula>
    </cfRule>
    <cfRule type="cellIs" dxfId="645" priority="479" operator="between">
      <formula>1.5</formula>
      <formula>2.5</formula>
    </cfRule>
    <cfRule type="cellIs" dxfId="644" priority="480" operator="between">
      <formula>1</formula>
      <formula>1.5</formula>
    </cfRule>
  </conditionalFormatting>
  <conditionalFormatting sqref="E265">
    <cfRule type="cellIs" dxfId="643" priority="473" operator="between">
      <formula>3.5</formula>
      <formula>4</formula>
    </cfRule>
    <cfRule type="cellIs" dxfId="642" priority="474" operator="between">
      <formula>2.5</formula>
      <formula>3.5</formula>
    </cfRule>
    <cfRule type="cellIs" dxfId="641" priority="475" operator="between">
      <formula>1.5</formula>
      <formula>2.5</formula>
    </cfRule>
    <cfRule type="cellIs" dxfId="640" priority="476" operator="between">
      <formula>1</formula>
      <formula>1.5</formula>
    </cfRule>
  </conditionalFormatting>
  <conditionalFormatting sqref="F265">
    <cfRule type="cellIs" dxfId="639" priority="469" operator="between">
      <formula>3.5</formula>
      <formula>4</formula>
    </cfRule>
    <cfRule type="cellIs" dxfId="638" priority="470" operator="between">
      <formula>2.5</formula>
      <formula>3.5</formula>
    </cfRule>
    <cfRule type="cellIs" dxfId="637" priority="471" operator="between">
      <formula>1.5</formula>
      <formula>2.5</formula>
    </cfRule>
    <cfRule type="cellIs" dxfId="636" priority="472" operator="between">
      <formula>1</formula>
      <formula>1.5</formula>
    </cfRule>
  </conditionalFormatting>
  <conditionalFormatting sqref="E266">
    <cfRule type="cellIs" dxfId="635" priority="465" operator="between">
      <formula>3.5</formula>
      <formula>4</formula>
    </cfRule>
    <cfRule type="cellIs" dxfId="634" priority="466" operator="between">
      <formula>2.5</formula>
      <formula>3.5</formula>
    </cfRule>
    <cfRule type="cellIs" dxfId="633" priority="467" operator="between">
      <formula>1.5</formula>
      <formula>2.5</formula>
    </cfRule>
    <cfRule type="cellIs" dxfId="632" priority="468" operator="between">
      <formula>1</formula>
      <formula>1.5</formula>
    </cfRule>
  </conditionalFormatting>
  <conditionalFormatting sqref="F266">
    <cfRule type="cellIs" dxfId="631" priority="461" operator="between">
      <formula>3.5</formula>
      <formula>4</formula>
    </cfRule>
    <cfRule type="cellIs" dxfId="630" priority="462" operator="between">
      <formula>2.5</formula>
      <formula>3.5</formula>
    </cfRule>
    <cfRule type="cellIs" dxfId="629" priority="463" operator="between">
      <formula>1.5</formula>
      <formula>2.5</formula>
    </cfRule>
    <cfRule type="cellIs" dxfId="628" priority="464" operator="between">
      <formula>1</formula>
      <formula>1.5</formula>
    </cfRule>
  </conditionalFormatting>
  <conditionalFormatting sqref="G266">
    <cfRule type="cellIs" dxfId="627" priority="457" operator="between">
      <formula>3.5</formula>
      <formula>4</formula>
    </cfRule>
    <cfRule type="cellIs" dxfId="626" priority="458" operator="between">
      <formula>2.5</formula>
      <formula>3.5</formula>
    </cfRule>
    <cfRule type="cellIs" dxfId="625" priority="459" operator="between">
      <formula>1.5</formula>
      <formula>2.5</formula>
    </cfRule>
    <cfRule type="cellIs" dxfId="624" priority="460" operator="between">
      <formula>1</formula>
      <formula>1.5</formula>
    </cfRule>
  </conditionalFormatting>
  <conditionalFormatting sqref="H266">
    <cfRule type="cellIs" dxfId="623" priority="453" operator="between">
      <formula>3.5</formula>
      <formula>4</formula>
    </cfRule>
    <cfRule type="cellIs" dxfId="622" priority="454" operator="between">
      <formula>2.5</formula>
      <formula>3.5</formula>
    </cfRule>
    <cfRule type="cellIs" dxfId="621" priority="455" operator="between">
      <formula>1.5</formula>
      <formula>2.5</formula>
    </cfRule>
    <cfRule type="cellIs" dxfId="620" priority="456" operator="between">
      <formula>1</formula>
      <formula>1.5</formula>
    </cfRule>
  </conditionalFormatting>
  <conditionalFormatting sqref="I266">
    <cfRule type="cellIs" dxfId="619" priority="449" operator="between">
      <formula>3.5</formula>
      <formula>4</formula>
    </cfRule>
    <cfRule type="cellIs" dxfId="618" priority="450" operator="between">
      <formula>2.5</formula>
      <formula>3.5</formula>
    </cfRule>
    <cfRule type="cellIs" dxfId="617" priority="451" operator="between">
      <formula>1.5</formula>
      <formula>2.5</formula>
    </cfRule>
    <cfRule type="cellIs" dxfId="616" priority="452" operator="between">
      <formula>1</formula>
      <formula>1.5</formula>
    </cfRule>
  </conditionalFormatting>
  <conditionalFormatting sqref="J266">
    <cfRule type="cellIs" dxfId="615" priority="445" operator="between">
      <formula>3.5</formula>
      <formula>4</formula>
    </cfRule>
    <cfRule type="cellIs" dxfId="614" priority="446" operator="between">
      <formula>2.5</formula>
      <formula>3.5</formula>
    </cfRule>
    <cfRule type="cellIs" dxfId="613" priority="447" operator="between">
      <formula>1.5</formula>
      <formula>2.5</formula>
    </cfRule>
    <cfRule type="cellIs" dxfId="612" priority="448" operator="between">
      <formula>1</formula>
      <formula>1.5</formula>
    </cfRule>
  </conditionalFormatting>
  <conditionalFormatting sqref="G269">
    <cfRule type="cellIs" dxfId="611" priority="441" operator="between">
      <formula>3.5</formula>
      <formula>4</formula>
    </cfRule>
    <cfRule type="cellIs" dxfId="610" priority="442" operator="between">
      <formula>2.5</formula>
      <formula>3.5</formula>
    </cfRule>
    <cfRule type="cellIs" dxfId="609" priority="443" operator="between">
      <formula>1.5</formula>
      <formula>2.5</formula>
    </cfRule>
    <cfRule type="cellIs" dxfId="608" priority="444" operator="between">
      <formula>1</formula>
      <formula>1.5</formula>
    </cfRule>
  </conditionalFormatting>
  <conditionalFormatting sqref="I269">
    <cfRule type="cellIs" dxfId="607" priority="437" operator="between">
      <formula>3.5</formula>
      <formula>4</formula>
    </cfRule>
    <cfRule type="cellIs" dxfId="606" priority="438" operator="between">
      <formula>2.5</formula>
      <formula>3.5</formula>
    </cfRule>
    <cfRule type="cellIs" dxfId="605" priority="439" operator="between">
      <formula>1.5</formula>
      <formula>2.5</formula>
    </cfRule>
    <cfRule type="cellIs" dxfId="604" priority="440" operator="between">
      <formula>1</formula>
      <formula>1.5</formula>
    </cfRule>
  </conditionalFormatting>
  <conditionalFormatting sqref="E298">
    <cfRule type="cellIs" dxfId="603" priority="433" operator="between">
      <formula>3.5</formula>
      <formula>4</formula>
    </cfRule>
    <cfRule type="cellIs" dxfId="602" priority="434" operator="between">
      <formula>2.5</formula>
      <formula>3.5</formula>
    </cfRule>
    <cfRule type="cellIs" dxfId="601" priority="435" operator="between">
      <formula>1.5</formula>
      <formula>2.5</formula>
    </cfRule>
    <cfRule type="cellIs" dxfId="600" priority="436" operator="between">
      <formula>1</formula>
      <formula>1.5</formula>
    </cfRule>
  </conditionalFormatting>
  <conditionalFormatting sqref="E297">
    <cfRule type="cellIs" dxfId="599" priority="429" operator="between">
      <formula>3.5</formula>
      <formula>4</formula>
    </cfRule>
    <cfRule type="cellIs" dxfId="598" priority="430" operator="between">
      <formula>2.5</formula>
      <formula>3.5</formula>
    </cfRule>
    <cfRule type="cellIs" dxfId="597" priority="431" operator="between">
      <formula>1.5</formula>
      <formula>2.5</formula>
    </cfRule>
    <cfRule type="cellIs" dxfId="596" priority="432" operator="between">
      <formula>1</formula>
      <formula>1.5</formula>
    </cfRule>
  </conditionalFormatting>
  <conditionalFormatting sqref="E296">
    <cfRule type="cellIs" dxfId="595" priority="425" operator="between">
      <formula>3.5</formula>
      <formula>4</formula>
    </cfRule>
    <cfRule type="cellIs" dxfId="594" priority="426" operator="between">
      <formula>2.5</formula>
      <formula>3.5</formula>
    </cfRule>
    <cfRule type="cellIs" dxfId="593" priority="427" operator="between">
      <formula>1.5</formula>
      <formula>2.5</formula>
    </cfRule>
    <cfRule type="cellIs" dxfId="592" priority="428" operator="between">
      <formula>1</formula>
      <formula>1.5</formula>
    </cfRule>
  </conditionalFormatting>
  <conditionalFormatting sqref="E301">
    <cfRule type="cellIs" dxfId="591" priority="421" operator="between">
      <formula>3.5</formula>
      <formula>4</formula>
    </cfRule>
    <cfRule type="cellIs" dxfId="590" priority="422" operator="between">
      <formula>2.5</formula>
      <formula>3.5</formula>
    </cfRule>
    <cfRule type="cellIs" dxfId="589" priority="423" operator="between">
      <formula>1.5</formula>
      <formula>2.5</formula>
    </cfRule>
    <cfRule type="cellIs" dxfId="588" priority="424" operator="between">
      <formula>1</formula>
      <formula>1.5</formula>
    </cfRule>
  </conditionalFormatting>
  <conditionalFormatting sqref="F297">
    <cfRule type="cellIs" dxfId="587" priority="417" operator="between">
      <formula>3.5</formula>
      <formula>4</formula>
    </cfRule>
    <cfRule type="cellIs" dxfId="586" priority="418" operator="between">
      <formula>2.5</formula>
      <formula>3.5</formula>
    </cfRule>
    <cfRule type="cellIs" dxfId="585" priority="419" operator="between">
      <formula>1.5</formula>
      <formula>2.5</formula>
    </cfRule>
    <cfRule type="cellIs" dxfId="584" priority="420" operator="between">
      <formula>1</formula>
      <formula>1.5</formula>
    </cfRule>
  </conditionalFormatting>
  <conditionalFormatting sqref="F296">
    <cfRule type="cellIs" dxfId="583" priority="413" operator="between">
      <formula>3.5</formula>
      <formula>4</formula>
    </cfRule>
    <cfRule type="cellIs" dxfId="582" priority="414" operator="between">
      <formula>2.5</formula>
      <formula>3.5</formula>
    </cfRule>
    <cfRule type="cellIs" dxfId="581" priority="415" operator="between">
      <formula>1.5</formula>
      <formula>2.5</formula>
    </cfRule>
    <cfRule type="cellIs" dxfId="580" priority="416" operator="between">
      <formula>1</formula>
      <formula>1.5</formula>
    </cfRule>
  </conditionalFormatting>
  <conditionalFormatting sqref="F301">
    <cfRule type="cellIs" dxfId="579" priority="409" operator="between">
      <formula>3.5</formula>
      <formula>4</formula>
    </cfRule>
    <cfRule type="cellIs" dxfId="578" priority="410" operator="between">
      <formula>2.5</formula>
      <formula>3.5</formula>
    </cfRule>
    <cfRule type="cellIs" dxfId="577" priority="411" operator="between">
      <formula>1.5</formula>
      <formula>2.5</formula>
    </cfRule>
    <cfRule type="cellIs" dxfId="576" priority="412" operator="between">
      <formula>1</formula>
      <formula>1.5</formula>
    </cfRule>
  </conditionalFormatting>
  <conditionalFormatting sqref="G298">
    <cfRule type="cellIs" dxfId="575" priority="405" operator="between">
      <formula>3.5</formula>
      <formula>4</formula>
    </cfRule>
    <cfRule type="cellIs" dxfId="574" priority="406" operator="between">
      <formula>2.5</formula>
      <formula>3.5</formula>
    </cfRule>
    <cfRule type="cellIs" dxfId="573" priority="407" operator="between">
      <formula>1.5</formula>
      <formula>2.5</formula>
    </cfRule>
    <cfRule type="cellIs" dxfId="572" priority="408" operator="between">
      <formula>1</formula>
      <formula>1.5</formula>
    </cfRule>
  </conditionalFormatting>
  <conditionalFormatting sqref="G297">
    <cfRule type="cellIs" dxfId="571" priority="401" operator="between">
      <formula>3.5</formula>
      <formula>4</formula>
    </cfRule>
    <cfRule type="cellIs" dxfId="570" priority="402" operator="between">
      <formula>2.5</formula>
      <formula>3.5</formula>
    </cfRule>
    <cfRule type="cellIs" dxfId="569" priority="403" operator="between">
      <formula>1.5</formula>
      <formula>2.5</formula>
    </cfRule>
    <cfRule type="cellIs" dxfId="568" priority="404" operator="between">
      <formula>1</formula>
      <formula>1.5</formula>
    </cfRule>
  </conditionalFormatting>
  <conditionalFormatting sqref="G296">
    <cfRule type="cellIs" dxfId="567" priority="397" operator="between">
      <formula>3.5</formula>
      <formula>4</formula>
    </cfRule>
    <cfRule type="cellIs" dxfId="566" priority="398" operator="between">
      <formula>2.5</formula>
      <formula>3.5</formula>
    </cfRule>
    <cfRule type="cellIs" dxfId="565" priority="399" operator="between">
      <formula>1.5</formula>
      <formula>2.5</formula>
    </cfRule>
    <cfRule type="cellIs" dxfId="564" priority="400" operator="between">
      <formula>1</formula>
      <formula>1.5</formula>
    </cfRule>
  </conditionalFormatting>
  <conditionalFormatting sqref="G299">
    <cfRule type="cellIs" dxfId="563" priority="393" operator="between">
      <formula>3.5</formula>
      <formula>4</formula>
    </cfRule>
    <cfRule type="cellIs" dxfId="562" priority="394" operator="between">
      <formula>2.5</formula>
      <formula>3.5</formula>
    </cfRule>
    <cfRule type="cellIs" dxfId="561" priority="395" operator="between">
      <formula>1.5</formula>
      <formula>2.5</formula>
    </cfRule>
    <cfRule type="cellIs" dxfId="560" priority="396" operator="between">
      <formula>1</formula>
      <formula>1.5</formula>
    </cfRule>
  </conditionalFormatting>
  <conditionalFormatting sqref="G301">
    <cfRule type="cellIs" dxfId="559" priority="389" operator="between">
      <formula>3.5</formula>
      <formula>4</formula>
    </cfRule>
    <cfRule type="cellIs" dxfId="558" priority="390" operator="between">
      <formula>2.5</formula>
      <formula>3.5</formula>
    </cfRule>
    <cfRule type="cellIs" dxfId="557" priority="391" operator="between">
      <formula>1.5</formula>
      <formula>2.5</formula>
    </cfRule>
    <cfRule type="cellIs" dxfId="556" priority="392" operator="between">
      <formula>1</formula>
      <formula>1.5</formula>
    </cfRule>
  </conditionalFormatting>
  <conditionalFormatting sqref="H298">
    <cfRule type="cellIs" dxfId="555" priority="385" operator="between">
      <formula>3.5</formula>
      <formula>4</formula>
    </cfRule>
    <cfRule type="cellIs" dxfId="554" priority="386" operator="between">
      <formula>2.5</formula>
      <formula>3.5</formula>
    </cfRule>
    <cfRule type="cellIs" dxfId="553" priority="387" operator="between">
      <formula>1.5</formula>
      <formula>2.5</formula>
    </cfRule>
    <cfRule type="cellIs" dxfId="552" priority="388" operator="between">
      <formula>1</formula>
      <formula>1.5</formula>
    </cfRule>
  </conditionalFormatting>
  <conditionalFormatting sqref="H297">
    <cfRule type="cellIs" dxfId="551" priority="381" operator="between">
      <formula>3.5</formula>
      <formula>4</formula>
    </cfRule>
    <cfRule type="cellIs" dxfId="550" priority="382" operator="between">
      <formula>2.5</formula>
      <formula>3.5</formula>
    </cfRule>
    <cfRule type="cellIs" dxfId="549" priority="383" operator="between">
      <formula>1.5</formula>
      <formula>2.5</formula>
    </cfRule>
    <cfRule type="cellIs" dxfId="548" priority="384" operator="between">
      <formula>1</formula>
      <formula>1.5</formula>
    </cfRule>
  </conditionalFormatting>
  <conditionalFormatting sqref="H296">
    <cfRule type="cellIs" dxfId="547" priority="377" operator="between">
      <formula>3.5</formula>
      <formula>4</formula>
    </cfRule>
    <cfRule type="cellIs" dxfId="546" priority="378" operator="between">
      <formula>2.5</formula>
      <formula>3.5</formula>
    </cfRule>
    <cfRule type="cellIs" dxfId="545" priority="379" operator="between">
      <formula>1.5</formula>
      <formula>2.5</formula>
    </cfRule>
    <cfRule type="cellIs" dxfId="544" priority="380" operator="between">
      <formula>1</formula>
      <formula>1.5</formula>
    </cfRule>
  </conditionalFormatting>
  <conditionalFormatting sqref="H299">
    <cfRule type="cellIs" dxfId="543" priority="373" operator="between">
      <formula>3.5</formula>
      <formula>4</formula>
    </cfRule>
    <cfRule type="cellIs" dxfId="542" priority="374" operator="between">
      <formula>2.5</formula>
      <formula>3.5</formula>
    </cfRule>
    <cfRule type="cellIs" dxfId="541" priority="375" operator="between">
      <formula>1.5</formula>
      <formula>2.5</formula>
    </cfRule>
    <cfRule type="cellIs" dxfId="540" priority="376" operator="between">
      <formula>1</formula>
      <formula>1.5</formula>
    </cfRule>
  </conditionalFormatting>
  <conditionalFormatting sqref="H301">
    <cfRule type="cellIs" dxfId="539" priority="369" operator="between">
      <formula>3.5</formula>
      <formula>4</formula>
    </cfRule>
    <cfRule type="cellIs" dxfId="538" priority="370" operator="between">
      <formula>2.5</formula>
      <formula>3.5</formula>
    </cfRule>
    <cfRule type="cellIs" dxfId="537" priority="371" operator="between">
      <formula>1.5</formula>
      <formula>2.5</formula>
    </cfRule>
    <cfRule type="cellIs" dxfId="536" priority="372" operator="between">
      <formula>1</formula>
      <formula>1.5</formula>
    </cfRule>
  </conditionalFormatting>
  <conditionalFormatting sqref="I298">
    <cfRule type="cellIs" dxfId="535" priority="365" operator="between">
      <formula>3.5</formula>
      <formula>4</formula>
    </cfRule>
    <cfRule type="cellIs" dxfId="534" priority="366" operator="between">
      <formula>2.5</formula>
      <formula>3.5</formula>
    </cfRule>
    <cfRule type="cellIs" dxfId="533" priority="367" operator="between">
      <formula>1.5</formula>
      <formula>2.5</formula>
    </cfRule>
    <cfRule type="cellIs" dxfId="532" priority="368" operator="between">
      <formula>1</formula>
      <formula>1.5</formula>
    </cfRule>
  </conditionalFormatting>
  <conditionalFormatting sqref="I297">
    <cfRule type="cellIs" dxfId="531" priority="361" operator="between">
      <formula>3.5</formula>
      <formula>4</formula>
    </cfRule>
    <cfRule type="cellIs" dxfId="530" priority="362" operator="between">
      <formula>2.5</formula>
      <formula>3.5</formula>
    </cfRule>
    <cfRule type="cellIs" dxfId="529" priority="363" operator="between">
      <formula>1.5</formula>
      <formula>2.5</formula>
    </cfRule>
    <cfRule type="cellIs" dxfId="528" priority="364" operator="between">
      <formula>1</formula>
      <formula>1.5</formula>
    </cfRule>
  </conditionalFormatting>
  <conditionalFormatting sqref="I296">
    <cfRule type="cellIs" dxfId="527" priority="357" operator="between">
      <formula>3.5</formula>
      <formula>4</formula>
    </cfRule>
    <cfRule type="cellIs" dxfId="526" priority="358" operator="between">
      <formula>2.5</formula>
      <formula>3.5</formula>
    </cfRule>
    <cfRule type="cellIs" dxfId="525" priority="359" operator="between">
      <formula>1.5</formula>
      <formula>2.5</formula>
    </cfRule>
    <cfRule type="cellIs" dxfId="524" priority="360" operator="between">
      <formula>1</formula>
      <formula>1.5</formula>
    </cfRule>
  </conditionalFormatting>
  <conditionalFormatting sqref="I299">
    <cfRule type="cellIs" dxfId="523" priority="353" operator="between">
      <formula>3.5</formula>
      <formula>4</formula>
    </cfRule>
    <cfRule type="cellIs" dxfId="522" priority="354" operator="between">
      <formula>2.5</formula>
      <formula>3.5</formula>
    </cfRule>
    <cfRule type="cellIs" dxfId="521" priority="355" operator="between">
      <formula>1.5</formula>
      <formula>2.5</formula>
    </cfRule>
    <cfRule type="cellIs" dxfId="520" priority="356" operator="between">
      <formula>1</formula>
      <formula>1.5</formula>
    </cfRule>
  </conditionalFormatting>
  <conditionalFormatting sqref="I301">
    <cfRule type="cellIs" dxfId="519" priority="349" operator="between">
      <formula>3.5</formula>
      <formula>4</formula>
    </cfRule>
    <cfRule type="cellIs" dxfId="518" priority="350" operator="between">
      <formula>2.5</formula>
      <formula>3.5</formula>
    </cfRule>
    <cfRule type="cellIs" dxfId="517" priority="351" operator="between">
      <formula>1.5</formula>
      <formula>2.5</formula>
    </cfRule>
    <cfRule type="cellIs" dxfId="516" priority="352" operator="between">
      <formula>1</formula>
      <formula>1.5</formula>
    </cfRule>
  </conditionalFormatting>
  <conditionalFormatting sqref="J298">
    <cfRule type="cellIs" dxfId="515" priority="345" operator="between">
      <formula>3.5</formula>
      <formula>4</formula>
    </cfRule>
    <cfRule type="cellIs" dxfId="514" priority="346" operator="between">
      <formula>2.5</formula>
      <formula>3.5</formula>
    </cfRule>
    <cfRule type="cellIs" dxfId="513" priority="347" operator="between">
      <formula>1.5</formula>
      <formula>2.5</formula>
    </cfRule>
    <cfRule type="cellIs" dxfId="512" priority="348" operator="between">
      <formula>1</formula>
      <formula>1.5</formula>
    </cfRule>
  </conditionalFormatting>
  <conditionalFormatting sqref="J297">
    <cfRule type="cellIs" dxfId="511" priority="341" operator="between">
      <formula>3.5</formula>
      <formula>4</formula>
    </cfRule>
    <cfRule type="cellIs" dxfId="510" priority="342" operator="between">
      <formula>2.5</formula>
      <formula>3.5</formula>
    </cfRule>
    <cfRule type="cellIs" dxfId="509" priority="343" operator="between">
      <formula>1.5</formula>
      <formula>2.5</formula>
    </cfRule>
    <cfRule type="cellIs" dxfId="508" priority="344" operator="between">
      <formula>1</formula>
      <formula>1.5</formula>
    </cfRule>
  </conditionalFormatting>
  <conditionalFormatting sqref="J296">
    <cfRule type="cellIs" dxfId="507" priority="337" operator="between">
      <formula>3.5</formula>
      <formula>4</formula>
    </cfRule>
    <cfRule type="cellIs" dxfId="506" priority="338" operator="between">
      <formula>2.5</formula>
      <formula>3.5</formula>
    </cfRule>
    <cfRule type="cellIs" dxfId="505" priority="339" operator="between">
      <formula>1.5</formula>
      <formula>2.5</formula>
    </cfRule>
    <cfRule type="cellIs" dxfId="504" priority="340" operator="between">
      <formula>1</formula>
      <formula>1.5</formula>
    </cfRule>
  </conditionalFormatting>
  <conditionalFormatting sqref="J299">
    <cfRule type="cellIs" dxfId="503" priority="333" operator="between">
      <formula>3.5</formula>
      <formula>4</formula>
    </cfRule>
    <cfRule type="cellIs" dxfId="502" priority="334" operator="between">
      <formula>2.5</formula>
      <formula>3.5</formula>
    </cfRule>
    <cfRule type="cellIs" dxfId="501" priority="335" operator="between">
      <formula>1.5</formula>
      <formula>2.5</formula>
    </cfRule>
    <cfRule type="cellIs" dxfId="500" priority="336" operator="between">
      <formula>1</formula>
      <formula>1.5</formula>
    </cfRule>
  </conditionalFormatting>
  <conditionalFormatting sqref="J301">
    <cfRule type="cellIs" dxfId="499" priority="329" operator="between">
      <formula>3.5</formula>
      <formula>4</formula>
    </cfRule>
    <cfRule type="cellIs" dxfId="498" priority="330" operator="between">
      <formula>2.5</formula>
      <formula>3.5</formula>
    </cfRule>
    <cfRule type="cellIs" dxfId="497" priority="331" operator="between">
      <formula>1.5</formula>
      <formula>2.5</formula>
    </cfRule>
    <cfRule type="cellIs" dxfId="496" priority="332" operator="between">
      <formula>1</formula>
      <formula>1.5</formula>
    </cfRule>
  </conditionalFormatting>
  <conditionalFormatting sqref="K298">
    <cfRule type="cellIs" dxfId="495" priority="325" operator="between">
      <formula>3.5</formula>
      <formula>4</formula>
    </cfRule>
    <cfRule type="cellIs" dxfId="494" priority="326" operator="between">
      <formula>2.5</formula>
      <formula>3.5</formula>
    </cfRule>
    <cfRule type="cellIs" dxfId="493" priority="327" operator="between">
      <formula>1.5</formula>
      <formula>2.5</formula>
    </cfRule>
    <cfRule type="cellIs" dxfId="492" priority="328" operator="between">
      <formula>1</formula>
      <formula>1.5</formula>
    </cfRule>
  </conditionalFormatting>
  <conditionalFormatting sqref="K297">
    <cfRule type="cellIs" dxfId="491" priority="321" operator="between">
      <formula>3.5</formula>
      <formula>4</formula>
    </cfRule>
    <cfRule type="cellIs" dxfId="490" priority="322" operator="between">
      <formula>2.5</formula>
      <formula>3.5</formula>
    </cfRule>
    <cfRule type="cellIs" dxfId="489" priority="323" operator="between">
      <formula>1.5</formula>
      <formula>2.5</formula>
    </cfRule>
    <cfRule type="cellIs" dxfId="488" priority="324" operator="between">
      <formula>1</formula>
      <formula>1.5</formula>
    </cfRule>
  </conditionalFormatting>
  <conditionalFormatting sqref="K296">
    <cfRule type="cellIs" dxfId="487" priority="317" operator="between">
      <formula>3.5</formula>
      <formula>4</formula>
    </cfRule>
    <cfRule type="cellIs" dxfId="486" priority="318" operator="between">
      <formula>2.5</formula>
      <formula>3.5</formula>
    </cfRule>
    <cfRule type="cellIs" dxfId="485" priority="319" operator="between">
      <formula>1.5</formula>
      <formula>2.5</formula>
    </cfRule>
    <cfRule type="cellIs" dxfId="484" priority="320" operator="between">
      <formula>1</formula>
      <formula>1.5</formula>
    </cfRule>
  </conditionalFormatting>
  <conditionalFormatting sqref="K299">
    <cfRule type="cellIs" dxfId="483" priority="313" operator="between">
      <formula>3.5</formula>
      <formula>4</formula>
    </cfRule>
    <cfRule type="cellIs" dxfId="482" priority="314" operator="between">
      <formula>2.5</formula>
      <formula>3.5</formula>
    </cfRule>
    <cfRule type="cellIs" dxfId="481" priority="315" operator="between">
      <formula>1.5</formula>
      <formula>2.5</formula>
    </cfRule>
    <cfRule type="cellIs" dxfId="480" priority="316" operator="between">
      <formula>1</formula>
      <formula>1.5</formula>
    </cfRule>
  </conditionalFormatting>
  <conditionalFormatting sqref="K300">
    <cfRule type="cellIs" dxfId="479" priority="309" operator="between">
      <formula>3.5</formula>
      <formula>4</formula>
    </cfRule>
    <cfRule type="cellIs" dxfId="478" priority="310" operator="between">
      <formula>2.5</formula>
      <formula>3.5</formula>
    </cfRule>
    <cfRule type="cellIs" dxfId="477" priority="311" operator="between">
      <formula>1.5</formula>
      <formula>2.5</formula>
    </cfRule>
    <cfRule type="cellIs" dxfId="476" priority="312" operator="between">
      <formula>1</formula>
      <formula>1.5</formula>
    </cfRule>
  </conditionalFormatting>
  <conditionalFormatting sqref="K301">
    <cfRule type="cellIs" dxfId="475" priority="305" operator="between">
      <formula>3.5</formula>
      <formula>4</formula>
    </cfRule>
    <cfRule type="cellIs" dxfId="474" priority="306" operator="between">
      <formula>2.5</formula>
      <formula>3.5</formula>
    </cfRule>
    <cfRule type="cellIs" dxfId="473" priority="307" operator="between">
      <formula>1.5</formula>
      <formula>2.5</formula>
    </cfRule>
    <cfRule type="cellIs" dxfId="472" priority="308" operator="between">
      <formula>1</formula>
      <formula>1.5</formula>
    </cfRule>
  </conditionalFormatting>
  <conditionalFormatting sqref="L298">
    <cfRule type="cellIs" dxfId="471" priority="301" operator="between">
      <formula>3.5</formula>
      <formula>4</formula>
    </cfRule>
    <cfRule type="cellIs" dxfId="470" priority="302" operator="between">
      <formula>2.5</formula>
      <formula>3.5</formula>
    </cfRule>
    <cfRule type="cellIs" dxfId="469" priority="303" operator="between">
      <formula>1.5</formula>
      <formula>2.5</formula>
    </cfRule>
    <cfRule type="cellIs" dxfId="468" priority="304" operator="between">
      <formula>1</formula>
      <formula>1.5</formula>
    </cfRule>
  </conditionalFormatting>
  <conditionalFormatting sqref="L297">
    <cfRule type="cellIs" dxfId="467" priority="297" operator="between">
      <formula>3.5</formula>
      <formula>4</formula>
    </cfRule>
    <cfRule type="cellIs" dxfId="466" priority="298" operator="between">
      <formula>2.5</formula>
      <formula>3.5</formula>
    </cfRule>
    <cfRule type="cellIs" dxfId="465" priority="299" operator="between">
      <formula>1.5</formula>
      <formula>2.5</formula>
    </cfRule>
    <cfRule type="cellIs" dxfId="464" priority="300" operator="between">
      <formula>1</formula>
      <formula>1.5</formula>
    </cfRule>
  </conditionalFormatting>
  <conditionalFormatting sqref="L296">
    <cfRule type="cellIs" dxfId="463" priority="293" operator="between">
      <formula>3.5</formula>
      <formula>4</formula>
    </cfRule>
    <cfRule type="cellIs" dxfId="462" priority="294" operator="between">
      <formula>2.5</formula>
      <formula>3.5</formula>
    </cfRule>
    <cfRule type="cellIs" dxfId="461" priority="295" operator="between">
      <formula>1.5</formula>
      <formula>2.5</formula>
    </cfRule>
    <cfRule type="cellIs" dxfId="460" priority="296" operator="between">
      <formula>1</formula>
      <formula>1.5</formula>
    </cfRule>
  </conditionalFormatting>
  <conditionalFormatting sqref="L299">
    <cfRule type="cellIs" dxfId="459" priority="289" operator="between">
      <formula>3.5</formula>
      <formula>4</formula>
    </cfRule>
    <cfRule type="cellIs" dxfId="458" priority="290" operator="between">
      <formula>2.5</formula>
      <formula>3.5</formula>
    </cfRule>
    <cfRule type="cellIs" dxfId="457" priority="291" operator="between">
      <formula>1.5</formula>
      <formula>2.5</formula>
    </cfRule>
    <cfRule type="cellIs" dxfId="456" priority="292" operator="between">
      <formula>1</formula>
      <formula>1.5</formula>
    </cfRule>
  </conditionalFormatting>
  <conditionalFormatting sqref="L300">
    <cfRule type="cellIs" dxfId="455" priority="285" operator="between">
      <formula>3.5</formula>
      <formula>4</formula>
    </cfRule>
    <cfRule type="cellIs" dxfId="454" priority="286" operator="between">
      <formula>2.5</formula>
      <formula>3.5</formula>
    </cfRule>
    <cfRule type="cellIs" dxfId="453" priority="287" operator="between">
      <formula>1.5</formula>
      <formula>2.5</formula>
    </cfRule>
    <cfRule type="cellIs" dxfId="452" priority="288" operator="between">
      <formula>1</formula>
      <formula>1.5</formula>
    </cfRule>
  </conditionalFormatting>
  <conditionalFormatting sqref="M298">
    <cfRule type="cellIs" dxfId="451" priority="281" operator="between">
      <formula>3.5</formula>
      <formula>4</formula>
    </cfRule>
    <cfRule type="cellIs" dxfId="450" priority="282" operator="between">
      <formula>2.5</formula>
      <formula>3.5</formula>
    </cfRule>
    <cfRule type="cellIs" dxfId="449" priority="283" operator="between">
      <formula>1.5</formula>
      <formula>2.5</formula>
    </cfRule>
    <cfRule type="cellIs" dxfId="448" priority="284" operator="between">
      <formula>1</formula>
      <formula>1.5</formula>
    </cfRule>
  </conditionalFormatting>
  <conditionalFormatting sqref="M297">
    <cfRule type="cellIs" dxfId="447" priority="277" operator="between">
      <formula>3.5</formula>
      <formula>4</formula>
    </cfRule>
    <cfRule type="cellIs" dxfId="446" priority="278" operator="between">
      <formula>2.5</formula>
      <formula>3.5</formula>
    </cfRule>
    <cfRule type="cellIs" dxfId="445" priority="279" operator="between">
      <formula>1.5</formula>
      <formula>2.5</formula>
    </cfRule>
    <cfRule type="cellIs" dxfId="444" priority="280" operator="between">
      <formula>1</formula>
      <formula>1.5</formula>
    </cfRule>
  </conditionalFormatting>
  <conditionalFormatting sqref="M296">
    <cfRule type="cellIs" dxfId="443" priority="273" operator="between">
      <formula>3.5</formula>
      <formula>4</formula>
    </cfRule>
    <cfRule type="cellIs" dxfId="442" priority="274" operator="between">
      <formula>2.5</formula>
      <formula>3.5</formula>
    </cfRule>
    <cfRule type="cellIs" dxfId="441" priority="275" operator="between">
      <formula>1.5</formula>
      <formula>2.5</formula>
    </cfRule>
    <cfRule type="cellIs" dxfId="440" priority="276" operator="between">
      <formula>1</formula>
      <formula>1.5</formula>
    </cfRule>
  </conditionalFormatting>
  <conditionalFormatting sqref="M299">
    <cfRule type="cellIs" dxfId="439" priority="269" operator="between">
      <formula>3.5</formula>
      <formula>4</formula>
    </cfRule>
    <cfRule type="cellIs" dxfId="438" priority="270" operator="between">
      <formula>2.5</formula>
      <formula>3.5</formula>
    </cfRule>
    <cfRule type="cellIs" dxfId="437" priority="271" operator="between">
      <formula>1.5</formula>
      <formula>2.5</formula>
    </cfRule>
    <cfRule type="cellIs" dxfId="436" priority="272" operator="between">
      <formula>1</formula>
      <formula>1.5</formula>
    </cfRule>
  </conditionalFormatting>
  <conditionalFormatting sqref="M300">
    <cfRule type="cellIs" dxfId="435" priority="265" operator="between">
      <formula>3.5</formula>
      <formula>4</formula>
    </cfRule>
    <cfRule type="cellIs" dxfId="434" priority="266" operator="between">
      <formula>2.5</formula>
      <formula>3.5</formula>
    </cfRule>
    <cfRule type="cellIs" dxfId="433" priority="267" operator="between">
      <formula>1.5</formula>
      <formula>2.5</formula>
    </cfRule>
    <cfRule type="cellIs" dxfId="432" priority="268" operator="between">
      <formula>1</formula>
      <formula>1.5</formula>
    </cfRule>
  </conditionalFormatting>
  <conditionalFormatting sqref="N298">
    <cfRule type="cellIs" dxfId="431" priority="261" operator="between">
      <formula>3.5</formula>
      <formula>4</formula>
    </cfRule>
    <cfRule type="cellIs" dxfId="430" priority="262" operator="between">
      <formula>2.5</formula>
      <formula>3.5</formula>
    </cfRule>
    <cfRule type="cellIs" dxfId="429" priority="263" operator="between">
      <formula>1.5</formula>
      <formula>2.5</formula>
    </cfRule>
    <cfRule type="cellIs" dxfId="428" priority="264" operator="between">
      <formula>1</formula>
      <formula>1.5</formula>
    </cfRule>
  </conditionalFormatting>
  <conditionalFormatting sqref="N297">
    <cfRule type="cellIs" dxfId="427" priority="257" operator="between">
      <formula>3.5</formula>
      <formula>4</formula>
    </cfRule>
    <cfRule type="cellIs" dxfId="426" priority="258" operator="between">
      <formula>2.5</formula>
      <formula>3.5</formula>
    </cfRule>
    <cfRule type="cellIs" dxfId="425" priority="259" operator="between">
      <formula>1.5</formula>
      <formula>2.5</formula>
    </cfRule>
    <cfRule type="cellIs" dxfId="424" priority="260" operator="between">
      <formula>1</formula>
      <formula>1.5</formula>
    </cfRule>
  </conditionalFormatting>
  <conditionalFormatting sqref="N296">
    <cfRule type="cellIs" dxfId="423" priority="253" operator="between">
      <formula>3.5</formula>
      <formula>4</formula>
    </cfRule>
    <cfRule type="cellIs" dxfId="422" priority="254" operator="between">
      <formula>2.5</formula>
      <formula>3.5</formula>
    </cfRule>
    <cfRule type="cellIs" dxfId="421" priority="255" operator="between">
      <formula>1.5</formula>
      <formula>2.5</formula>
    </cfRule>
    <cfRule type="cellIs" dxfId="420" priority="256" operator="between">
      <formula>1</formula>
      <formula>1.5</formula>
    </cfRule>
  </conditionalFormatting>
  <conditionalFormatting sqref="N299">
    <cfRule type="cellIs" dxfId="419" priority="249" operator="between">
      <formula>3.5</formula>
      <formula>4</formula>
    </cfRule>
    <cfRule type="cellIs" dxfId="418" priority="250" operator="between">
      <formula>2.5</formula>
      <formula>3.5</formula>
    </cfRule>
    <cfRule type="cellIs" dxfId="417" priority="251" operator="between">
      <formula>1.5</formula>
      <formula>2.5</formula>
    </cfRule>
    <cfRule type="cellIs" dxfId="416" priority="252" operator="between">
      <formula>1</formula>
      <formula>1.5</formula>
    </cfRule>
  </conditionalFormatting>
  <conditionalFormatting sqref="N300">
    <cfRule type="cellIs" dxfId="415" priority="245" operator="between">
      <formula>3.5</formula>
      <formula>4</formula>
    </cfRule>
    <cfRule type="cellIs" dxfId="414" priority="246" operator="between">
      <formula>2.5</formula>
      <formula>3.5</formula>
    </cfRule>
    <cfRule type="cellIs" dxfId="413" priority="247" operator="between">
      <formula>1.5</formula>
      <formula>2.5</formula>
    </cfRule>
    <cfRule type="cellIs" dxfId="412" priority="248" operator="between">
      <formula>1</formula>
      <formula>1.5</formula>
    </cfRule>
  </conditionalFormatting>
  <conditionalFormatting sqref="O298">
    <cfRule type="cellIs" dxfId="411" priority="241" operator="between">
      <formula>3.5</formula>
      <formula>4</formula>
    </cfRule>
    <cfRule type="cellIs" dxfId="410" priority="242" operator="between">
      <formula>2.5</formula>
      <formula>3.5</formula>
    </cfRule>
    <cfRule type="cellIs" dxfId="409" priority="243" operator="between">
      <formula>1.5</formula>
      <formula>2.5</formula>
    </cfRule>
    <cfRule type="cellIs" dxfId="408" priority="244" operator="between">
      <formula>1</formula>
      <formula>1.5</formula>
    </cfRule>
  </conditionalFormatting>
  <conditionalFormatting sqref="O297">
    <cfRule type="cellIs" dxfId="407" priority="237" operator="between">
      <formula>3.5</formula>
      <formula>4</formula>
    </cfRule>
    <cfRule type="cellIs" dxfId="406" priority="238" operator="between">
      <formula>2.5</formula>
      <formula>3.5</formula>
    </cfRule>
    <cfRule type="cellIs" dxfId="405" priority="239" operator="between">
      <formula>1.5</formula>
      <formula>2.5</formula>
    </cfRule>
    <cfRule type="cellIs" dxfId="404" priority="240" operator="between">
      <formula>1</formula>
      <formula>1.5</formula>
    </cfRule>
  </conditionalFormatting>
  <conditionalFormatting sqref="O296">
    <cfRule type="cellIs" dxfId="403" priority="233" operator="between">
      <formula>3.5</formula>
      <formula>4</formula>
    </cfRule>
    <cfRule type="cellIs" dxfId="402" priority="234" operator="between">
      <formula>2.5</formula>
      <formula>3.5</formula>
    </cfRule>
    <cfRule type="cellIs" dxfId="401" priority="235" operator="between">
      <formula>1.5</formula>
      <formula>2.5</formula>
    </cfRule>
    <cfRule type="cellIs" dxfId="400" priority="236" operator="between">
      <formula>1</formula>
      <formula>1.5</formula>
    </cfRule>
  </conditionalFormatting>
  <conditionalFormatting sqref="O299">
    <cfRule type="cellIs" dxfId="399" priority="229" operator="between">
      <formula>3.5</formula>
      <formula>4</formula>
    </cfRule>
    <cfRule type="cellIs" dxfId="398" priority="230" operator="between">
      <formula>2.5</formula>
      <formula>3.5</formula>
    </cfRule>
    <cfRule type="cellIs" dxfId="397" priority="231" operator="between">
      <formula>1.5</formula>
      <formula>2.5</formula>
    </cfRule>
    <cfRule type="cellIs" dxfId="396" priority="232" operator="between">
      <formula>1</formula>
      <formula>1.5</formula>
    </cfRule>
  </conditionalFormatting>
  <conditionalFormatting sqref="O300">
    <cfRule type="cellIs" dxfId="395" priority="225" operator="between">
      <formula>3.5</formula>
      <formula>4</formula>
    </cfRule>
    <cfRule type="cellIs" dxfId="394" priority="226" operator="between">
      <formula>2.5</formula>
      <formula>3.5</formula>
    </cfRule>
    <cfRule type="cellIs" dxfId="393" priority="227" operator="between">
      <formula>1.5</formula>
      <formula>2.5</formula>
    </cfRule>
    <cfRule type="cellIs" dxfId="392" priority="228" operator="between">
      <formula>1</formula>
      <formula>1.5</formula>
    </cfRule>
  </conditionalFormatting>
  <conditionalFormatting sqref="P298">
    <cfRule type="cellIs" dxfId="391" priority="221" operator="between">
      <formula>3.5</formula>
      <formula>4</formula>
    </cfRule>
    <cfRule type="cellIs" dxfId="390" priority="222" operator="between">
      <formula>2.5</formula>
      <formula>3.5</formula>
    </cfRule>
    <cfRule type="cellIs" dxfId="389" priority="223" operator="between">
      <formula>1.5</formula>
      <formula>2.5</formula>
    </cfRule>
    <cfRule type="cellIs" dxfId="388" priority="224" operator="between">
      <formula>1</formula>
      <formula>1.5</formula>
    </cfRule>
  </conditionalFormatting>
  <conditionalFormatting sqref="P297">
    <cfRule type="cellIs" dxfId="387" priority="217" operator="between">
      <formula>3.5</formula>
      <formula>4</formula>
    </cfRule>
    <cfRule type="cellIs" dxfId="386" priority="218" operator="between">
      <formula>2.5</formula>
      <formula>3.5</formula>
    </cfRule>
    <cfRule type="cellIs" dxfId="385" priority="219" operator="between">
      <formula>1.5</formula>
      <formula>2.5</formula>
    </cfRule>
    <cfRule type="cellIs" dxfId="384" priority="220" operator="between">
      <formula>1</formula>
      <formula>1.5</formula>
    </cfRule>
  </conditionalFormatting>
  <conditionalFormatting sqref="P296">
    <cfRule type="cellIs" dxfId="383" priority="213" operator="between">
      <formula>3.5</formula>
      <formula>4</formula>
    </cfRule>
    <cfRule type="cellIs" dxfId="382" priority="214" operator="between">
      <formula>2.5</formula>
      <formula>3.5</formula>
    </cfRule>
    <cfRule type="cellIs" dxfId="381" priority="215" operator="between">
      <formula>1.5</formula>
      <formula>2.5</formula>
    </cfRule>
    <cfRule type="cellIs" dxfId="380" priority="216" operator="between">
      <formula>1</formula>
      <formula>1.5</formula>
    </cfRule>
  </conditionalFormatting>
  <conditionalFormatting sqref="P299">
    <cfRule type="cellIs" dxfId="379" priority="209" operator="between">
      <formula>3.5</formula>
      <formula>4</formula>
    </cfRule>
    <cfRule type="cellIs" dxfId="378" priority="210" operator="between">
      <formula>2.5</formula>
      <formula>3.5</formula>
    </cfRule>
    <cfRule type="cellIs" dxfId="377" priority="211" operator="between">
      <formula>1.5</formula>
      <formula>2.5</formula>
    </cfRule>
    <cfRule type="cellIs" dxfId="376" priority="212" operator="between">
      <formula>1</formula>
      <formula>1.5</formula>
    </cfRule>
  </conditionalFormatting>
  <conditionalFormatting sqref="P300">
    <cfRule type="cellIs" dxfId="375" priority="205" operator="between">
      <formula>3.5</formula>
      <formula>4</formula>
    </cfRule>
    <cfRule type="cellIs" dxfId="374" priority="206" operator="between">
      <formula>2.5</formula>
      <formula>3.5</formula>
    </cfRule>
    <cfRule type="cellIs" dxfId="373" priority="207" operator="between">
      <formula>1.5</formula>
      <formula>2.5</formula>
    </cfRule>
    <cfRule type="cellIs" dxfId="372" priority="208" operator="between">
      <formula>1</formula>
      <formula>1.5</formula>
    </cfRule>
  </conditionalFormatting>
  <conditionalFormatting sqref="Q298">
    <cfRule type="cellIs" dxfId="371" priority="201" operator="between">
      <formula>3.5</formula>
      <formula>4</formula>
    </cfRule>
    <cfRule type="cellIs" dxfId="370" priority="202" operator="between">
      <formula>2.5</formula>
      <formula>3.5</formula>
    </cfRule>
    <cfRule type="cellIs" dxfId="369" priority="203" operator="between">
      <formula>1.5</formula>
      <formula>2.5</formula>
    </cfRule>
    <cfRule type="cellIs" dxfId="368" priority="204" operator="between">
      <formula>1</formula>
      <formula>1.5</formula>
    </cfRule>
  </conditionalFormatting>
  <conditionalFormatting sqref="Q297">
    <cfRule type="cellIs" dxfId="367" priority="197" operator="between">
      <formula>3.5</formula>
      <formula>4</formula>
    </cfRule>
    <cfRule type="cellIs" dxfId="366" priority="198" operator="between">
      <formula>2.5</formula>
      <formula>3.5</formula>
    </cfRule>
    <cfRule type="cellIs" dxfId="365" priority="199" operator="between">
      <formula>1.5</formula>
      <formula>2.5</formula>
    </cfRule>
    <cfRule type="cellIs" dxfId="364" priority="200" operator="between">
      <formula>1</formula>
      <formula>1.5</formula>
    </cfRule>
  </conditionalFormatting>
  <conditionalFormatting sqref="Q296">
    <cfRule type="cellIs" dxfId="363" priority="193" operator="between">
      <formula>3.5</formula>
      <formula>4</formula>
    </cfRule>
    <cfRule type="cellIs" dxfId="362" priority="194" operator="between">
      <formula>2.5</formula>
      <formula>3.5</formula>
    </cfRule>
    <cfRule type="cellIs" dxfId="361" priority="195" operator="between">
      <formula>1.5</formula>
      <formula>2.5</formula>
    </cfRule>
    <cfRule type="cellIs" dxfId="360" priority="196" operator="between">
      <formula>1</formula>
      <formula>1.5</formula>
    </cfRule>
  </conditionalFormatting>
  <conditionalFormatting sqref="Q299">
    <cfRule type="cellIs" dxfId="359" priority="189" operator="between">
      <formula>3.5</formula>
      <formula>4</formula>
    </cfRule>
    <cfRule type="cellIs" dxfId="358" priority="190" operator="between">
      <formula>2.5</formula>
      <formula>3.5</formula>
    </cfRule>
    <cfRule type="cellIs" dxfId="357" priority="191" operator="between">
      <formula>1.5</formula>
      <formula>2.5</formula>
    </cfRule>
    <cfRule type="cellIs" dxfId="356" priority="192" operator="between">
      <formula>1</formula>
      <formula>1.5</formula>
    </cfRule>
  </conditionalFormatting>
  <conditionalFormatting sqref="Q300">
    <cfRule type="cellIs" dxfId="355" priority="185" operator="between">
      <formula>3.5</formula>
      <formula>4</formula>
    </cfRule>
    <cfRule type="cellIs" dxfId="354" priority="186" operator="between">
      <formula>2.5</formula>
      <formula>3.5</formula>
    </cfRule>
    <cfRule type="cellIs" dxfId="353" priority="187" operator="between">
      <formula>1.5</formula>
      <formula>2.5</formula>
    </cfRule>
    <cfRule type="cellIs" dxfId="352" priority="188" operator="between">
      <formula>1</formula>
      <formula>1.5</formula>
    </cfRule>
  </conditionalFormatting>
  <conditionalFormatting sqref="R298">
    <cfRule type="cellIs" dxfId="351" priority="181" operator="between">
      <formula>3.5</formula>
      <formula>4</formula>
    </cfRule>
    <cfRule type="cellIs" dxfId="350" priority="182" operator="between">
      <formula>2.5</formula>
      <formula>3.5</formula>
    </cfRule>
    <cfRule type="cellIs" dxfId="349" priority="183" operator="between">
      <formula>1.5</formula>
      <formula>2.5</formula>
    </cfRule>
    <cfRule type="cellIs" dxfId="348" priority="184" operator="between">
      <formula>1</formula>
      <formula>1.5</formula>
    </cfRule>
  </conditionalFormatting>
  <conditionalFormatting sqref="R297">
    <cfRule type="cellIs" dxfId="347" priority="177" operator="between">
      <formula>3.5</formula>
      <formula>4</formula>
    </cfRule>
    <cfRule type="cellIs" dxfId="346" priority="178" operator="between">
      <formula>2.5</formula>
      <formula>3.5</formula>
    </cfRule>
    <cfRule type="cellIs" dxfId="345" priority="179" operator="between">
      <formula>1.5</formula>
      <formula>2.5</formula>
    </cfRule>
    <cfRule type="cellIs" dxfId="344" priority="180" operator="between">
      <formula>1</formula>
      <formula>1.5</formula>
    </cfRule>
  </conditionalFormatting>
  <conditionalFormatting sqref="R296">
    <cfRule type="cellIs" dxfId="343" priority="173" operator="between">
      <formula>3.5</formula>
      <formula>4</formula>
    </cfRule>
    <cfRule type="cellIs" dxfId="342" priority="174" operator="between">
      <formula>2.5</formula>
      <formula>3.5</formula>
    </cfRule>
    <cfRule type="cellIs" dxfId="341" priority="175" operator="between">
      <formula>1.5</formula>
      <formula>2.5</formula>
    </cfRule>
    <cfRule type="cellIs" dxfId="340" priority="176" operator="between">
      <formula>1</formula>
      <formula>1.5</formula>
    </cfRule>
  </conditionalFormatting>
  <conditionalFormatting sqref="R299">
    <cfRule type="cellIs" dxfId="339" priority="169" operator="between">
      <formula>3.5</formula>
      <formula>4</formula>
    </cfRule>
    <cfRule type="cellIs" dxfId="338" priority="170" operator="between">
      <formula>2.5</formula>
      <formula>3.5</formula>
    </cfRule>
    <cfRule type="cellIs" dxfId="337" priority="171" operator="between">
      <formula>1.5</formula>
      <formula>2.5</formula>
    </cfRule>
    <cfRule type="cellIs" dxfId="336" priority="172" operator="between">
      <formula>1</formula>
      <formula>1.5</formula>
    </cfRule>
  </conditionalFormatting>
  <conditionalFormatting sqref="R300">
    <cfRule type="cellIs" dxfId="335" priority="165" operator="between">
      <formula>3.5</formula>
      <formula>4</formula>
    </cfRule>
    <cfRule type="cellIs" dxfId="334" priority="166" operator="between">
      <formula>2.5</formula>
      <formula>3.5</formula>
    </cfRule>
    <cfRule type="cellIs" dxfId="333" priority="167" operator="between">
      <formula>1.5</formula>
      <formula>2.5</formula>
    </cfRule>
    <cfRule type="cellIs" dxfId="332" priority="168" operator="between">
      <formula>1</formula>
      <formula>1.5</formula>
    </cfRule>
  </conditionalFormatting>
  <conditionalFormatting sqref="S298">
    <cfRule type="cellIs" dxfId="331" priority="161" operator="between">
      <formula>3.5</formula>
      <formula>4</formula>
    </cfRule>
    <cfRule type="cellIs" dxfId="330" priority="162" operator="between">
      <formula>2.5</formula>
      <formula>3.5</formula>
    </cfRule>
    <cfRule type="cellIs" dxfId="329" priority="163" operator="between">
      <formula>1.5</formula>
      <formula>2.5</formula>
    </cfRule>
    <cfRule type="cellIs" dxfId="328" priority="164" operator="between">
      <formula>1</formula>
      <formula>1.5</formula>
    </cfRule>
  </conditionalFormatting>
  <conditionalFormatting sqref="S297">
    <cfRule type="cellIs" dxfId="327" priority="157" operator="between">
      <formula>3.5</formula>
      <formula>4</formula>
    </cfRule>
    <cfRule type="cellIs" dxfId="326" priority="158" operator="between">
      <formula>2.5</formula>
      <formula>3.5</formula>
    </cfRule>
    <cfRule type="cellIs" dxfId="325" priority="159" operator="between">
      <formula>1.5</formula>
      <formula>2.5</formula>
    </cfRule>
    <cfRule type="cellIs" dxfId="324" priority="160" operator="between">
      <formula>1</formula>
      <formula>1.5</formula>
    </cfRule>
  </conditionalFormatting>
  <conditionalFormatting sqref="S296">
    <cfRule type="cellIs" dxfId="323" priority="153" operator="between">
      <formula>3.5</formula>
      <formula>4</formula>
    </cfRule>
    <cfRule type="cellIs" dxfId="322" priority="154" operator="between">
      <formula>2.5</formula>
      <formula>3.5</formula>
    </cfRule>
    <cfRule type="cellIs" dxfId="321" priority="155" operator="between">
      <formula>1.5</formula>
      <formula>2.5</formula>
    </cfRule>
    <cfRule type="cellIs" dxfId="320" priority="156" operator="between">
      <formula>1</formula>
      <formula>1.5</formula>
    </cfRule>
  </conditionalFormatting>
  <conditionalFormatting sqref="S299">
    <cfRule type="cellIs" dxfId="319" priority="149" operator="between">
      <formula>3.5</formula>
      <formula>4</formula>
    </cfRule>
    <cfRule type="cellIs" dxfId="318" priority="150" operator="between">
      <formula>2.5</formula>
      <formula>3.5</formula>
    </cfRule>
    <cfRule type="cellIs" dxfId="317" priority="151" operator="between">
      <formula>1.5</formula>
      <formula>2.5</formula>
    </cfRule>
    <cfRule type="cellIs" dxfId="316" priority="152" operator="between">
      <formula>1</formula>
      <formula>1.5</formula>
    </cfRule>
  </conditionalFormatting>
  <conditionalFormatting sqref="S300">
    <cfRule type="cellIs" dxfId="315" priority="145" operator="between">
      <formula>3.5</formula>
      <formula>4</formula>
    </cfRule>
    <cfRule type="cellIs" dxfId="314" priority="146" operator="between">
      <formula>2.5</formula>
      <formula>3.5</formula>
    </cfRule>
    <cfRule type="cellIs" dxfId="313" priority="147" operator="between">
      <formula>1.5</formula>
      <formula>2.5</formula>
    </cfRule>
    <cfRule type="cellIs" dxfId="312" priority="148" operator="between">
      <formula>1</formula>
      <formula>1.5</formula>
    </cfRule>
  </conditionalFormatting>
  <conditionalFormatting sqref="T298">
    <cfRule type="cellIs" dxfId="311" priority="141" operator="between">
      <formula>3.5</formula>
      <formula>4</formula>
    </cfRule>
    <cfRule type="cellIs" dxfId="310" priority="142" operator="between">
      <formula>2.5</formula>
      <formula>3.5</formula>
    </cfRule>
    <cfRule type="cellIs" dxfId="309" priority="143" operator="between">
      <formula>1.5</formula>
      <formula>2.5</formula>
    </cfRule>
    <cfRule type="cellIs" dxfId="308" priority="144" operator="between">
      <formula>1</formula>
      <formula>1.5</formula>
    </cfRule>
  </conditionalFormatting>
  <conditionalFormatting sqref="T297">
    <cfRule type="cellIs" dxfId="307" priority="137" operator="between">
      <formula>3.5</formula>
      <formula>4</formula>
    </cfRule>
    <cfRule type="cellIs" dxfId="306" priority="138" operator="between">
      <formula>2.5</formula>
      <formula>3.5</formula>
    </cfRule>
    <cfRule type="cellIs" dxfId="305" priority="139" operator="between">
      <formula>1.5</formula>
      <formula>2.5</formula>
    </cfRule>
    <cfRule type="cellIs" dxfId="304" priority="140" operator="between">
      <formula>1</formula>
      <formula>1.5</formula>
    </cfRule>
  </conditionalFormatting>
  <conditionalFormatting sqref="T296">
    <cfRule type="cellIs" dxfId="303" priority="133" operator="between">
      <formula>3.5</formula>
      <formula>4</formula>
    </cfRule>
    <cfRule type="cellIs" dxfId="302" priority="134" operator="between">
      <formula>2.5</formula>
      <formula>3.5</formula>
    </cfRule>
    <cfRule type="cellIs" dxfId="301" priority="135" operator="between">
      <formula>1.5</formula>
      <formula>2.5</formula>
    </cfRule>
    <cfRule type="cellIs" dxfId="300" priority="136" operator="between">
      <formula>1</formula>
      <formula>1.5</formula>
    </cfRule>
  </conditionalFormatting>
  <conditionalFormatting sqref="T299">
    <cfRule type="cellIs" dxfId="299" priority="129" operator="between">
      <formula>3.5</formula>
      <formula>4</formula>
    </cfRule>
    <cfRule type="cellIs" dxfId="298" priority="130" operator="between">
      <formula>2.5</formula>
      <formula>3.5</formula>
    </cfRule>
    <cfRule type="cellIs" dxfId="297" priority="131" operator="between">
      <formula>1.5</formula>
      <formula>2.5</formula>
    </cfRule>
    <cfRule type="cellIs" dxfId="296" priority="132" operator="between">
      <formula>1</formula>
      <formula>1.5</formula>
    </cfRule>
  </conditionalFormatting>
  <conditionalFormatting sqref="T300">
    <cfRule type="cellIs" dxfId="295" priority="125" operator="between">
      <formula>3.5</formula>
      <formula>4</formula>
    </cfRule>
    <cfRule type="cellIs" dxfId="294" priority="126" operator="between">
      <formula>2.5</formula>
      <formula>3.5</formula>
    </cfRule>
    <cfRule type="cellIs" dxfId="293" priority="127" operator="between">
      <formula>1.5</formula>
      <formula>2.5</formula>
    </cfRule>
    <cfRule type="cellIs" dxfId="292" priority="128" operator="between">
      <formula>1</formula>
      <formula>1.5</formula>
    </cfRule>
  </conditionalFormatting>
  <conditionalFormatting sqref="E302:L302">
    <cfRule type="cellIs" dxfId="291" priority="121" operator="between">
      <formula>3.5</formula>
      <formula>4</formula>
    </cfRule>
    <cfRule type="cellIs" dxfId="290" priority="122" operator="between">
      <formula>2.5</formula>
      <formula>3.5</formula>
    </cfRule>
    <cfRule type="cellIs" dxfId="289" priority="123" operator="between">
      <formula>1.5</formula>
      <formula>2.5</formula>
    </cfRule>
    <cfRule type="cellIs" dxfId="288" priority="124" operator="between">
      <formula>1</formula>
      <formula>1.5</formula>
    </cfRule>
  </conditionalFormatting>
  <conditionalFormatting sqref="E303 K303 M303 O303 Q303 S303">
    <cfRule type="cellIs" dxfId="287" priority="117" operator="between">
      <formula>3.5</formula>
      <formula>4</formula>
    </cfRule>
    <cfRule type="cellIs" dxfId="286" priority="118" operator="between">
      <formula>2.5</formula>
      <formula>3.5</formula>
    </cfRule>
    <cfRule type="cellIs" dxfId="285" priority="119" operator="between">
      <formula>1.5</formula>
      <formula>2.5</formula>
    </cfRule>
    <cfRule type="cellIs" dxfId="284" priority="120" operator="between">
      <formula>1</formula>
      <formula>1.5</formula>
    </cfRule>
  </conditionalFormatting>
  <conditionalFormatting sqref="E304">
    <cfRule type="cellIs" dxfId="283" priority="113" operator="between">
      <formula>3.5</formula>
      <formula>4</formula>
    </cfRule>
    <cfRule type="cellIs" dxfId="282" priority="114" operator="between">
      <formula>2.5</formula>
      <formula>3.5</formula>
    </cfRule>
    <cfRule type="cellIs" dxfId="281" priority="115" operator="between">
      <formula>1.5</formula>
      <formula>2.5</formula>
    </cfRule>
    <cfRule type="cellIs" dxfId="280" priority="116" operator="between">
      <formula>1</formula>
      <formula>1.5</formula>
    </cfRule>
  </conditionalFormatting>
  <conditionalFormatting sqref="L301">
    <cfRule type="cellIs" dxfId="279" priority="109" operator="between">
      <formula>3.5</formula>
      <formula>4</formula>
    </cfRule>
    <cfRule type="cellIs" dxfId="278" priority="110" operator="between">
      <formula>2.5</formula>
      <formula>3.5</formula>
    </cfRule>
    <cfRule type="cellIs" dxfId="277" priority="111" operator="between">
      <formula>1.5</formula>
      <formula>2.5</formula>
    </cfRule>
    <cfRule type="cellIs" dxfId="276" priority="112" operator="between">
      <formula>1</formula>
      <formula>1.5</formula>
    </cfRule>
  </conditionalFormatting>
  <conditionalFormatting sqref="M301">
    <cfRule type="cellIs" dxfId="275" priority="105" operator="between">
      <formula>3.5</formula>
      <formula>4</formula>
    </cfRule>
    <cfRule type="cellIs" dxfId="274" priority="106" operator="between">
      <formula>2.5</formula>
      <formula>3.5</formula>
    </cfRule>
    <cfRule type="cellIs" dxfId="273" priority="107" operator="between">
      <formula>1.5</formula>
      <formula>2.5</formula>
    </cfRule>
    <cfRule type="cellIs" dxfId="272" priority="108" operator="between">
      <formula>1</formula>
      <formula>1.5</formula>
    </cfRule>
  </conditionalFormatting>
  <conditionalFormatting sqref="N301">
    <cfRule type="cellIs" dxfId="271" priority="101" operator="between">
      <formula>3.5</formula>
      <formula>4</formula>
    </cfRule>
    <cfRule type="cellIs" dxfId="270" priority="102" operator="between">
      <formula>2.5</formula>
      <formula>3.5</formula>
    </cfRule>
    <cfRule type="cellIs" dxfId="269" priority="103" operator="between">
      <formula>1.5</formula>
      <formula>2.5</formula>
    </cfRule>
    <cfRule type="cellIs" dxfId="268" priority="104" operator="between">
      <formula>1</formula>
      <formula>1.5</formula>
    </cfRule>
  </conditionalFormatting>
  <conditionalFormatting sqref="O301">
    <cfRule type="cellIs" dxfId="267" priority="97" operator="between">
      <formula>3.5</formula>
      <formula>4</formula>
    </cfRule>
    <cfRule type="cellIs" dxfId="266" priority="98" operator="between">
      <formula>2.5</formula>
      <formula>3.5</formula>
    </cfRule>
    <cfRule type="cellIs" dxfId="265" priority="99" operator="between">
      <formula>1.5</formula>
      <formula>2.5</formula>
    </cfRule>
    <cfRule type="cellIs" dxfId="264" priority="100" operator="between">
      <formula>1</formula>
      <formula>1.5</formula>
    </cfRule>
  </conditionalFormatting>
  <conditionalFormatting sqref="P301">
    <cfRule type="cellIs" dxfId="263" priority="93" operator="between">
      <formula>3.5</formula>
      <formula>4</formula>
    </cfRule>
    <cfRule type="cellIs" dxfId="262" priority="94" operator="between">
      <formula>2.5</formula>
      <formula>3.5</formula>
    </cfRule>
    <cfRule type="cellIs" dxfId="261" priority="95" operator="between">
      <formula>1.5</formula>
      <formula>2.5</formula>
    </cfRule>
    <cfRule type="cellIs" dxfId="260" priority="96" operator="between">
      <formula>1</formula>
      <formula>1.5</formula>
    </cfRule>
  </conditionalFormatting>
  <conditionalFormatting sqref="Q301">
    <cfRule type="cellIs" dxfId="259" priority="89" operator="between">
      <formula>3.5</formula>
      <formula>4</formula>
    </cfRule>
    <cfRule type="cellIs" dxfId="258" priority="90" operator="between">
      <formula>2.5</formula>
      <formula>3.5</formula>
    </cfRule>
    <cfRule type="cellIs" dxfId="257" priority="91" operator="between">
      <formula>1.5</formula>
      <formula>2.5</formula>
    </cfRule>
    <cfRule type="cellIs" dxfId="256" priority="92" operator="between">
      <formula>1</formula>
      <formula>1.5</formula>
    </cfRule>
  </conditionalFormatting>
  <conditionalFormatting sqref="R301">
    <cfRule type="cellIs" dxfId="255" priority="85" operator="between">
      <formula>3.5</formula>
      <formula>4</formula>
    </cfRule>
    <cfRule type="cellIs" dxfId="254" priority="86" operator="between">
      <formula>2.5</formula>
      <formula>3.5</formula>
    </cfRule>
    <cfRule type="cellIs" dxfId="253" priority="87" operator="between">
      <formula>1.5</formula>
      <formula>2.5</formula>
    </cfRule>
    <cfRule type="cellIs" dxfId="252" priority="88" operator="between">
      <formula>1</formula>
      <formula>1.5</formula>
    </cfRule>
  </conditionalFormatting>
  <conditionalFormatting sqref="S301">
    <cfRule type="cellIs" dxfId="251" priority="81" operator="between">
      <formula>3.5</formula>
      <formula>4</formula>
    </cfRule>
    <cfRule type="cellIs" dxfId="250" priority="82" operator="between">
      <formula>2.5</formula>
      <formula>3.5</formula>
    </cfRule>
    <cfRule type="cellIs" dxfId="249" priority="83" operator="between">
      <formula>1.5</formula>
      <formula>2.5</formula>
    </cfRule>
    <cfRule type="cellIs" dxfId="248" priority="84" operator="between">
      <formula>1</formula>
      <formula>1.5</formula>
    </cfRule>
  </conditionalFormatting>
  <conditionalFormatting sqref="T301">
    <cfRule type="cellIs" dxfId="247" priority="77" operator="between">
      <formula>3.5</formula>
      <formula>4</formula>
    </cfRule>
    <cfRule type="cellIs" dxfId="246" priority="78" operator="between">
      <formula>2.5</formula>
      <formula>3.5</formula>
    </cfRule>
    <cfRule type="cellIs" dxfId="245" priority="79" operator="between">
      <formula>1.5</formula>
      <formula>2.5</formula>
    </cfRule>
    <cfRule type="cellIs" dxfId="244" priority="80" operator="between">
      <formula>1</formula>
      <formula>1.5</formula>
    </cfRule>
  </conditionalFormatting>
  <conditionalFormatting sqref="M302">
    <cfRule type="cellIs" dxfId="243" priority="73" operator="between">
      <formula>3.5</formula>
      <formula>4</formula>
    </cfRule>
    <cfRule type="cellIs" dxfId="242" priority="74" operator="between">
      <formula>2.5</formula>
      <formula>3.5</formula>
    </cfRule>
    <cfRule type="cellIs" dxfId="241" priority="75" operator="between">
      <formula>1.5</formula>
      <formula>2.5</formula>
    </cfRule>
    <cfRule type="cellIs" dxfId="240" priority="76" operator="between">
      <formula>1</formula>
      <formula>1.5</formula>
    </cfRule>
  </conditionalFormatting>
  <conditionalFormatting sqref="N302">
    <cfRule type="cellIs" dxfId="239" priority="69" operator="between">
      <formula>3.5</formula>
      <formula>4</formula>
    </cfRule>
    <cfRule type="cellIs" dxfId="238" priority="70" operator="between">
      <formula>2.5</formula>
      <formula>3.5</formula>
    </cfRule>
    <cfRule type="cellIs" dxfId="237" priority="71" operator="between">
      <formula>1.5</formula>
      <formula>2.5</formula>
    </cfRule>
    <cfRule type="cellIs" dxfId="236" priority="72" operator="between">
      <formula>1</formula>
      <formula>1.5</formula>
    </cfRule>
  </conditionalFormatting>
  <conditionalFormatting sqref="O302">
    <cfRule type="cellIs" dxfId="235" priority="65" operator="between">
      <formula>3.5</formula>
      <formula>4</formula>
    </cfRule>
    <cfRule type="cellIs" dxfId="234" priority="66" operator="between">
      <formula>2.5</formula>
      <formula>3.5</formula>
    </cfRule>
    <cfRule type="cellIs" dxfId="233" priority="67" operator="between">
      <formula>1.5</formula>
      <formula>2.5</formula>
    </cfRule>
    <cfRule type="cellIs" dxfId="232" priority="68" operator="between">
      <formula>1</formula>
      <formula>1.5</formula>
    </cfRule>
  </conditionalFormatting>
  <conditionalFormatting sqref="P302">
    <cfRule type="cellIs" dxfId="231" priority="61" operator="between">
      <formula>3.5</formula>
      <formula>4</formula>
    </cfRule>
    <cfRule type="cellIs" dxfId="230" priority="62" operator="between">
      <formula>2.5</formula>
      <formula>3.5</formula>
    </cfRule>
    <cfRule type="cellIs" dxfId="229" priority="63" operator="between">
      <formula>1.5</formula>
      <formula>2.5</formula>
    </cfRule>
    <cfRule type="cellIs" dxfId="228" priority="64" operator="between">
      <formula>1</formula>
      <formula>1.5</formula>
    </cfRule>
  </conditionalFormatting>
  <conditionalFormatting sqref="Q302">
    <cfRule type="cellIs" dxfId="227" priority="57" operator="between">
      <formula>3.5</formula>
      <formula>4</formula>
    </cfRule>
    <cfRule type="cellIs" dxfId="226" priority="58" operator="between">
      <formula>2.5</formula>
      <formula>3.5</formula>
    </cfRule>
    <cfRule type="cellIs" dxfId="225" priority="59" operator="between">
      <formula>1.5</formula>
      <formula>2.5</formula>
    </cfRule>
    <cfRule type="cellIs" dxfId="224" priority="60" operator="between">
      <formula>1</formula>
      <formula>1.5</formula>
    </cfRule>
  </conditionalFormatting>
  <conditionalFormatting sqref="R302">
    <cfRule type="cellIs" dxfId="223" priority="53" operator="between">
      <formula>3.5</formula>
      <formula>4</formula>
    </cfRule>
    <cfRule type="cellIs" dxfId="222" priority="54" operator="between">
      <formula>2.5</formula>
      <formula>3.5</formula>
    </cfRule>
    <cfRule type="cellIs" dxfId="221" priority="55" operator="between">
      <formula>1.5</formula>
      <formula>2.5</formula>
    </cfRule>
    <cfRule type="cellIs" dxfId="220" priority="56" operator="between">
      <formula>1</formula>
      <formula>1.5</formula>
    </cfRule>
  </conditionalFormatting>
  <conditionalFormatting sqref="S302">
    <cfRule type="cellIs" dxfId="219" priority="49" operator="between">
      <formula>3.5</formula>
      <formula>4</formula>
    </cfRule>
    <cfRule type="cellIs" dxfId="218" priority="50" operator="between">
      <formula>2.5</formula>
      <formula>3.5</formula>
    </cfRule>
    <cfRule type="cellIs" dxfId="217" priority="51" operator="between">
      <formula>1.5</formula>
      <formula>2.5</formula>
    </cfRule>
    <cfRule type="cellIs" dxfId="216" priority="52" operator="between">
      <formula>1</formula>
      <formula>1.5</formula>
    </cfRule>
  </conditionalFormatting>
  <conditionalFormatting sqref="T302">
    <cfRule type="cellIs" dxfId="215" priority="45" operator="between">
      <formula>3.5</formula>
      <formula>4</formula>
    </cfRule>
    <cfRule type="cellIs" dxfId="214" priority="46" operator="between">
      <formula>2.5</formula>
      <formula>3.5</formula>
    </cfRule>
    <cfRule type="cellIs" dxfId="213" priority="47" operator="between">
      <formula>1.5</formula>
      <formula>2.5</formula>
    </cfRule>
    <cfRule type="cellIs" dxfId="212" priority="48" operator="between">
      <formula>1</formula>
      <formula>1.5</formula>
    </cfRule>
  </conditionalFormatting>
  <conditionalFormatting sqref="F298">
    <cfRule type="cellIs" dxfId="211" priority="41" operator="between">
      <formula>3.5</formula>
      <formula>4</formula>
    </cfRule>
    <cfRule type="cellIs" dxfId="210" priority="42" operator="between">
      <formula>2.5</formula>
      <formula>3.5</formula>
    </cfRule>
    <cfRule type="cellIs" dxfId="209" priority="43" operator="between">
      <formula>1.5</formula>
      <formula>2.5</formula>
    </cfRule>
    <cfRule type="cellIs" dxfId="208" priority="44" operator="between">
      <formula>1</formula>
      <formula>1.5</formula>
    </cfRule>
  </conditionalFormatting>
  <conditionalFormatting sqref="E299">
    <cfRule type="cellIs" dxfId="207" priority="37" operator="between">
      <formula>3.5</formula>
      <formula>4</formula>
    </cfRule>
    <cfRule type="cellIs" dxfId="206" priority="38" operator="between">
      <formula>2.5</formula>
      <formula>3.5</formula>
    </cfRule>
    <cfRule type="cellIs" dxfId="205" priority="39" operator="between">
      <formula>1.5</formula>
      <formula>2.5</formula>
    </cfRule>
    <cfRule type="cellIs" dxfId="204" priority="40" operator="between">
      <formula>1</formula>
      <formula>1.5</formula>
    </cfRule>
  </conditionalFormatting>
  <conditionalFormatting sqref="F299">
    <cfRule type="cellIs" dxfId="203" priority="33" operator="between">
      <formula>3.5</formula>
      <formula>4</formula>
    </cfRule>
    <cfRule type="cellIs" dxfId="202" priority="34" operator="between">
      <formula>2.5</formula>
      <formula>3.5</formula>
    </cfRule>
    <cfRule type="cellIs" dxfId="201" priority="35" operator="between">
      <formula>1.5</formula>
      <formula>2.5</formula>
    </cfRule>
    <cfRule type="cellIs" dxfId="200" priority="36" operator="between">
      <formula>1</formula>
      <formula>1.5</formula>
    </cfRule>
  </conditionalFormatting>
  <conditionalFormatting sqref="E300">
    <cfRule type="cellIs" dxfId="199" priority="29" operator="between">
      <formula>3.5</formula>
      <formula>4</formula>
    </cfRule>
    <cfRule type="cellIs" dxfId="198" priority="30" operator="between">
      <formula>2.5</formula>
      <formula>3.5</formula>
    </cfRule>
    <cfRule type="cellIs" dxfId="197" priority="31" operator="between">
      <formula>1.5</formula>
      <formula>2.5</formula>
    </cfRule>
    <cfRule type="cellIs" dxfId="196" priority="32" operator="between">
      <formula>1</formula>
      <formula>1.5</formula>
    </cfRule>
  </conditionalFormatting>
  <conditionalFormatting sqref="F300">
    <cfRule type="cellIs" dxfId="195" priority="25" operator="between">
      <formula>3.5</formula>
      <formula>4</formula>
    </cfRule>
    <cfRule type="cellIs" dxfId="194" priority="26" operator="between">
      <formula>2.5</formula>
      <formula>3.5</formula>
    </cfRule>
    <cfRule type="cellIs" dxfId="193" priority="27" operator="between">
      <formula>1.5</formula>
      <formula>2.5</formula>
    </cfRule>
    <cfRule type="cellIs" dxfId="192" priority="28" operator="between">
      <formula>1</formula>
      <formula>1.5</formula>
    </cfRule>
  </conditionalFormatting>
  <conditionalFormatting sqref="G300">
    <cfRule type="cellIs" dxfId="191" priority="21" operator="between">
      <formula>3.5</formula>
      <formula>4</formula>
    </cfRule>
    <cfRule type="cellIs" dxfId="190" priority="22" operator="between">
      <formula>2.5</formula>
      <formula>3.5</formula>
    </cfRule>
    <cfRule type="cellIs" dxfId="189" priority="23" operator="between">
      <formula>1.5</formula>
      <formula>2.5</formula>
    </cfRule>
    <cfRule type="cellIs" dxfId="188" priority="24" operator="between">
      <formula>1</formula>
      <formula>1.5</formula>
    </cfRule>
  </conditionalFormatting>
  <conditionalFormatting sqref="H300">
    <cfRule type="cellIs" dxfId="187" priority="17" operator="between">
      <formula>3.5</formula>
      <formula>4</formula>
    </cfRule>
    <cfRule type="cellIs" dxfId="186" priority="18" operator="between">
      <formula>2.5</formula>
      <formula>3.5</formula>
    </cfRule>
    <cfRule type="cellIs" dxfId="185" priority="19" operator="between">
      <formula>1.5</formula>
      <formula>2.5</formula>
    </cfRule>
    <cfRule type="cellIs" dxfId="184" priority="20" operator="between">
      <formula>1</formula>
      <formula>1.5</formula>
    </cfRule>
  </conditionalFormatting>
  <conditionalFormatting sqref="I300">
    <cfRule type="cellIs" dxfId="183" priority="13" operator="between">
      <formula>3.5</formula>
      <formula>4</formula>
    </cfRule>
    <cfRule type="cellIs" dxfId="182" priority="14" operator="between">
      <formula>2.5</formula>
      <formula>3.5</formula>
    </cfRule>
    <cfRule type="cellIs" dxfId="181" priority="15" operator="between">
      <formula>1.5</formula>
      <formula>2.5</formula>
    </cfRule>
    <cfRule type="cellIs" dxfId="180" priority="16" operator="between">
      <formula>1</formula>
      <formula>1.5</formula>
    </cfRule>
  </conditionalFormatting>
  <conditionalFormatting sqref="J300">
    <cfRule type="cellIs" dxfId="179" priority="9" operator="between">
      <formula>3.5</formula>
      <formula>4</formula>
    </cfRule>
    <cfRule type="cellIs" dxfId="178" priority="10" operator="between">
      <formula>2.5</formula>
      <formula>3.5</formula>
    </cfRule>
    <cfRule type="cellIs" dxfId="177" priority="11" operator="between">
      <formula>1.5</formula>
      <formula>2.5</formula>
    </cfRule>
    <cfRule type="cellIs" dxfId="176" priority="12" operator="between">
      <formula>1</formula>
      <formula>1.5</formula>
    </cfRule>
  </conditionalFormatting>
  <conditionalFormatting sqref="G303">
    <cfRule type="cellIs" dxfId="175" priority="5" operator="between">
      <formula>3.5</formula>
      <formula>4</formula>
    </cfRule>
    <cfRule type="cellIs" dxfId="174" priority="6" operator="between">
      <formula>2.5</formula>
      <formula>3.5</formula>
    </cfRule>
    <cfRule type="cellIs" dxfId="173" priority="7" operator="between">
      <formula>1.5</formula>
      <formula>2.5</formula>
    </cfRule>
    <cfRule type="cellIs" dxfId="172" priority="8" operator="between">
      <formula>1</formula>
      <formula>1.5</formula>
    </cfRule>
  </conditionalFormatting>
  <conditionalFormatting sqref="I303">
    <cfRule type="cellIs" dxfId="171" priority="1" operator="between">
      <formula>3.5</formula>
      <formula>4</formula>
    </cfRule>
    <cfRule type="cellIs" dxfId="170" priority="2" operator="between">
      <formula>2.5</formula>
      <formula>3.5</formula>
    </cfRule>
    <cfRule type="cellIs" dxfId="169" priority="3" operator="between">
      <formula>1.5</formula>
      <formula>2.5</formula>
    </cfRule>
    <cfRule type="cellIs" dxfId="168" priority="4" operator="between">
      <formula>1</formula>
      <formula>1.5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36"/>
  <sheetViews>
    <sheetView topLeftCell="A301" zoomScale="70" zoomScaleNormal="70" workbookViewId="0">
      <selection activeCell="A325" sqref="A325"/>
    </sheetView>
  </sheetViews>
  <sheetFormatPr defaultRowHeight="15" x14ac:dyDescent="0.25"/>
  <cols>
    <col min="1" max="1" width="19.42578125" customWidth="1"/>
    <col min="2" max="2" width="9" customWidth="1"/>
    <col min="3" max="3" width="9.140625" customWidth="1"/>
    <col min="4" max="4" width="7.140625" customWidth="1"/>
    <col min="6" max="6" width="11.5703125" customWidth="1"/>
    <col min="7" max="15" width="5.7109375" customWidth="1"/>
    <col min="16" max="16" width="7.5703125" customWidth="1"/>
    <col min="17" max="20" width="5.7109375" customWidth="1"/>
    <col min="21" max="21" width="6.28515625" customWidth="1"/>
    <col min="22" max="24" width="5.7109375" customWidth="1"/>
    <col min="30" max="30" width="10.140625" bestFit="1" customWidth="1"/>
    <col min="31" max="48" width="4.85546875" style="76" customWidth="1"/>
  </cols>
  <sheetData>
    <row r="1" spans="1:48" ht="23.25" x14ac:dyDescent="0.35">
      <c r="A1" s="4" t="s">
        <v>42</v>
      </c>
    </row>
    <row r="3" spans="1:48" ht="18" x14ac:dyDescent="0.3">
      <c r="A3" s="5"/>
    </row>
    <row r="4" spans="1:48" x14ac:dyDescent="0.25">
      <c r="A4" s="19"/>
      <c r="B4" s="45">
        <v>1</v>
      </c>
      <c r="D4" t="s">
        <v>74</v>
      </c>
      <c r="G4" s="52">
        <v>0.75</v>
      </c>
      <c r="I4" t="s">
        <v>76</v>
      </c>
      <c r="N4" s="52">
        <v>0.45</v>
      </c>
    </row>
    <row r="5" spans="1:48" x14ac:dyDescent="0.25">
      <c r="A5" s="15"/>
      <c r="B5" s="46">
        <v>2</v>
      </c>
      <c r="D5" t="s">
        <v>73</v>
      </c>
      <c r="G5" s="52">
        <f>100%-G4</f>
        <v>0.25</v>
      </c>
      <c r="I5" t="s">
        <v>77</v>
      </c>
      <c r="N5" s="53">
        <f>100%-N4</f>
        <v>0.55000000000000004</v>
      </c>
    </row>
    <row r="6" spans="1:48" x14ac:dyDescent="0.25">
      <c r="A6" s="15"/>
      <c r="B6" s="47">
        <v>3</v>
      </c>
    </row>
    <row r="7" spans="1:48" x14ac:dyDescent="0.25">
      <c r="A7" s="17"/>
      <c r="B7" s="48">
        <v>4</v>
      </c>
    </row>
    <row r="8" spans="1:48" x14ac:dyDescent="0.25">
      <c r="A8" s="17"/>
      <c r="B8" s="49">
        <v>0</v>
      </c>
      <c r="C8" t="s">
        <v>68</v>
      </c>
    </row>
    <row r="9" spans="1:48" x14ac:dyDescent="0.25">
      <c r="A9" s="17"/>
    </row>
    <row r="10" spans="1:48" x14ac:dyDescent="0.25">
      <c r="A10" s="17"/>
    </row>
    <row r="11" spans="1:48" s="113" customFormat="1" ht="26.25" x14ac:dyDescent="0.4">
      <c r="A11" s="112" t="s">
        <v>132</v>
      </c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</row>
    <row r="13" spans="1:48" x14ac:dyDescent="0.25">
      <c r="B13" s="37" t="s">
        <v>48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9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</row>
    <row r="14" spans="1:48" x14ac:dyDescent="0.25">
      <c r="B14" s="40" t="s">
        <v>27</v>
      </c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2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</row>
    <row r="15" spans="1:48" x14ac:dyDescent="0.25">
      <c r="B15" s="33"/>
      <c r="C15" s="34" t="s">
        <v>49</v>
      </c>
      <c r="D15" s="111">
        <f>SUMPRODUCT(G20:X26,AE37:AV43)</f>
        <v>1.9143749999999999</v>
      </c>
      <c r="E15" s="68"/>
      <c r="F15" s="33"/>
      <c r="G15" s="33"/>
      <c r="H15" s="34" t="s">
        <v>50</v>
      </c>
      <c r="I15" s="69">
        <v>2</v>
      </c>
      <c r="J15" s="33" t="s">
        <v>52</v>
      </c>
      <c r="K15" s="33"/>
      <c r="L15" s="33"/>
      <c r="M15" s="34" t="s">
        <v>51</v>
      </c>
      <c r="N15" s="44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>
        <f>G22*AE39+H22*AF39+G23*AE40+H23*AF40+G24*AE41+H24*AF41+I24*AG41+J24*AH41+K24*AI41+L24*AJ41+O20*AM37+P20*AN37+O26*AM43+P26*AN43+Q26*AO43+R26*AP43+S26*AQ43+T26*AR43+U26*AS43+V26*AT43+W26*AU43+X26*AV43</f>
        <v>1.9143749999999999</v>
      </c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</row>
    <row r="16" spans="1:48" x14ac:dyDescent="0.25">
      <c r="B16" s="40" t="s">
        <v>23</v>
      </c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2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</row>
    <row r="17" spans="1:48" x14ac:dyDescent="0.25">
      <c r="B17" s="35"/>
      <c r="C17" s="35"/>
      <c r="D17" s="35"/>
      <c r="E17" s="35"/>
      <c r="F17" s="35"/>
      <c r="G17" s="146" t="s">
        <v>54</v>
      </c>
      <c r="H17" s="146"/>
      <c r="I17" s="146" t="s">
        <v>55</v>
      </c>
      <c r="J17" s="146"/>
      <c r="K17" s="146" t="s">
        <v>56</v>
      </c>
      <c r="L17" s="146"/>
      <c r="M17" s="146" t="s">
        <v>57</v>
      </c>
      <c r="N17" s="146"/>
      <c r="O17" s="146" t="s">
        <v>58</v>
      </c>
      <c r="P17" s="146"/>
      <c r="Q17" s="146" t="s">
        <v>59</v>
      </c>
      <c r="R17" s="146"/>
      <c r="S17" s="146" t="s">
        <v>60</v>
      </c>
      <c r="T17" s="146"/>
      <c r="U17" s="146" t="s">
        <v>61</v>
      </c>
      <c r="V17" s="146"/>
      <c r="W17" s="146" t="s">
        <v>64</v>
      </c>
      <c r="X17" s="146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</row>
    <row r="18" spans="1:48" x14ac:dyDescent="0.25">
      <c r="B18" s="35"/>
      <c r="C18" s="35"/>
      <c r="D18" s="35"/>
      <c r="E18" s="35"/>
      <c r="F18" s="35"/>
      <c r="G18" s="156">
        <f>G35</f>
        <v>0.34375</v>
      </c>
      <c r="H18" s="146"/>
      <c r="I18" s="156">
        <f t="shared" ref="I18" si="0">I35</f>
        <v>0.125</v>
      </c>
      <c r="J18" s="146"/>
      <c r="K18" s="156">
        <f t="shared" ref="K18" si="1">K35</f>
        <v>3.125E-2</v>
      </c>
      <c r="L18" s="146"/>
      <c r="M18" s="156">
        <f t="shared" ref="M18" si="2">M35</f>
        <v>0</v>
      </c>
      <c r="N18" s="146"/>
      <c r="O18" s="156">
        <f t="shared" ref="O18" si="3">O35</f>
        <v>0.28125</v>
      </c>
      <c r="P18" s="146"/>
      <c r="Q18" s="156">
        <f t="shared" ref="Q18" si="4">Q35</f>
        <v>6.25E-2</v>
      </c>
      <c r="R18" s="146"/>
      <c r="S18" s="156">
        <f t="shared" ref="S18" si="5">S35</f>
        <v>6.25E-2</v>
      </c>
      <c r="T18" s="146"/>
      <c r="U18" s="156">
        <f t="shared" ref="U18" si="6">U35</f>
        <v>3.125E-2</v>
      </c>
      <c r="V18" s="146"/>
      <c r="W18" s="156">
        <f t="shared" ref="W18" si="7">W35</f>
        <v>6.25E-2</v>
      </c>
      <c r="X18" s="146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</row>
    <row r="19" spans="1:48" x14ac:dyDescent="0.25">
      <c r="A19" t="s">
        <v>75</v>
      </c>
      <c r="B19" s="35"/>
      <c r="C19" s="35"/>
      <c r="D19" s="35"/>
      <c r="E19" s="35"/>
      <c r="F19" s="35"/>
      <c r="G19" s="71" t="s">
        <v>62</v>
      </c>
      <c r="H19" s="71" t="s">
        <v>63</v>
      </c>
      <c r="I19" s="71" t="s">
        <v>62</v>
      </c>
      <c r="J19" s="71" t="s">
        <v>63</v>
      </c>
      <c r="K19" s="71" t="s">
        <v>62</v>
      </c>
      <c r="L19" s="71" t="s">
        <v>63</v>
      </c>
      <c r="M19" s="71" t="s">
        <v>62</v>
      </c>
      <c r="N19" s="71" t="s">
        <v>63</v>
      </c>
      <c r="O19" s="71" t="s">
        <v>62</v>
      </c>
      <c r="P19" s="71" t="s">
        <v>63</v>
      </c>
      <c r="Q19" s="71" t="s">
        <v>62</v>
      </c>
      <c r="R19" s="71" t="s">
        <v>63</v>
      </c>
      <c r="S19" s="71" t="s">
        <v>62</v>
      </c>
      <c r="T19" s="71" t="s">
        <v>63</v>
      </c>
      <c r="U19" s="71" t="s">
        <v>62</v>
      </c>
      <c r="V19" s="71" t="s">
        <v>63</v>
      </c>
      <c r="W19" s="71" t="s">
        <v>62</v>
      </c>
      <c r="X19" s="71" t="s">
        <v>63</v>
      </c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</row>
    <row r="20" spans="1:48" x14ac:dyDescent="0.25">
      <c r="A20" s="50">
        <v>2</v>
      </c>
      <c r="B20" s="56" t="s">
        <v>71</v>
      </c>
      <c r="C20" s="57"/>
      <c r="D20" s="57"/>
      <c r="E20" s="58"/>
      <c r="F20" s="55">
        <f>(A20/SUM($A$20,$A$21,$A$24))*$G$4</f>
        <v>0.25</v>
      </c>
      <c r="G20" s="36"/>
      <c r="H20" s="36"/>
      <c r="I20" s="36"/>
      <c r="J20" s="36"/>
      <c r="K20" s="36"/>
      <c r="L20" s="36"/>
      <c r="M20" s="36"/>
      <c r="N20" s="36"/>
      <c r="O20" s="36">
        <v>1</v>
      </c>
      <c r="P20" s="36">
        <v>2</v>
      </c>
      <c r="Q20" s="36"/>
      <c r="R20" s="36"/>
      <c r="S20" s="36"/>
      <c r="T20" s="36"/>
      <c r="U20" s="36"/>
      <c r="V20" s="36"/>
      <c r="W20" s="36"/>
      <c r="X20" s="36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</row>
    <row r="21" spans="1:48" x14ac:dyDescent="0.25">
      <c r="A21" s="51">
        <v>2</v>
      </c>
      <c r="B21" s="56" t="s">
        <v>72</v>
      </c>
      <c r="C21" s="57"/>
      <c r="D21" s="57"/>
      <c r="E21" s="58"/>
      <c r="F21" s="55">
        <f>(A21/SUM($A$20,$A$21,$A$24))*$G$4</f>
        <v>0.25</v>
      </c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</row>
    <row r="22" spans="1:48" x14ac:dyDescent="0.25">
      <c r="A22" s="51">
        <v>3</v>
      </c>
      <c r="B22" s="59" t="s">
        <v>65</v>
      </c>
      <c r="C22" s="57"/>
      <c r="D22" s="57"/>
      <c r="E22" s="58"/>
      <c r="F22" s="54">
        <f>(A22/SUM($A$22:$A$23))*$F$21</f>
        <v>0.15</v>
      </c>
      <c r="G22" s="36">
        <v>2</v>
      </c>
      <c r="H22" s="36">
        <v>2</v>
      </c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</row>
    <row r="23" spans="1:48" x14ac:dyDescent="0.25">
      <c r="A23" s="51">
        <v>2</v>
      </c>
      <c r="B23" s="59" t="s">
        <v>66</v>
      </c>
      <c r="C23" s="57"/>
      <c r="D23" s="57"/>
      <c r="E23" s="58"/>
      <c r="F23" s="54">
        <f>(A23/SUM($A$22:$A$23))*$F$21</f>
        <v>0.1</v>
      </c>
      <c r="G23" s="36">
        <v>2</v>
      </c>
      <c r="H23" s="36">
        <v>3</v>
      </c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</row>
    <row r="24" spans="1:48" x14ac:dyDescent="0.25">
      <c r="A24" s="51">
        <v>2</v>
      </c>
      <c r="B24" s="56" t="s">
        <v>70</v>
      </c>
      <c r="C24" s="57"/>
      <c r="D24" s="57"/>
      <c r="E24" s="58"/>
      <c r="F24" s="55">
        <f>(A24/SUM($A$20,$A$21,$A$24))*$G$4</f>
        <v>0.25</v>
      </c>
      <c r="G24" s="36">
        <v>1</v>
      </c>
      <c r="H24" s="36">
        <v>1</v>
      </c>
      <c r="I24" s="36">
        <v>1</v>
      </c>
      <c r="J24" s="36">
        <v>1</v>
      </c>
      <c r="K24" s="36">
        <v>1</v>
      </c>
      <c r="L24" s="36">
        <v>3</v>
      </c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</row>
    <row r="25" spans="1:48" x14ac:dyDescent="0.25">
      <c r="A25" s="63">
        <v>4</v>
      </c>
      <c r="B25" s="61" t="s">
        <v>69</v>
      </c>
      <c r="C25" s="57"/>
      <c r="D25" s="57"/>
      <c r="E25" s="58"/>
      <c r="F25" s="55">
        <f>(A25/SUM($A$25))*$G$5</f>
        <v>0.25</v>
      </c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</row>
    <row r="26" spans="1:48" x14ac:dyDescent="0.25">
      <c r="A26" s="64">
        <v>2</v>
      </c>
      <c r="B26" s="62" t="s">
        <v>80</v>
      </c>
      <c r="C26" s="57"/>
      <c r="D26" s="57"/>
      <c r="E26" s="58"/>
      <c r="F26" s="55">
        <f>(A26/SUM($A$25))*$G$5</f>
        <v>0.125</v>
      </c>
      <c r="G26" s="36"/>
      <c r="H26" s="36"/>
      <c r="I26" s="36"/>
      <c r="J26" s="36"/>
      <c r="K26" s="36"/>
      <c r="L26" s="36"/>
      <c r="M26" s="36"/>
      <c r="N26" s="36"/>
      <c r="O26" s="36">
        <v>2</v>
      </c>
      <c r="P26" s="36">
        <v>3</v>
      </c>
      <c r="Q26" s="36">
        <v>2</v>
      </c>
      <c r="R26" s="36">
        <v>2</v>
      </c>
      <c r="S26" s="36">
        <v>3</v>
      </c>
      <c r="T26" s="36">
        <v>3</v>
      </c>
      <c r="U26" s="36">
        <v>4</v>
      </c>
      <c r="V26" s="36">
        <v>3</v>
      </c>
      <c r="W26" s="36">
        <v>3</v>
      </c>
      <c r="X26" s="36">
        <v>3</v>
      </c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</row>
    <row r="27" spans="1:48" x14ac:dyDescent="0.25">
      <c r="B27" s="149" t="s">
        <v>67</v>
      </c>
      <c r="C27" s="150"/>
      <c r="D27" s="150"/>
      <c r="E27" s="150"/>
      <c r="F27" s="151"/>
      <c r="G27" s="67">
        <f>SUMPRODUCT(G20:G26,AE37:AE43)/SUM(AE37:AE43)</f>
        <v>1.7272727272727271</v>
      </c>
      <c r="H27" s="67">
        <f t="shared" ref="H27:L27" si="8">SUMPRODUCT(H20:H26,AF37:AF43)/SUM(AF37:AF43)</f>
        <v>2.0181818181818185</v>
      </c>
      <c r="I27" s="67">
        <f t="shared" si="8"/>
        <v>1</v>
      </c>
      <c r="J27" s="67">
        <f t="shared" si="8"/>
        <v>1</v>
      </c>
      <c r="K27" s="67">
        <f t="shared" si="8"/>
        <v>1</v>
      </c>
      <c r="L27" s="67">
        <f t="shared" si="8"/>
        <v>3</v>
      </c>
      <c r="M27" s="67"/>
      <c r="N27" s="67"/>
      <c r="O27" s="67">
        <f t="shared" ref="O27:X27" si="9">SUMPRODUCT(O20:O26,AM37:AM43)/SUM(AM37:AM43)</f>
        <v>1.1111111111111112</v>
      </c>
      <c r="P27" s="67">
        <f t="shared" si="9"/>
        <v>2.1111111111111112</v>
      </c>
      <c r="Q27" s="67">
        <f t="shared" si="9"/>
        <v>2</v>
      </c>
      <c r="R27" s="67">
        <f t="shared" si="9"/>
        <v>2</v>
      </c>
      <c r="S27" s="67">
        <f t="shared" si="9"/>
        <v>3</v>
      </c>
      <c r="T27" s="67">
        <f t="shared" si="9"/>
        <v>3</v>
      </c>
      <c r="U27" s="67">
        <f t="shared" si="9"/>
        <v>4</v>
      </c>
      <c r="V27" s="67">
        <f t="shared" si="9"/>
        <v>3</v>
      </c>
      <c r="W27" s="67">
        <f t="shared" si="9"/>
        <v>3</v>
      </c>
      <c r="X27" s="67">
        <f t="shared" si="9"/>
        <v>3</v>
      </c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</row>
    <row r="28" spans="1:48" x14ac:dyDescent="0.25">
      <c r="B28" s="152"/>
      <c r="C28" s="153"/>
      <c r="D28" s="153"/>
      <c r="E28" s="153"/>
      <c r="F28" s="154"/>
      <c r="G28" s="148">
        <f>G27*$N$4+H27*$N$5</f>
        <v>1.8872727272727277</v>
      </c>
      <c r="H28" s="148"/>
      <c r="I28" s="148">
        <f>I27*$N$4+J27*$N$5</f>
        <v>1</v>
      </c>
      <c r="J28" s="148"/>
      <c r="K28" s="148">
        <f>K27*$N$4+L27*$N$5</f>
        <v>2.1</v>
      </c>
      <c r="L28" s="148"/>
      <c r="M28" s="155"/>
      <c r="N28" s="155"/>
      <c r="O28" s="148">
        <f>O27*$N$4+P27*$N$5</f>
        <v>1.6611111111111112</v>
      </c>
      <c r="P28" s="148"/>
      <c r="Q28" s="148">
        <f>Q27*$N$4+R27*$N$5</f>
        <v>2</v>
      </c>
      <c r="R28" s="148"/>
      <c r="S28" s="148">
        <f>S27*$N$4+T27*$N$5</f>
        <v>3</v>
      </c>
      <c r="T28" s="148"/>
      <c r="U28" s="148">
        <f>U27*$N$4+V27*$N$5</f>
        <v>3.45</v>
      </c>
      <c r="V28" s="148"/>
      <c r="W28" s="148">
        <f>W27*$N$4+X27*$N$5</f>
        <v>3</v>
      </c>
      <c r="X28" s="14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</row>
    <row r="29" spans="1:48" x14ac:dyDescent="0.25">
      <c r="O29" s="104"/>
      <c r="P29" s="104"/>
    </row>
    <row r="30" spans="1:48" x14ac:dyDescent="0.25">
      <c r="B30" s="81" t="s">
        <v>48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105"/>
      <c r="Z30" s="81" t="s">
        <v>48</v>
      </c>
      <c r="AA30" s="82"/>
      <c r="AB30" s="82"/>
      <c r="AC30" s="82"/>
      <c r="AD30" s="82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  <c r="AP30" s="83"/>
      <c r="AQ30" s="83"/>
      <c r="AR30" s="83"/>
      <c r="AS30" s="83"/>
      <c r="AT30" s="83"/>
      <c r="AU30" s="83"/>
      <c r="AV30" s="84"/>
    </row>
    <row r="31" spans="1:48" x14ac:dyDescent="0.25">
      <c r="B31" s="85" t="s">
        <v>27</v>
      </c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106"/>
      <c r="Z31" s="85" t="s">
        <v>27</v>
      </c>
      <c r="AA31" s="41"/>
      <c r="AB31" s="41"/>
      <c r="AC31" s="41"/>
      <c r="AD31" s="41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86"/>
    </row>
    <row r="32" spans="1:48" x14ac:dyDescent="0.25">
      <c r="B32" s="87"/>
      <c r="C32" s="88" t="s">
        <v>49</v>
      </c>
      <c r="D32" s="43"/>
      <c r="E32" s="89"/>
      <c r="F32" s="89"/>
      <c r="G32" s="89"/>
      <c r="H32" s="88" t="s">
        <v>50</v>
      </c>
      <c r="I32" s="44"/>
      <c r="J32" s="89" t="s">
        <v>52</v>
      </c>
      <c r="K32" s="89"/>
      <c r="L32" s="89"/>
      <c r="M32" s="88" t="s">
        <v>51</v>
      </c>
      <c r="N32" s="44"/>
      <c r="O32" s="89"/>
      <c r="P32" s="89"/>
      <c r="Q32" s="89"/>
      <c r="R32" s="89"/>
      <c r="S32" s="89"/>
      <c r="T32" s="89"/>
      <c r="U32" s="89"/>
      <c r="V32" s="89"/>
      <c r="W32" s="89"/>
      <c r="X32" s="107"/>
      <c r="Z32" s="87"/>
      <c r="AA32" s="88" t="s">
        <v>49</v>
      </c>
      <c r="AB32" s="43"/>
      <c r="AC32" s="89"/>
      <c r="AD32" s="89"/>
      <c r="AE32" s="90"/>
      <c r="AF32" s="91" t="s">
        <v>50</v>
      </c>
      <c r="AG32" s="79"/>
      <c r="AH32" s="90" t="s">
        <v>52</v>
      </c>
      <c r="AI32" s="90"/>
      <c r="AJ32" s="90"/>
      <c r="AK32" s="91" t="s">
        <v>51</v>
      </c>
      <c r="AL32" s="79"/>
      <c r="AM32" s="90"/>
      <c r="AN32" s="90"/>
      <c r="AO32" s="90"/>
      <c r="AP32" s="90"/>
      <c r="AQ32" s="90"/>
      <c r="AR32" s="90"/>
      <c r="AS32" s="90"/>
      <c r="AT32" s="90"/>
      <c r="AU32" s="90"/>
      <c r="AV32" s="92"/>
    </row>
    <row r="33" spans="1:48" x14ac:dyDescent="0.25">
      <c r="B33" s="85" t="s">
        <v>23</v>
      </c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106"/>
      <c r="Z33" s="85" t="s">
        <v>23</v>
      </c>
      <c r="AA33" s="41"/>
      <c r="AB33" s="41"/>
      <c r="AC33" s="41"/>
      <c r="AD33" s="41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86"/>
    </row>
    <row r="34" spans="1:48" x14ac:dyDescent="0.25">
      <c r="B34" s="93"/>
      <c r="C34" s="94"/>
      <c r="D34" s="94"/>
      <c r="E34" s="94"/>
      <c r="F34" s="94"/>
      <c r="G34" s="146" t="s">
        <v>54</v>
      </c>
      <c r="H34" s="146"/>
      <c r="I34" s="146" t="s">
        <v>55</v>
      </c>
      <c r="J34" s="146"/>
      <c r="K34" s="146" t="s">
        <v>56</v>
      </c>
      <c r="L34" s="146"/>
      <c r="M34" s="146" t="s">
        <v>57</v>
      </c>
      <c r="N34" s="146"/>
      <c r="O34" s="146" t="s">
        <v>58</v>
      </c>
      <c r="P34" s="146"/>
      <c r="Q34" s="146" t="s">
        <v>59</v>
      </c>
      <c r="R34" s="146"/>
      <c r="S34" s="146" t="s">
        <v>60</v>
      </c>
      <c r="T34" s="146"/>
      <c r="U34" s="146" t="s">
        <v>61</v>
      </c>
      <c r="V34" s="146"/>
      <c r="W34" s="146" t="s">
        <v>64</v>
      </c>
      <c r="X34" s="147"/>
      <c r="Z34" s="93"/>
      <c r="AA34" s="94"/>
      <c r="AB34" s="94"/>
      <c r="AC34" s="94"/>
      <c r="AD34" s="94"/>
      <c r="AE34" s="144" t="s">
        <v>54</v>
      </c>
      <c r="AF34" s="144"/>
      <c r="AG34" s="144" t="s">
        <v>55</v>
      </c>
      <c r="AH34" s="144"/>
      <c r="AI34" s="144" t="s">
        <v>56</v>
      </c>
      <c r="AJ34" s="144"/>
      <c r="AK34" s="144" t="s">
        <v>57</v>
      </c>
      <c r="AL34" s="144"/>
      <c r="AM34" s="144" t="s">
        <v>58</v>
      </c>
      <c r="AN34" s="144"/>
      <c r="AO34" s="144" t="s">
        <v>59</v>
      </c>
      <c r="AP34" s="144"/>
      <c r="AQ34" s="144" t="s">
        <v>60</v>
      </c>
      <c r="AR34" s="144"/>
      <c r="AS34" s="144" t="s">
        <v>61</v>
      </c>
      <c r="AT34" s="144"/>
      <c r="AU34" s="144" t="s">
        <v>64</v>
      </c>
      <c r="AV34" s="145"/>
    </row>
    <row r="35" spans="1:48" x14ac:dyDescent="0.25">
      <c r="B35" s="93"/>
      <c r="C35" s="94"/>
      <c r="D35" s="94"/>
      <c r="E35" s="94"/>
      <c r="F35" s="94"/>
      <c r="G35" s="144">
        <f>SUM(H37:H43)</f>
        <v>0.34375</v>
      </c>
      <c r="H35" s="144"/>
      <c r="I35" s="144">
        <f>SUM(J37:J43)</f>
        <v>0.125</v>
      </c>
      <c r="J35" s="144"/>
      <c r="K35" s="144">
        <f>SUM(L37:L43)</f>
        <v>3.125E-2</v>
      </c>
      <c r="L35" s="144"/>
      <c r="M35" s="144">
        <f>SUM(N37:N43)</f>
        <v>0</v>
      </c>
      <c r="N35" s="144"/>
      <c r="O35" s="144">
        <f>SUM(P37:P43)</f>
        <v>0.28125</v>
      </c>
      <c r="P35" s="144"/>
      <c r="Q35" s="144">
        <f>SUM(R37:R43)</f>
        <v>6.25E-2</v>
      </c>
      <c r="R35" s="144"/>
      <c r="S35" s="144">
        <f>SUM(T37:T43)</f>
        <v>6.25E-2</v>
      </c>
      <c r="T35" s="144"/>
      <c r="U35" s="144">
        <f>SUM(V37:V43)</f>
        <v>3.125E-2</v>
      </c>
      <c r="V35" s="144"/>
      <c r="W35" s="144">
        <f>SUM(X37:X43)</f>
        <v>6.25E-2</v>
      </c>
      <c r="X35" s="145"/>
      <c r="Z35" s="93"/>
      <c r="AA35" s="94"/>
      <c r="AB35" s="94"/>
      <c r="AC35" s="94"/>
      <c r="AD35" s="94"/>
      <c r="AE35" s="144">
        <f>SUM(AE37:AF43)</f>
        <v>0.34375000000000006</v>
      </c>
      <c r="AF35" s="144"/>
      <c r="AG35" s="144">
        <f t="shared" ref="AG35" si="10">SUM(AG37:AH43)</f>
        <v>0.125</v>
      </c>
      <c r="AH35" s="144"/>
      <c r="AI35" s="144">
        <f t="shared" ref="AI35" si="11">SUM(AI37:AJ43)</f>
        <v>3.125E-2</v>
      </c>
      <c r="AJ35" s="144"/>
      <c r="AK35" s="144">
        <f t="shared" ref="AK35" si="12">SUM(AK37:AL43)</f>
        <v>0</v>
      </c>
      <c r="AL35" s="144"/>
      <c r="AM35" s="144">
        <f t="shared" ref="AM35" si="13">SUM(AM37:AN43)</f>
        <v>0.28125</v>
      </c>
      <c r="AN35" s="144"/>
      <c r="AO35" s="144">
        <f t="shared" ref="AO35" si="14">SUM(AO37:AP43)</f>
        <v>6.25E-2</v>
      </c>
      <c r="AP35" s="144"/>
      <c r="AQ35" s="144">
        <f t="shared" ref="AQ35" si="15">SUM(AQ37:AR43)</f>
        <v>6.25E-2</v>
      </c>
      <c r="AR35" s="144"/>
      <c r="AS35" s="144">
        <f t="shared" ref="AS35" si="16">SUM(AS37:AT43)</f>
        <v>3.125E-2</v>
      </c>
      <c r="AT35" s="144"/>
      <c r="AU35" s="144">
        <f t="shared" ref="AU35" si="17">SUM(AU37:AV43)</f>
        <v>6.25E-2</v>
      </c>
      <c r="AV35" s="144"/>
    </row>
    <row r="36" spans="1:48" x14ac:dyDescent="0.25">
      <c r="A36" t="s">
        <v>75</v>
      </c>
      <c r="B36" s="93"/>
      <c r="C36" s="94"/>
      <c r="D36" s="94"/>
      <c r="E36" s="94"/>
      <c r="F36" s="94"/>
      <c r="G36" s="71" t="s">
        <v>78</v>
      </c>
      <c r="H36" s="71" t="s">
        <v>79</v>
      </c>
      <c r="I36" s="71" t="s">
        <v>78</v>
      </c>
      <c r="J36" s="71" t="s">
        <v>79</v>
      </c>
      <c r="K36" s="71" t="s">
        <v>78</v>
      </c>
      <c r="L36" s="71" t="s">
        <v>79</v>
      </c>
      <c r="M36" s="71" t="s">
        <v>78</v>
      </c>
      <c r="N36" s="71" t="s">
        <v>79</v>
      </c>
      <c r="O36" s="71" t="s">
        <v>78</v>
      </c>
      <c r="P36" s="71" t="s">
        <v>79</v>
      </c>
      <c r="Q36" s="71" t="s">
        <v>78</v>
      </c>
      <c r="R36" s="71" t="s">
        <v>79</v>
      </c>
      <c r="S36" s="71" t="s">
        <v>78</v>
      </c>
      <c r="T36" s="71" t="s">
        <v>79</v>
      </c>
      <c r="U36" s="71" t="s">
        <v>78</v>
      </c>
      <c r="V36" s="71" t="s">
        <v>79</v>
      </c>
      <c r="W36" s="71" t="s">
        <v>78</v>
      </c>
      <c r="X36" s="108" t="s">
        <v>79</v>
      </c>
      <c r="Z36" s="93"/>
      <c r="AA36" s="94"/>
      <c r="AB36" s="94"/>
      <c r="AC36" s="94"/>
      <c r="AD36" s="94"/>
      <c r="AE36" s="72" t="s">
        <v>62</v>
      </c>
      <c r="AF36" s="72" t="s">
        <v>63</v>
      </c>
      <c r="AG36" s="72" t="s">
        <v>62</v>
      </c>
      <c r="AH36" s="72" t="s">
        <v>63</v>
      </c>
      <c r="AI36" s="72" t="s">
        <v>62</v>
      </c>
      <c r="AJ36" s="72" t="s">
        <v>63</v>
      </c>
      <c r="AK36" s="72" t="s">
        <v>62</v>
      </c>
      <c r="AL36" s="72" t="s">
        <v>63</v>
      </c>
      <c r="AM36" s="72" t="s">
        <v>62</v>
      </c>
      <c r="AN36" s="72" t="s">
        <v>63</v>
      </c>
      <c r="AO36" s="72" t="s">
        <v>62</v>
      </c>
      <c r="AP36" s="72" t="s">
        <v>63</v>
      </c>
      <c r="AQ36" s="72" t="s">
        <v>62</v>
      </c>
      <c r="AR36" s="72" t="s">
        <v>63</v>
      </c>
      <c r="AS36" s="72" t="s">
        <v>62</v>
      </c>
      <c r="AT36" s="72" t="s">
        <v>63</v>
      </c>
      <c r="AU36" s="72" t="s">
        <v>62</v>
      </c>
      <c r="AV36" s="95" t="s">
        <v>63</v>
      </c>
    </row>
    <row r="37" spans="1:48" x14ac:dyDescent="0.25">
      <c r="A37" s="100">
        <v>2</v>
      </c>
      <c r="B37" s="56" t="s">
        <v>71</v>
      </c>
      <c r="C37" s="57"/>
      <c r="D37" s="57"/>
      <c r="E37" s="58"/>
      <c r="F37" s="55">
        <f>(A37/SUM(A37,A38,A41))*$G$4</f>
        <v>0.25</v>
      </c>
      <c r="G37" s="36"/>
      <c r="H37" s="60" t="str">
        <f>IF(G37,(G37/SUM($G37,$I37,$K37,$M37,$O37,$Q37,$S37,$U37,$W37)*$F37),"")</f>
        <v/>
      </c>
      <c r="I37" s="36"/>
      <c r="J37" s="60" t="str">
        <f t="shared" ref="J37:J43" si="18">IF(I37,(I37/SUM($G37,$I37,$K37,$M37,$O37,$Q37,$S37,$U37,$W37)*$F37),"")</f>
        <v/>
      </c>
      <c r="K37" s="36"/>
      <c r="L37" s="60" t="str">
        <f t="shared" ref="L37:L43" si="19">IF(K37,(K37/SUM($G37,$I37,$K37,$M37,$O37,$Q37,$S37,$U37,$W37)*$F37),"")</f>
        <v/>
      </c>
      <c r="M37" s="36"/>
      <c r="N37" s="60" t="str">
        <f t="shared" ref="N37:N43" si="20">IF(M37,(M37/SUM($G37,$I37,$K37,$M37,$O37,$Q37,$S37,$U37,$W37)*$F37),"")</f>
        <v/>
      </c>
      <c r="O37" s="36">
        <v>2</v>
      </c>
      <c r="P37" s="60">
        <f t="shared" ref="P37:P43" si="21">IF(O37,(O37/SUM($G37,$I37,$K37,$M37,$O37,$Q37,$S37,$U37,$W37)*$F37),"")</f>
        <v>0.25</v>
      </c>
      <c r="Q37" s="36"/>
      <c r="R37" s="60" t="str">
        <f t="shared" ref="R37:R43" si="22">IF(Q37,(Q37/SUM($G37,$I37,$K37,$M37,$O37,$Q37,$S37,$U37,$W37)*$F37),"")</f>
        <v/>
      </c>
      <c r="S37" s="36"/>
      <c r="T37" s="60" t="str">
        <f t="shared" ref="T37:T43" si="23">IF(S37,(S37/SUM($G37,$I37,$K37,$M37,$O37,$Q37,$S37,$U37,$W37)*$F37),"")</f>
        <v/>
      </c>
      <c r="U37" s="36"/>
      <c r="V37" s="60" t="str">
        <f t="shared" ref="V37:V43" si="24">IF(U37,(U37/SUM($G37,$I37,$K37,$M37,$O37,$Q37,$S37,$U37,$W37)*$F37),"")</f>
        <v/>
      </c>
      <c r="W37" s="36"/>
      <c r="X37" s="60" t="str">
        <f t="shared" ref="X37:X43" si="25">IF(W37,(W37/SUM($G37,$I37,$K37,$M37,$O37,$Q37,$S37,$U37,$W37)*$F37),"")</f>
        <v/>
      </c>
      <c r="Z37" s="56" t="s">
        <v>71</v>
      </c>
      <c r="AA37" s="57"/>
      <c r="AB37" s="57"/>
      <c r="AC37" s="58"/>
      <c r="AD37" s="55">
        <f>F37</f>
        <v>0.25</v>
      </c>
      <c r="AE37" s="75"/>
      <c r="AF37" s="75"/>
      <c r="AG37" s="75"/>
      <c r="AH37" s="75"/>
      <c r="AI37" s="75"/>
      <c r="AJ37" s="75"/>
      <c r="AK37" s="75"/>
      <c r="AL37" s="75"/>
      <c r="AM37" s="60">
        <f>P37*$N$4</f>
        <v>0.1125</v>
      </c>
      <c r="AN37" s="60">
        <f>P37*$N$5</f>
        <v>0.13750000000000001</v>
      </c>
      <c r="AO37" s="75"/>
      <c r="AP37" s="75"/>
      <c r="AQ37" s="75"/>
      <c r="AR37" s="75"/>
      <c r="AS37" s="75"/>
      <c r="AT37" s="75"/>
      <c r="AU37" s="75"/>
      <c r="AV37" s="96"/>
    </row>
    <row r="38" spans="1:48" x14ac:dyDescent="0.25">
      <c r="A38" s="101">
        <v>2</v>
      </c>
      <c r="B38" s="56" t="s">
        <v>72</v>
      </c>
      <c r="C38" s="57"/>
      <c r="D38" s="57"/>
      <c r="E38" s="58"/>
      <c r="F38" s="55">
        <f>(A38/SUM(A37,A38,A41))*$G$4</f>
        <v>0.25</v>
      </c>
      <c r="G38" s="36"/>
      <c r="H38" s="60" t="str">
        <f t="shared" ref="H38:H43" si="26">IF(G38,(G38/SUM($G38,$I38,$K38,$M38,$O38,$Q38,$S38,$U38,$W38)*$F38),"")</f>
        <v/>
      </c>
      <c r="I38" s="36"/>
      <c r="J38" s="60" t="str">
        <f t="shared" si="18"/>
        <v/>
      </c>
      <c r="K38" s="36"/>
      <c r="L38" s="60" t="str">
        <f t="shared" si="19"/>
        <v/>
      </c>
      <c r="M38" s="36"/>
      <c r="N38" s="60" t="str">
        <f t="shared" si="20"/>
        <v/>
      </c>
      <c r="O38" s="36"/>
      <c r="P38" s="60" t="str">
        <f t="shared" si="21"/>
        <v/>
      </c>
      <c r="Q38" s="36"/>
      <c r="R38" s="60" t="str">
        <f t="shared" si="22"/>
        <v/>
      </c>
      <c r="S38" s="36"/>
      <c r="T38" s="60" t="str">
        <f t="shared" si="23"/>
        <v/>
      </c>
      <c r="U38" s="36"/>
      <c r="V38" s="60" t="str">
        <f t="shared" si="24"/>
        <v/>
      </c>
      <c r="W38" s="36"/>
      <c r="X38" s="60" t="str">
        <f t="shared" si="25"/>
        <v/>
      </c>
      <c r="Z38" s="56" t="s">
        <v>72</v>
      </c>
      <c r="AA38" s="57"/>
      <c r="AB38" s="57"/>
      <c r="AC38" s="58"/>
      <c r="AD38" s="55">
        <f t="shared" ref="AD38:AD43" si="27">F38</f>
        <v>0.25</v>
      </c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96"/>
    </row>
    <row r="39" spans="1:48" x14ac:dyDescent="0.25">
      <c r="A39" s="101">
        <v>3</v>
      </c>
      <c r="B39" s="59" t="s">
        <v>65</v>
      </c>
      <c r="C39" s="57"/>
      <c r="D39" s="57"/>
      <c r="E39" s="58"/>
      <c r="F39" s="54">
        <f>(A39/SUM(A39:A40))*$F$38</f>
        <v>0.15</v>
      </c>
      <c r="G39" s="36">
        <v>4</v>
      </c>
      <c r="H39" s="60">
        <f t="shared" si="26"/>
        <v>0.15</v>
      </c>
      <c r="I39" s="36"/>
      <c r="J39" s="60" t="str">
        <f t="shared" si="18"/>
        <v/>
      </c>
      <c r="K39" s="36"/>
      <c r="L39" s="60" t="str">
        <f t="shared" si="19"/>
        <v/>
      </c>
      <c r="M39" s="36"/>
      <c r="N39" s="60" t="str">
        <f t="shared" si="20"/>
        <v/>
      </c>
      <c r="O39" s="36"/>
      <c r="P39" s="60" t="str">
        <f t="shared" si="21"/>
        <v/>
      </c>
      <c r="Q39" s="36"/>
      <c r="R39" s="60" t="str">
        <f t="shared" si="22"/>
        <v/>
      </c>
      <c r="S39" s="36"/>
      <c r="T39" s="60" t="str">
        <f t="shared" si="23"/>
        <v/>
      </c>
      <c r="U39" s="36"/>
      <c r="V39" s="60" t="str">
        <f t="shared" si="24"/>
        <v/>
      </c>
      <c r="W39" s="36"/>
      <c r="X39" s="60" t="str">
        <f t="shared" si="25"/>
        <v/>
      </c>
      <c r="Z39" s="59" t="s">
        <v>65</v>
      </c>
      <c r="AA39" s="57"/>
      <c r="AB39" s="57"/>
      <c r="AC39" s="58"/>
      <c r="AD39" s="80">
        <f t="shared" si="27"/>
        <v>0.15</v>
      </c>
      <c r="AE39" s="60">
        <f>H39*$N$4</f>
        <v>6.7500000000000004E-2</v>
      </c>
      <c r="AF39" s="60">
        <f>H39*$N$5</f>
        <v>8.2500000000000004E-2</v>
      </c>
      <c r="AG39" s="60"/>
      <c r="AH39" s="60"/>
      <c r="AI39" s="60"/>
      <c r="AJ39" s="60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96"/>
    </row>
    <row r="40" spans="1:48" x14ac:dyDescent="0.25">
      <c r="A40" s="101">
        <v>2</v>
      </c>
      <c r="B40" s="59" t="s">
        <v>66</v>
      </c>
      <c r="C40" s="57"/>
      <c r="D40" s="57"/>
      <c r="E40" s="58"/>
      <c r="F40" s="54">
        <f>(A40/SUM(A39:A40))*$F$21</f>
        <v>0.1</v>
      </c>
      <c r="G40" s="36">
        <v>4</v>
      </c>
      <c r="H40" s="60">
        <f t="shared" si="26"/>
        <v>0.1</v>
      </c>
      <c r="I40" s="36"/>
      <c r="J40" s="60" t="str">
        <f t="shared" si="18"/>
        <v/>
      </c>
      <c r="K40" s="36"/>
      <c r="L40" s="60" t="str">
        <f t="shared" si="19"/>
        <v/>
      </c>
      <c r="M40" s="36"/>
      <c r="N40" s="60" t="str">
        <f t="shared" si="20"/>
        <v/>
      </c>
      <c r="O40" s="36"/>
      <c r="P40" s="60" t="str">
        <f t="shared" si="21"/>
        <v/>
      </c>
      <c r="Q40" s="36"/>
      <c r="R40" s="60" t="str">
        <f t="shared" si="22"/>
        <v/>
      </c>
      <c r="S40" s="36"/>
      <c r="T40" s="60" t="str">
        <f t="shared" si="23"/>
        <v/>
      </c>
      <c r="U40" s="36"/>
      <c r="V40" s="60" t="str">
        <f t="shared" si="24"/>
        <v/>
      </c>
      <c r="W40" s="36"/>
      <c r="X40" s="60" t="str">
        <f t="shared" si="25"/>
        <v/>
      </c>
      <c r="Z40" s="59" t="s">
        <v>66</v>
      </c>
      <c r="AA40" s="57"/>
      <c r="AB40" s="57"/>
      <c r="AC40" s="58"/>
      <c r="AD40" s="80">
        <f t="shared" si="27"/>
        <v>0.1</v>
      </c>
      <c r="AE40" s="60">
        <f>H40*$N$4</f>
        <v>4.5000000000000005E-2</v>
      </c>
      <c r="AF40" s="60">
        <f>H40*$N$5</f>
        <v>5.5000000000000007E-2</v>
      </c>
      <c r="AG40" s="60"/>
      <c r="AH40" s="60"/>
      <c r="AI40" s="60"/>
      <c r="AJ40" s="60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96"/>
    </row>
    <row r="41" spans="1:48" x14ac:dyDescent="0.25">
      <c r="A41" s="101">
        <v>2</v>
      </c>
      <c r="B41" s="56" t="s">
        <v>70</v>
      </c>
      <c r="C41" s="57"/>
      <c r="D41" s="57"/>
      <c r="E41" s="58"/>
      <c r="F41" s="55">
        <f>(A41/SUM(A37,A38,A41))*$G$4</f>
        <v>0.25</v>
      </c>
      <c r="G41" s="36">
        <v>3</v>
      </c>
      <c r="H41" s="60">
        <f t="shared" si="26"/>
        <v>9.375E-2</v>
      </c>
      <c r="I41" s="36">
        <v>4</v>
      </c>
      <c r="J41" s="60">
        <f t="shared" si="18"/>
        <v>0.125</v>
      </c>
      <c r="K41" s="36">
        <v>1</v>
      </c>
      <c r="L41" s="60">
        <f t="shared" si="19"/>
        <v>3.125E-2</v>
      </c>
      <c r="M41" s="36"/>
      <c r="N41" s="60" t="str">
        <f t="shared" si="20"/>
        <v/>
      </c>
      <c r="O41" s="36"/>
      <c r="P41" s="60" t="str">
        <f t="shared" si="21"/>
        <v/>
      </c>
      <c r="Q41" s="36"/>
      <c r="R41" s="60" t="str">
        <f t="shared" si="22"/>
        <v/>
      </c>
      <c r="S41" s="36"/>
      <c r="T41" s="60" t="str">
        <f t="shared" si="23"/>
        <v/>
      </c>
      <c r="U41" s="36"/>
      <c r="V41" s="60" t="str">
        <f t="shared" si="24"/>
        <v/>
      </c>
      <c r="W41" s="36"/>
      <c r="X41" s="60" t="str">
        <f t="shared" si="25"/>
        <v/>
      </c>
      <c r="Z41" s="56" t="s">
        <v>70</v>
      </c>
      <c r="AA41" s="57"/>
      <c r="AB41" s="57"/>
      <c r="AC41" s="58"/>
      <c r="AD41" s="55">
        <f t="shared" si="27"/>
        <v>0.25</v>
      </c>
      <c r="AE41" s="60">
        <f>H41*$N$4</f>
        <v>4.2187500000000003E-2</v>
      </c>
      <c r="AF41" s="60">
        <f>H41*$N$5</f>
        <v>5.1562500000000004E-2</v>
      </c>
      <c r="AG41" s="60">
        <f>J41*$N$4</f>
        <v>5.6250000000000001E-2</v>
      </c>
      <c r="AH41" s="60">
        <f>J41*$N$5</f>
        <v>6.8750000000000006E-2</v>
      </c>
      <c r="AI41" s="60">
        <f>L41*$N$4</f>
        <v>1.40625E-2</v>
      </c>
      <c r="AJ41" s="60">
        <f>L41*$N$5</f>
        <v>1.7187500000000001E-2</v>
      </c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96"/>
    </row>
    <row r="42" spans="1:48" x14ac:dyDescent="0.25">
      <c r="A42" s="102">
        <v>4</v>
      </c>
      <c r="B42" s="56" t="s">
        <v>69</v>
      </c>
      <c r="C42" s="57"/>
      <c r="D42" s="57"/>
      <c r="E42" s="58"/>
      <c r="F42" s="55">
        <f>(A42/SUM(A42))*$G$5</f>
        <v>0.25</v>
      </c>
      <c r="G42" s="36"/>
      <c r="H42" s="60" t="str">
        <f t="shared" si="26"/>
        <v/>
      </c>
      <c r="I42" s="36"/>
      <c r="J42" s="60" t="str">
        <f t="shared" si="18"/>
        <v/>
      </c>
      <c r="K42" s="36"/>
      <c r="L42" s="60" t="str">
        <f t="shared" si="19"/>
        <v/>
      </c>
      <c r="M42" s="36"/>
      <c r="N42" s="60" t="str">
        <f t="shared" si="20"/>
        <v/>
      </c>
      <c r="O42" s="36"/>
      <c r="P42" s="60" t="str">
        <f t="shared" si="21"/>
        <v/>
      </c>
      <c r="Q42" s="36"/>
      <c r="R42" s="60" t="str">
        <f t="shared" si="22"/>
        <v/>
      </c>
      <c r="S42" s="36"/>
      <c r="T42" s="60" t="str">
        <f t="shared" si="23"/>
        <v/>
      </c>
      <c r="U42" s="36"/>
      <c r="V42" s="60" t="str">
        <f t="shared" si="24"/>
        <v/>
      </c>
      <c r="W42" s="36"/>
      <c r="X42" s="60" t="str">
        <f t="shared" si="25"/>
        <v/>
      </c>
      <c r="Z42" s="56" t="s">
        <v>69</v>
      </c>
      <c r="AA42" s="57"/>
      <c r="AB42" s="57"/>
      <c r="AC42" s="58"/>
      <c r="AD42" s="55">
        <f t="shared" si="27"/>
        <v>0.25</v>
      </c>
      <c r="AE42" s="75"/>
      <c r="AF42" s="75"/>
      <c r="AG42" s="75"/>
      <c r="AH42" s="75"/>
      <c r="AI42" s="75"/>
      <c r="AJ42" s="75"/>
      <c r="AK42" s="75"/>
      <c r="AL42" s="75"/>
      <c r="AM42" s="75"/>
      <c r="AN42" s="60"/>
      <c r="AO42" s="75"/>
      <c r="AP42" s="60"/>
      <c r="AQ42" s="75"/>
      <c r="AR42" s="60"/>
      <c r="AS42" s="75"/>
      <c r="AT42" s="60"/>
      <c r="AU42" s="75"/>
      <c r="AV42" s="97"/>
    </row>
    <row r="43" spans="1:48" x14ac:dyDescent="0.25">
      <c r="A43" s="103">
        <v>2</v>
      </c>
      <c r="B43" s="59" t="s">
        <v>80</v>
      </c>
      <c r="C43" s="57"/>
      <c r="D43" s="57"/>
      <c r="E43" s="58"/>
      <c r="F43" s="55">
        <f>(A43/SUM(A43))*$G$5</f>
        <v>0.25</v>
      </c>
      <c r="G43" s="36"/>
      <c r="H43" s="60" t="str">
        <f t="shared" si="26"/>
        <v/>
      </c>
      <c r="I43" s="36"/>
      <c r="J43" s="60" t="str">
        <f t="shared" si="18"/>
        <v/>
      </c>
      <c r="K43" s="36"/>
      <c r="L43" s="60" t="str">
        <f t="shared" si="19"/>
        <v/>
      </c>
      <c r="M43" s="36"/>
      <c r="N43" s="60" t="str">
        <f t="shared" si="20"/>
        <v/>
      </c>
      <c r="O43" s="36">
        <v>2</v>
      </c>
      <c r="P43" s="60">
        <f t="shared" si="21"/>
        <v>3.125E-2</v>
      </c>
      <c r="Q43" s="36">
        <v>4</v>
      </c>
      <c r="R43" s="60">
        <f t="shared" si="22"/>
        <v>6.25E-2</v>
      </c>
      <c r="S43" s="36">
        <v>4</v>
      </c>
      <c r="T43" s="60">
        <f t="shared" si="23"/>
        <v>6.25E-2</v>
      </c>
      <c r="U43" s="36">
        <v>2</v>
      </c>
      <c r="V43" s="60">
        <f t="shared" si="24"/>
        <v>3.125E-2</v>
      </c>
      <c r="W43" s="36">
        <v>4</v>
      </c>
      <c r="X43" s="60">
        <f t="shared" si="25"/>
        <v>6.25E-2</v>
      </c>
      <c r="Z43" s="59" t="s">
        <v>80</v>
      </c>
      <c r="AA43" s="57"/>
      <c r="AB43" s="57"/>
      <c r="AC43" s="58"/>
      <c r="AD43" s="80">
        <f t="shared" si="27"/>
        <v>0.25</v>
      </c>
      <c r="AE43" s="75"/>
      <c r="AF43" s="75"/>
      <c r="AG43" s="75"/>
      <c r="AH43" s="75"/>
      <c r="AI43" s="75"/>
      <c r="AJ43" s="75"/>
      <c r="AK43" s="75"/>
      <c r="AL43" s="75"/>
      <c r="AM43" s="60">
        <f>P43*$N$4</f>
        <v>1.40625E-2</v>
      </c>
      <c r="AN43" s="60">
        <f>P43*$N$5</f>
        <v>1.7187500000000001E-2</v>
      </c>
      <c r="AO43" s="60">
        <f>R43*$N$4</f>
        <v>2.8125000000000001E-2</v>
      </c>
      <c r="AP43" s="60">
        <f>R43*$N$5</f>
        <v>3.4375000000000003E-2</v>
      </c>
      <c r="AQ43" s="60">
        <f>T43*$N$4</f>
        <v>2.8125000000000001E-2</v>
      </c>
      <c r="AR43" s="60">
        <f>T43*$N$5</f>
        <v>3.4375000000000003E-2</v>
      </c>
      <c r="AS43" s="60">
        <f>V43*$N$4</f>
        <v>1.40625E-2</v>
      </c>
      <c r="AT43" s="60">
        <f>V43*$N$5</f>
        <v>1.7187500000000001E-2</v>
      </c>
      <c r="AU43" s="60">
        <f>X43*$N$4</f>
        <v>2.8125000000000001E-2</v>
      </c>
      <c r="AV43" s="97">
        <f>X43*$N$5</f>
        <v>3.4375000000000003E-2</v>
      </c>
    </row>
    <row r="44" spans="1:48" x14ac:dyDescent="0.25">
      <c r="B44" s="141" t="s">
        <v>67</v>
      </c>
      <c r="C44" s="142"/>
      <c r="D44" s="142"/>
      <c r="E44" s="142"/>
      <c r="F44" s="143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10"/>
      <c r="Z44" s="141" t="s">
        <v>67</v>
      </c>
      <c r="AA44" s="142"/>
      <c r="AB44" s="142"/>
      <c r="AC44" s="142"/>
      <c r="AD44" s="143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98"/>
      <c r="AT44" s="98"/>
      <c r="AU44" s="98"/>
      <c r="AV44" s="99"/>
    </row>
    <row r="47" spans="1:48" s="113" customFormat="1" ht="26.25" x14ac:dyDescent="0.4">
      <c r="A47" s="112" t="s">
        <v>133</v>
      </c>
      <c r="AE47" s="114"/>
      <c r="AF47" s="114"/>
      <c r="AG47" s="114"/>
      <c r="AH47" s="114"/>
      <c r="AI47" s="114"/>
      <c r="AJ47" s="114"/>
      <c r="AK47" s="114"/>
      <c r="AL47" s="114"/>
      <c r="AM47" s="114"/>
      <c r="AN47" s="114"/>
      <c r="AO47" s="114"/>
      <c r="AP47" s="114"/>
      <c r="AQ47" s="114"/>
      <c r="AR47" s="114"/>
      <c r="AS47" s="114"/>
      <c r="AT47" s="114"/>
      <c r="AU47" s="114"/>
      <c r="AV47" s="114"/>
    </row>
    <row r="48" spans="1:48" x14ac:dyDescent="0.25">
      <c r="B48" s="37" t="s">
        <v>48</v>
      </c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9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</row>
    <row r="49" spans="1:48" x14ac:dyDescent="0.25">
      <c r="B49" s="40" t="s">
        <v>27</v>
      </c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2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</row>
    <row r="50" spans="1:48" x14ac:dyDescent="0.25">
      <c r="B50" s="33"/>
      <c r="C50" s="34" t="s">
        <v>49</v>
      </c>
      <c r="D50" s="111">
        <f>SUMPRODUCT(G55:X61,AE72:AV78)</f>
        <v>1.9143749999999999</v>
      </c>
      <c r="E50" s="68"/>
      <c r="F50" s="33"/>
      <c r="G50" s="33"/>
      <c r="H50" s="34" t="s">
        <v>50</v>
      </c>
      <c r="I50" s="69">
        <v>2</v>
      </c>
      <c r="J50" s="33" t="s">
        <v>52</v>
      </c>
      <c r="K50" s="33"/>
      <c r="L50" s="33"/>
      <c r="M50" s="34" t="s">
        <v>51</v>
      </c>
      <c r="N50" s="44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>
        <f>G57*AE74+H57*AF74+G58*AE75+H58*AF75+G59*AE76+H59*AF76+J59*AH76+K59*AI76+L59*AJ76+O55*AM72+P55*AN72+O61*AM78+P61*AN78+Q61*AO78+R61*AP78+S61*AQ78+T61*AR78+U61*AS78+V61*AT78+W61*AU78+X61*AV78</f>
        <v>1.9143749999999999</v>
      </c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</row>
    <row r="51" spans="1:48" x14ac:dyDescent="0.25">
      <c r="B51" s="40" t="s">
        <v>23</v>
      </c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2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</row>
    <row r="52" spans="1:48" x14ac:dyDescent="0.25">
      <c r="B52" s="35"/>
      <c r="C52" s="35"/>
      <c r="D52" s="35"/>
      <c r="E52" s="35"/>
      <c r="F52" s="35"/>
      <c r="G52" s="146" t="s">
        <v>54</v>
      </c>
      <c r="H52" s="146"/>
      <c r="I52" s="146" t="s">
        <v>55</v>
      </c>
      <c r="J52" s="146"/>
      <c r="K52" s="146" t="s">
        <v>56</v>
      </c>
      <c r="L52" s="146"/>
      <c r="M52" s="146" t="s">
        <v>57</v>
      </c>
      <c r="N52" s="146"/>
      <c r="O52" s="146" t="s">
        <v>58</v>
      </c>
      <c r="P52" s="146"/>
      <c r="Q52" s="146" t="s">
        <v>59</v>
      </c>
      <c r="R52" s="146"/>
      <c r="S52" s="146" t="s">
        <v>60</v>
      </c>
      <c r="T52" s="146"/>
      <c r="U52" s="146" t="s">
        <v>61</v>
      </c>
      <c r="V52" s="146"/>
      <c r="W52" s="146" t="s">
        <v>64</v>
      </c>
      <c r="X52" s="146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</row>
    <row r="53" spans="1:48" x14ac:dyDescent="0.25">
      <c r="B53" s="35"/>
      <c r="C53" s="35"/>
      <c r="D53" s="35"/>
      <c r="E53" s="35"/>
      <c r="F53" s="35"/>
      <c r="G53" s="156">
        <f>G70</f>
        <v>0.34375</v>
      </c>
      <c r="H53" s="146"/>
      <c r="I53" s="156">
        <f t="shared" ref="I53" si="28">I70</f>
        <v>0.125</v>
      </c>
      <c r="J53" s="146"/>
      <c r="K53" s="156">
        <f t="shared" ref="K53" si="29">K70</f>
        <v>3.125E-2</v>
      </c>
      <c r="L53" s="146"/>
      <c r="M53" s="156">
        <f t="shared" ref="M53" si="30">M70</f>
        <v>0</v>
      </c>
      <c r="N53" s="146"/>
      <c r="O53" s="156">
        <f t="shared" ref="O53" si="31">O70</f>
        <v>0.28125</v>
      </c>
      <c r="P53" s="146"/>
      <c r="Q53" s="156">
        <f t="shared" ref="Q53" si="32">Q70</f>
        <v>6.25E-2</v>
      </c>
      <c r="R53" s="146"/>
      <c r="S53" s="156">
        <f t="shared" ref="S53" si="33">S70</f>
        <v>6.25E-2</v>
      </c>
      <c r="T53" s="146"/>
      <c r="U53" s="156">
        <f t="shared" ref="U53" si="34">U70</f>
        <v>3.125E-2</v>
      </c>
      <c r="V53" s="146"/>
      <c r="W53" s="156">
        <f t="shared" ref="W53" si="35">W70</f>
        <v>6.25E-2</v>
      </c>
      <c r="X53" s="146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</row>
    <row r="54" spans="1:48" x14ac:dyDescent="0.25">
      <c r="A54" t="s">
        <v>75</v>
      </c>
      <c r="B54" s="35"/>
      <c r="C54" s="35"/>
      <c r="D54" s="35"/>
      <c r="E54" s="35"/>
      <c r="F54" s="35"/>
      <c r="G54" s="71" t="s">
        <v>62</v>
      </c>
      <c r="H54" s="71" t="s">
        <v>63</v>
      </c>
      <c r="I54" s="71" t="s">
        <v>62</v>
      </c>
      <c r="J54" s="71" t="s">
        <v>63</v>
      </c>
      <c r="K54" s="71" t="s">
        <v>62</v>
      </c>
      <c r="L54" s="71" t="s">
        <v>63</v>
      </c>
      <c r="M54" s="71" t="s">
        <v>62</v>
      </c>
      <c r="N54" s="71" t="s">
        <v>63</v>
      </c>
      <c r="O54" s="71" t="s">
        <v>62</v>
      </c>
      <c r="P54" s="71" t="s">
        <v>63</v>
      </c>
      <c r="Q54" s="71" t="s">
        <v>62</v>
      </c>
      <c r="R54" s="71" t="s">
        <v>63</v>
      </c>
      <c r="S54" s="71" t="s">
        <v>62</v>
      </c>
      <c r="T54" s="71" t="s">
        <v>63</v>
      </c>
      <c r="U54" s="71" t="s">
        <v>62</v>
      </c>
      <c r="V54" s="71" t="s">
        <v>63</v>
      </c>
      <c r="W54" s="71" t="s">
        <v>62</v>
      </c>
      <c r="X54" s="71" t="s">
        <v>63</v>
      </c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</row>
    <row r="55" spans="1:48" x14ac:dyDescent="0.25">
      <c r="A55" s="50">
        <v>2</v>
      </c>
      <c r="B55" s="56" t="s">
        <v>71</v>
      </c>
      <c r="C55" s="57"/>
      <c r="D55" s="57"/>
      <c r="E55" s="58"/>
      <c r="F55" s="55">
        <f>(A55/SUM($A$20,$A$21,$A$24))*$G$4</f>
        <v>0.25</v>
      </c>
      <c r="G55" s="36"/>
      <c r="H55" s="36"/>
      <c r="I55" s="36"/>
      <c r="J55" s="36"/>
      <c r="K55" s="36"/>
      <c r="L55" s="36"/>
      <c r="M55" s="36"/>
      <c r="N55" s="36"/>
      <c r="O55" s="36">
        <v>1</v>
      </c>
      <c r="P55" s="36">
        <v>2</v>
      </c>
      <c r="Q55" s="36"/>
      <c r="R55" s="36"/>
      <c r="S55" s="36"/>
      <c r="T55" s="36"/>
      <c r="U55" s="36"/>
      <c r="V55" s="36"/>
      <c r="W55" s="36"/>
      <c r="X55" s="36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</row>
    <row r="56" spans="1:48" x14ac:dyDescent="0.25">
      <c r="A56" s="51">
        <v>2</v>
      </c>
      <c r="B56" s="56" t="s">
        <v>72</v>
      </c>
      <c r="C56" s="57"/>
      <c r="D56" s="57"/>
      <c r="E56" s="58"/>
      <c r="F56" s="55">
        <f>(A56/SUM($A$20,$A$21,$A$24))*$G$4</f>
        <v>0.25</v>
      </c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</row>
    <row r="57" spans="1:48" x14ac:dyDescent="0.25">
      <c r="A57" s="51">
        <v>3</v>
      </c>
      <c r="B57" s="59" t="s">
        <v>65</v>
      </c>
      <c r="C57" s="57"/>
      <c r="D57" s="57"/>
      <c r="E57" s="58"/>
      <c r="F57" s="54">
        <f>(A57/SUM($A$22:$A$23))*$F$21</f>
        <v>0.15</v>
      </c>
      <c r="G57" s="36">
        <v>2</v>
      </c>
      <c r="H57" s="36">
        <v>2</v>
      </c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</row>
    <row r="58" spans="1:48" x14ac:dyDescent="0.25">
      <c r="A58" s="51">
        <v>2</v>
      </c>
      <c r="B58" s="59" t="s">
        <v>66</v>
      </c>
      <c r="C58" s="57"/>
      <c r="D58" s="57"/>
      <c r="E58" s="58"/>
      <c r="F58" s="54">
        <f>(A58/SUM($A$22:$A$23))*$F$21</f>
        <v>0.1</v>
      </c>
      <c r="G58" s="36">
        <v>2</v>
      </c>
      <c r="H58" s="36">
        <v>3</v>
      </c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</row>
    <row r="59" spans="1:48" x14ac:dyDescent="0.25">
      <c r="A59" s="51">
        <v>2</v>
      </c>
      <c r="B59" s="56" t="s">
        <v>70</v>
      </c>
      <c r="C59" s="57"/>
      <c r="D59" s="57"/>
      <c r="E59" s="58"/>
      <c r="F59" s="55">
        <f>(A59/SUM($A$20,$A$21,$A$24))*$G$4</f>
        <v>0.25</v>
      </c>
      <c r="G59" s="36">
        <v>1</v>
      </c>
      <c r="H59" s="36">
        <v>1</v>
      </c>
      <c r="I59" s="36" t="s">
        <v>16</v>
      </c>
      <c r="J59" s="36">
        <v>1</v>
      </c>
      <c r="K59" s="36">
        <v>1</v>
      </c>
      <c r="L59" s="36">
        <v>3</v>
      </c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</row>
    <row r="60" spans="1:48" x14ac:dyDescent="0.25">
      <c r="A60" s="63">
        <v>4</v>
      </c>
      <c r="B60" s="61" t="s">
        <v>69</v>
      </c>
      <c r="C60" s="57"/>
      <c r="D60" s="57"/>
      <c r="E60" s="58"/>
      <c r="F60" s="55">
        <f>(A60/SUM($A$25))*$G$5</f>
        <v>0.25</v>
      </c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</row>
    <row r="61" spans="1:48" x14ac:dyDescent="0.25">
      <c r="A61" s="64">
        <v>2</v>
      </c>
      <c r="B61" s="62" t="s">
        <v>80</v>
      </c>
      <c r="C61" s="57"/>
      <c r="D61" s="57"/>
      <c r="E61" s="58"/>
      <c r="F61" s="55">
        <f>(A61/SUM($A$25))*$G$5</f>
        <v>0.125</v>
      </c>
      <c r="G61" s="36"/>
      <c r="H61" s="36"/>
      <c r="I61" s="36"/>
      <c r="J61" s="36"/>
      <c r="K61" s="36"/>
      <c r="L61" s="36"/>
      <c r="M61" s="36"/>
      <c r="N61" s="36"/>
      <c r="O61" s="36">
        <v>2</v>
      </c>
      <c r="P61" s="36">
        <v>3</v>
      </c>
      <c r="Q61" s="36">
        <v>2</v>
      </c>
      <c r="R61" s="36">
        <v>2</v>
      </c>
      <c r="S61" s="36">
        <v>3</v>
      </c>
      <c r="T61" s="36">
        <v>3</v>
      </c>
      <c r="U61" s="36">
        <v>4</v>
      </c>
      <c r="V61" s="36">
        <v>3</v>
      </c>
      <c r="W61" s="36">
        <v>3</v>
      </c>
      <c r="X61" s="36">
        <v>3</v>
      </c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</row>
    <row r="62" spans="1:48" x14ac:dyDescent="0.25">
      <c r="B62" s="149" t="s">
        <v>67</v>
      </c>
      <c r="C62" s="150"/>
      <c r="D62" s="150"/>
      <c r="E62" s="150"/>
      <c r="F62" s="151"/>
      <c r="G62" s="67">
        <f>SUMPRODUCT(G55:G61,AE72:AE78)/SUM(AE72:AE78)</f>
        <v>1.7272727272727271</v>
      </c>
      <c r="H62" s="67">
        <f t="shared" ref="H62" si="36">SUMPRODUCT(H55:H61,AF72:AF78)/SUM(AF72:AF78)</f>
        <v>2.0181818181818185</v>
      </c>
      <c r="I62" s="67"/>
      <c r="J62" s="67">
        <f t="shared" ref="J62:L62" si="37">SUMPRODUCT(J55:J61,AH72:AH78)/SUM(AH72:AH78)</f>
        <v>1</v>
      </c>
      <c r="K62" s="67">
        <f t="shared" si="37"/>
        <v>1</v>
      </c>
      <c r="L62" s="67">
        <f t="shared" si="37"/>
        <v>3</v>
      </c>
      <c r="M62" s="67"/>
      <c r="N62" s="67"/>
      <c r="O62" s="67">
        <f t="shared" ref="O62:X62" si="38">SUMPRODUCT(O55:O61,AM72:AM78)/SUM(AM72:AM78)</f>
        <v>1.1111111111111112</v>
      </c>
      <c r="P62" s="67">
        <f t="shared" si="38"/>
        <v>2.1111111111111112</v>
      </c>
      <c r="Q62" s="67">
        <f t="shared" si="38"/>
        <v>2</v>
      </c>
      <c r="R62" s="67">
        <f t="shared" si="38"/>
        <v>2</v>
      </c>
      <c r="S62" s="67">
        <f t="shared" si="38"/>
        <v>3</v>
      </c>
      <c r="T62" s="67">
        <f t="shared" si="38"/>
        <v>3</v>
      </c>
      <c r="U62" s="67">
        <f t="shared" si="38"/>
        <v>4</v>
      </c>
      <c r="V62" s="67">
        <f t="shared" si="38"/>
        <v>3</v>
      </c>
      <c r="W62" s="67">
        <f t="shared" si="38"/>
        <v>3</v>
      </c>
      <c r="X62" s="67">
        <f t="shared" si="38"/>
        <v>3</v>
      </c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</row>
    <row r="63" spans="1:48" x14ac:dyDescent="0.25">
      <c r="B63" s="152"/>
      <c r="C63" s="153"/>
      <c r="D63" s="153"/>
      <c r="E63" s="153"/>
      <c r="F63" s="154"/>
      <c r="G63" s="148">
        <f>G62*$N$4+H62*$N$5</f>
        <v>1.8872727272727277</v>
      </c>
      <c r="H63" s="148"/>
      <c r="I63" s="148">
        <f>J62</f>
        <v>1</v>
      </c>
      <c r="J63" s="148"/>
      <c r="K63" s="148">
        <f>K62*$N$4+L62*$N$5</f>
        <v>2.1</v>
      </c>
      <c r="L63" s="148"/>
      <c r="M63" s="155"/>
      <c r="N63" s="155"/>
      <c r="O63" s="148">
        <f>O62*$N$4+P62*$N$5</f>
        <v>1.6611111111111112</v>
      </c>
      <c r="P63" s="148"/>
      <c r="Q63" s="148">
        <f>Q62*$N$4+R62*$N$5</f>
        <v>2</v>
      </c>
      <c r="R63" s="148"/>
      <c r="S63" s="148">
        <f>S62*$N$4+T62*$N$5</f>
        <v>3</v>
      </c>
      <c r="T63" s="148"/>
      <c r="U63" s="148">
        <f>U62*$N$4+V62*$N$5</f>
        <v>3.45</v>
      </c>
      <c r="V63" s="148"/>
      <c r="W63" s="148">
        <f>W62*$N$4+X62*$N$5</f>
        <v>3</v>
      </c>
      <c r="X63" s="148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</row>
    <row r="65" spans="1:48" x14ac:dyDescent="0.25">
      <c r="B65" s="81" t="s">
        <v>48</v>
      </c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105"/>
      <c r="Z65" s="81" t="s">
        <v>48</v>
      </c>
      <c r="AA65" s="82"/>
      <c r="AB65" s="82"/>
      <c r="AC65" s="82"/>
      <c r="AD65" s="82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83"/>
      <c r="AP65" s="83"/>
      <c r="AQ65" s="83"/>
      <c r="AR65" s="83"/>
      <c r="AS65" s="83"/>
      <c r="AT65" s="83"/>
      <c r="AU65" s="83"/>
      <c r="AV65" s="84"/>
    </row>
    <row r="66" spans="1:48" x14ac:dyDescent="0.25">
      <c r="B66" s="85" t="s">
        <v>27</v>
      </c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106"/>
      <c r="Z66" s="85" t="s">
        <v>27</v>
      </c>
      <c r="AA66" s="41"/>
      <c r="AB66" s="41"/>
      <c r="AC66" s="41"/>
      <c r="AD66" s="41"/>
      <c r="AE66" s="78"/>
      <c r="AF66" s="78"/>
      <c r="AG66" s="78"/>
      <c r="AH66" s="78"/>
      <c r="AI66" s="78"/>
      <c r="AJ66" s="78"/>
      <c r="AK66" s="78"/>
      <c r="AL66" s="78"/>
      <c r="AM66" s="78"/>
      <c r="AN66" s="78"/>
      <c r="AO66" s="78"/>
      <c r="AP66" s="78"/>
      <c r="AQ66" s="78"/>
      <c r="AR66" s="78"/>
      <c r="AS66" s="78"/>
      <c r="AT66" s="78"/>
      <c r="AU66" s="78"/>
      <c r="AV66" s="86"/>
    </row>
    <row r="67" spans="1:48" x14ac:dyDescent="0.25">
      <c r="B67" s="87"/>
      <c r="C67" s="88" t="s">
        <v>49</v>
      </c>
      <c r="D67" s="43"/>
      <c r="E67" s="89"/>
      <c r="F67" s="89"/>
      <c r="G67" s="89"/>
      <c r="H67" s="88" t="s">
        <v>50</v>
      </c>
      <c r="I67" s="44"/>
      <c r="J67" s="89" t="s">
        <v>52</v>
      </c>
      <c r="K67" s="89"/>
      <c r="L67" s="89"/>
      <c r="M67" s="88" t="s">
        <v>51</v>
      </c>
      <c r="N67" s="44"/>
      <c r="O67" s="89"/>
      <c r="P67" s="89"/>
      <c r="Q67" s="89"/>
      <c r="R67" s="89"/>
      <c r="S67" s="89"/>
      <c r="T67" s="89"/>
      <c r="U67" s="89"/>
      <c r="V67" s="89"/>
      <c r="W67" s="89"/>
      <c r="X67" s="107"/>
      <c r="Z67" s="87"/>
      <c r="AA67" s="88" t="s">
        <v>49</v>
      </c>
      <c r="AB67" s="43"/>
      <c r="AC67" s="89"/>
      <c r="AD67" s="89"/>
      <c r="AE67" s="90"/>
      <c r="AF67" s="91" t="s">
        <v>50</v>
      </c>
      <c r="AG67" s="79"/>
      <c r="AH67" s="90" t="s">
        <v>52</v>
      </c>
      <c r="AI67" s="90"/>
      <c r="AJ67" s="90"/>
      <c r="AK67" s="91" t="s">
        <v>51</v>
      </c>
      <c r="AL67" s="79"/>
      <c r="AM67" s="90"/>
      <c r="AN67" s="90"/>
      <c r="AO67" s="90"/>
      <c r="AP67" s="90"/>
      <c r="AQ67" s="90"/>
      <c r="AR67" s="90"/>
      <c r="AS67" s="90"/>
      <c r="AT67" s="90"/>
      <c r="AU67" s="90"/>
      <c r="AV67" s="92"/>
    </row>
    <row r="68" spans="1:48" x14ac:dyDescent="0.25">
      <c r="B68" s="85" t="s">
        <v>23</v>
      </c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106"/>
      <c r="Z68" s="85" t="s">
        <v>23</v>
      </c>
      <c r="AA68" s="41"/>
      <c r="AB68" s="41"/>
      <c r="AC68" s="41"/>
      <c r="AD68" s="41"/>
      <c r="AE68" s="78"/>
      <c r="AF68" s="78"/>
      <c r="AG68" s="78"/>
      <c r="AH68" s="78"/>
      <c r="AI68" s="78"/>
      <c r="AJ68" s="78"/>
      <c r="AK68" s="78"/>
      <c r="AL68" s="78"/>
      <c r="AM68" s="78"/>
      <c r="AN68" s="78"/>
      <c r="AO68" s="78"/>
      <c r="AP68" s="78"/>
      <c r="AQ68" s="78"/>
      <c r="AR68" s="78"/>
      <c r="AS68" s="78"/>
      <c r="AT68" s="78"/>
      <c r="AU68" s="78"/>
      <c r="AV68" s="86"/>
    </row>
    <row r="69" spans="1:48" x14ac:dyDescent="0.25">
      <c r="B69" s="93"/>
      <c r="C69" s="94"/>
      <c r="D69" s="94"/>
      <c r="E69" s="94"/>
      <c r="F69" s="94"/>
      <c r="G69" s="146" t="s">
        <v>54</v>
      </c>
      <c r="H69" s="146"/>
      <c r="I69" s="146" t="s">
        <v>55</v>
      </c>
      <c r="J69" s="146"/>
      <c r="K69" s="146" t="s">
        <v>56</v>
      </c>
      <c r="L69" s="146"/>
      <c r="M69" s="146" t="s">
        <v>57</v>
      </c>
      <c r="N69" s="146"/>
      <c r="O69" s="146" t="s">
        <v>58</v>
      </c>
      <c r="P69" s="146"/>
      <c r="Q69" s="146" t="s">
        <v>59</v>
      </c>
      <c r="R69" s="146"/>
      <c r="S69" s="146" t="s">
        <v>60</v>
      </c>
      <c r="T69" s="146"/>
      <c r="U69" s="146" t="s">
        <v>61</v>
      </c>
      <c r="V69" s="146"/>
      <c r="W69" s="146" t="s">
        <v>64</v>
      </c>
      <c r="X69" s="147"/>
      <c r="Z69" s="93"/>
      <c r="AA69" s="94"/>
      <c r="AB69" s="94"/>
      <c r="AC69" s="94"/>
      <c r="AD69" s="94"/>
      <c r="AE69" s="144" t="s">
        <v>54</v>
      </c>
      <c r="AF69" s="144"/>
      <c r="AG69" s="144" t="s">
        <v>55</v>
      </c>
      <c r="AH69" s="144"/>
      <c r="AI69" s="144" t="s">
        <v>56</v>
      </c>
      <c r="AJ69" s="144"/>
      <c r="AK69" s="144" t="s">
        <v>57</v>
      </c>
      <c r="AL69" s="144"/>
      <c r="AM69" s="144" t="s">
        <v>58</v>
      </c>
      <c r="AN69" s="144"/>
      <c r="AO69" s="144" t="s">
        <v>59</v>
      </c>
      <c r="AP69" s="144"/>
      <c r="AQ69" s="144" t="s">
        <v>60</v>
      </c>
      <c r="AR69" s="144"/>
      <c r="AS69" s="144" t="s">
        <v>61</v>
      </c>
      <c r="AT69" s="144"/>
      <c r="AU69" s="144" t="s">
        <v>64</v>
      </c>
      <c r="AV69" s="145"/>
    </row>
    <row r="70" spans="1:48" x14ac:dyDescent="0.25">
      <c r="B70" s="93"/>
      <c r="C70" s="94"/>
      <c r="D70" s="94"/>
      <c r="E70" s="94"/>
      <c r="F70" s="94"/>
      <c r="G70" s="144">
        <f>SUM(H72:H78)</f>
        <v>0.34375</v>
      </c>
      <c r="H70" s="144"/>
      <c r="I70" s="144">
        <f>SUM(J72:J78)</f>
        <v>0.125</v>
      </c>
      <c r="J70" s="144"/>
      <c r="K70" s="144">
        <f>SUM(L72:L78)</f>
        <v>3.125E-2</v>
      </c>
      <c r="L70" s="144"/>
      <c r="M70" s="144">
        <f>SUM(N72:N78)</f>
        <v>0</v>
      </c>
      <c r="N70" s="144"/>
      <c r="O70" s="144">
        <f>SUM(P72:P78)</f>
        <v>0.28125</v>
      </c>
      <c r="P70" s="144"/>
      <c r="Q70" s="144">
        <f>SUM(R72:R78)</f>
        <v>6.25E-2</v>
      </c>
      <c r="R70" s="144"/>
      <c r="S70" s="144">
        <f>SUM(T72:T78)</f>
        <v>6.25E-2</v>
      </c>
      <c r="T70" s="144"/>
      <c r="U70" s="144">
        <f>SUM(V72:V78)</f>
        <v>3.125E-2</v>
      </c>
      <c r="V70" s="144"/>
      <c r="W70" s="144">
        <f>SUM(X72:X78)</f>
        <v>6.25E-2</v>
      </c>
      <c r="X70" s="145"/>
      <c r="Z70" s="93"/>
      <c r="AA70" s="94"/>
      <c r="AB70" s="94"/>
      <c r="AC70" s="94"/>
      <c r="AD70" s="94"/>
      <c r="AE70" s="144">
        <f>SUM(AE72:AF78)</f>
        <v>0.34375000000000006</v>
      </c>
      <c r="AF70" s="144"/>
      <c r="AG70" s="144">
        <f t="shared" ref="AG70" si="39">SUM(AG72:AH78)</f>
        <v>0.125</v>
      </c>
      <c r="AH70" s="144"/>
      <c r="AI70" s="144">
        <f t="shared" ref="AI70" si="40">SUM(AI72:AJ78)</f>
        <v>3.125E-2</v>
      </c>
      <c r="AJ70" s="144"/>
      <c r="AK70" s="144">
        <f t="shared" ref="AK70" si="41">SUM(AK72:AL78)</f>
        <v>0</v>
      </c>
      <c r="AL70" s="144"/>
      <c r="AM70" s="144">
        <f t="shared" ref="AM70" si="42">SUM(AM72:AN78)</f>
        <v>0.28125</v>
      </c>
      <c r="AN70" s="144"/>
      <c r="AO70" s="144">
        <f t="shared" ref="AO70" si="43">SUM(AO72:AP78)</f>
        <v>6.25E-2</v>
      </c>
      <c r="AP70" s="144"/>
      <c r="AQ70" s="144">
        <f t="shared" ref="AQ70" si="44">SUM(AQ72:AR78)</f>
        <v>6.25E-2</v>
      </c>
      <c r="AR70" s="144"/>
      <c r="AS70" s="144">
        <f t="shared" ref="AS70" si="45">SUM(AS72:AT78)</f>
        <v>3.125E-2</v>
      </c>
      <c r="AT70" s="144"/>
      <c r="AU70" s="144">
        <f t="shared" ref="AU70" si="46">SUM(AU72:AV78)</f>
        <v>6.25E-2</v>
      </c>
      <c r="AV70" s="144"/>
    </row>
    <row r="71" spans="1:48" x14ac:dyDescent="0.25">
      <c r="A71" t="s">
        <v>75</v>
      </c>
      <c r="B71" s="93"/>
      <c r="C71" s="94"/>
      <c r="D71" s="94"/>
      <c r="E71" s="94"/>
      <c r="F71" s="94"/>
      <c r="G71" s="71" t="s">
        <v>78</v>
      </c>
      <c r="H71" s="71" t="s">
        <v>79</v>
      </c>
      <c r="I71" s="71" t="s">
        <v>78</v>
      </c>
      <c r="J71" s="71" t="s">
        <v>79</v>
      </c>
      <c r="K71" s="71" t="s">
        <v>78</v>
      </c>
      <c r="L71" s="71" t="s">
        <v>79</v>
      </c>
      <c r="M71" s="71" t="s">
        <v>78</v>
      </c>
      <c r="N71" s="71" t="s">
        <v>79</v>
      </c>
      <c r="O71" s="71" t="s">
        <v>78</v>
      </c>
      <c r="P71" s="71" t="s">
        <v>79</v>
      </c>
      <c r="Q71" s="71" t="s">
        <v>78</v>
      </c>
      <c r="R71" s="71" t="s">
        <v>79</v>
      </c>
      <c r="S71" s="71" t="s">
        <v>78</v>
      </c>
      <c r="T71" s="71" t="s">
        <v>79</v>
      </c>
      <c r="U71" s="71" t="s">
        <v>78</v>
      </c>
      <c r="V71" s="71" t="s">
        <v>79</v>
      </c>
      <c r="W71" s="71" t="s">
        <v>78</v>
      </c>
      <c r="X71" s="108" t="s">
        <v>79</v>
      </c>
      <c r="Z71" s="93"/>
      <c r="AA71" s="94"/>
      <c r="AB71" s="94"/>
      <c r="AC71" s="94"/>
      <c r="AD71" s="94"/>
      <c r="AE71" s="72" t="s">
        <v>62</v>
      </c>
      <c r="AF71" s="72" t="s">
        <v>63</v>
      </c>
      <c r="AG71" s="72" t="s">
        <v>62</v>
      </c>
      <c r="AH71" s="72" t="s">
        <v>63</v>
      </c>
      <c r="AI71" s="72" t="s">
        <v>62</v>
      </c>
      <c r="AJ71" s="72" t="s">
        <v>63</v>
      </c>
      <c r="AK71" s="72" t="s">
        <v>62</v>
      </c>
      <c r="AL71" s="72" t="s">
        <v>63</v>
      </c>
      <c r="AM71" s="72" t="s">
        <v>62</v>
      </c>
      <c r="AN71" s="72" t="s">
        <v>63</v>
      </c>
      <c r="AO71" s="72" t="s">
        <v>62</v>
      </c>
      <c r="AP71" s="72" t="s">
        <v>63</v>
      </c>
      <c r="AQ71" s="72" t="s">
        <v>62</v>
      </c>
      <c r="AR71" s="72" t="s">
        <v>63</v>
      </c>
      <c r="AS71" s="72" t="s">
        <v>62</v>
      </c>
      <c r="AT71" s="72" t="s">
        <v>63</v>
      </c>
      <c r="AU71" s="72" t="s">
        <v>62</v>
      </c>
      <c r="AV71" s="95" t="s">
        <v>63</v>
      </c>
    </row>
    <row r="72" spans="1:48" x14ac:dyDescent="0.25">
      <c r="A72" s="100">
        <v>2</v>
      </c>
      <c r="B72" s="56" t="s">
        <v>71</v>
      </c>
      <c r="C72" s="57"/>
      <c r="D72" s="57"/>
      <c r="E72" s="58"/>
      <c r="F72" s="55">
        <f>(A72/SUM(A72,A73,A76))*$G$4</f>
        <v>0.25</v>
      </c>
      <c r="G72" s="36"/>
      <c r="H72" s="60" t="str">
        <f>IF(G72,(G72/SUM($G72,$I72,$K72,$M72,$O72,$Q72,$S72,$U72,$W72)*$F72),"")</f>
        <v/>
      </c>
      <c r="I72" s="36"/>
      <c r="J72" s="60" t="str">
        <f t="shared" ref="J72:J78" si="47">IF(I72,(I72/SUM($G72,$I72,$K72,$M72,$O72,$Q72,$S72,$U72,$W72)*$F72),"")</f>
        <v/>
      </c>
      <c r="K72" s="36"/>
      <c r="L72" s="60" t="str">
        <f t="shared" ref="L72:L78" si="48">IF(K72,(K72/SUM($G72,$I72,$K72,$M72,$O72,$Q72,$S72,$U72,$W72)*$F72),"")</f>
        <v/>
      </c>
      <c r="M72" s="36"/>
      <c r="N72" s="60" t="str">
        <f t="shared" ref="N72:N78" si="49">IF(M72,(M72/SUM($G72,$I72,$K72,$M72,$O72,$Q72,$S72,$U72,$W72)*$F72),"")</f>
        <v/>
      </c>
      <c r="O72" s="36">
        <v>2</v>
      </c>
      <c r="P72" s="60">
        <f t="shared" ref="P72:P78" si="50">IF(O72,(O72/SUM($G72,$I72,$K72,$M72,$O72,$Q72,$S72,$U72,$W72)*$F72),"")</f>
        <v>0.25</v>
      </c>
      <c r="Q72" s="36"/>
      <c r="R72" s="60" t="str">
        <f t="shared" ref="R72:R78" si="51">IF(Q72,(Q72/SUM($G72,$I72,$K72,$M72,$O72,$Q72,$S72,$U72,$W72)*$F72),"")</f>
        <v/>
      </c>
      <c r="S72" s="36"/>
      <c r="T72" s="60" t="str">
        <f t="shared" ref="T72:T78" si="52">IF(S72,(S72/SUM($G72,$I72,$K72,$M72,$O72,$Q72,$S72,$U72,$W72)*$F72),"")</f>
        <v/>
      </c>
      <c r="U72" s="36"/>
      <c r="V72" s="60" t="str">
        <f t="shared" ref="V72:V78" si="53">IF(U72,(U72/SUM($G72,$I72,$K72,$M72,$O72,$Q72,$S72,$U72,$W72)*$F72),"")</f>
        <v/>
      </c>
      <c r="W72" s="36"/>
      <c r="X72" s="60" t="str">
        <f t="shared" ref="X72:X78" si="54">IF(W72,(W72/SUM($G72,$I72,$K72,$M72,$O72,$Q72,$S72,$U72,$W72)*$F72),"")</f>
        <v/>
      </c>
      <c r="Z72" s="56" t="s">
        <v>71</v>
      </c>
      <c r="AA72" s="57"/>
      <c r="AB72" s="57"/>
      <c r="AC72" s="58"/>
      <c r="AD72" s="55">
        <f>F72</f>
        <v>0.25</v>
      </c>
      <c r="AE72" s="75"/>
      <c r="AF72" s="75"/>
      <c r="AG72" s="75"/>
      <c r="AH72" s="75"/>
      <c r="AI72" s="75"/>
      <c r="AJ72" s="75"/>
      <c r="AK72" s="75"/>
      <c r="AL72" s="75"/>
      <c r="AM72" s="60">
        <f>P72*$N$4</f>
        <v>0.1125</v>
      </c>
      <c r="AN72" s="60">
        <f>P72*$N$5</f>
        <v>0.13750000000000001</v>
      </c>
      <c r="AO72" s="75"/>
      <c r="AP72" s="75"/>
      <c r="AQ72" s="75"/>
      <c r="AR72" s="75"/>
      <c r="AS72" s="75"/>
      <c r="AT72" s="75"/>
      <c r="AU72" s="75"/>
      <c r="AV72" s="96"/>
    </row>
    <row r="73" spans="1:48" x14ac:dyDescent="0.25">
      <c r="A73" s="101">
        <v>2</v>
      </c>
      <c r="B73" s="56" t="s">
        <v>72</v>
      </c>
      <c r="C73" s="57"/>
      <c r="D73" s="57"/>
      <c r="E73" s="58"/>
      <c r="F73" s="55">
        <f>(A73/SUM(A72,A73,A76))*$G$4</f>
        <v>0.25</v>
      </c>
      <c r="G73" s="36"/>
      <c r="H73" s="60" t="str">
        <f t="shared" ref="H73:H78" si="55">IF(G73,(G73/SUM($G73,$I73,$K73,$M73,$O73,$Q73,$S73,$U73,$W73)*$F73),"")</f>
        <v/>
      </c>
      <c r="I73" s="36"/>
      <c r="J73" s="60" t="str">
        <f t="shared" si="47"/>
        <v/>
      </c>
      <c r="K73" s="36"/>
      <c r="L73" s="60" t="str">
        <f t="shared" si="48"/>
        <v/>
      </c>
      <c r="M73" s="36"/>
      <c r="N73" s="60" t="str">
        <f t="shared" si="49"/>
        <v/>
      </c>
      <c r="O73" s="36"/>
      <c r="P73" s="60" t="str">
        <f t="shared" si="50"/>
        <v/>
      </c>
      <c r="Q73" s="36"/>
      <c r="R73" s="60" t="str">
        <f t="shared" si="51"/>
        <v/>
      </c>
      <c r="S73" s="36"/>
      <c r="T73" s="60" t="str">
        <f t="shared" si="52"/>
        <v/>
      </c>
      <c r="U73" s="36"/>
      <c r="V73" s="60" t="str">
        <f t="shared" si="53"/>
        <v/>
      </c>
      <c r="W73" s="36"/>
      <c r="X73" s="60" t="str">
        <f t="shared" si="54"/>
        <v/>
      </c>
      <c r="Z73" s="56" t="s">
        <v>72</v>
      </c>
      <c r="AA73" s="57"/>
      <c r="AB73" s="57"/>
      <c r="AC73" s="58"/>
      <c r="AD73" s="55">
        <f t="shared" ref="AD73:AD78" si="56">F73</f>
        <v>0.25</v>
      </c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  <c r="AU73" s="75"/>
      <c r="AV73" s="96"/>
    </row>
    <row r="74" spans="1:48" x14ac:dyDescent="0.25">
      <c r="A74" s="101">
        <v>3</v>
      </c>
      <c r="B74" s="59" t="s">
        <v>65</v>
      </c>
      <c r="C74" s="57"/>
      <c r="D74" s="57"/>
      <c r="E74" s="58"/>
      <c r="F74" s="54">
        <f>(A74/SUM(A74:A75))*$F$38</f>
        <v>0.15</v>
      </c>
      <c r="G74" s="36">
        <v>4</v>
      </c>
      <c r="H74" s="60">
        <f t="shared" si="55"/>
        <v>0.15</v>
      </c>
      <c r="I74" s="36"/>
      <c r="J74" s="60" t="str">
        <f t="shared" si="47"/>
        <v/>
      </c>
      <c r="K74" s="36"/>
      <c r="L74" s="60" t="str">
        <f t="shared" si="48"/>
        <v/>
      </c>
      <c r="M74" s="36"/>
      <c r="N74" s="60" t="str">
        <f t="shared" si="49"/>
        <v/>
      </c>
      <c r="O74" s="36"/>
      <c r="P74" s="60" t="str">
        <f t="shared" si="50"/>
        <v/>
      </c>
      <c r="Q74" s="36"/>
      <c r="R74" s="60" t="str">
        <f t="shared" si="51"/>
        <v/>
      </c>
      <c r="S74" s="36"/>
      <c r="T74" s="60" t="str">
        <f t="shared" si="52"/>
        <v/>
      </c>
      <c r="U74" s="36"/>
      <c r="V74" s="60" t="str">
        <f t="shared" si="53"/>
        <v/>
      </c>
      <c r="W74" s="36"/>
      <c r="X74" s="60" t="str">
        <f t="shared" si="54"/>
        <v/>
      </c>
      <c r="Z74" s="59" t="s">
        <v>65</v>
      </c>
      <c r="AA74" s="57"/>
      <c r="AB74" s="57"/>
      <c r="AC74" s="58"/>
      <c r="AD74" s="80">
        <f t="shared" si="56"/>
        <v>0.15</v>
      </c>
      <c r="AE74" s="60">
        <f>H74*$N$4</f>
        <v>6.7500000000000004E-2</v>
      </c>
      <c r="AF74" s="60">
        <f>H74*$N$5</f>
        <v>8.2500000000000004E-2</v>
      </c>
      <c r="AG74" s="60"/>
      <c r="AH74" s="60"/>
      <c r="AI74" s="60"/>
      <c r="AJ74" s="60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96"/>
    </row>
    <row r="75" spans="1:48" x14ac:dyDescent="0.25">
      <c r="A75" s="101">
        <v>2</v>
      </c>
      <c r="B75" s="59" t="s">
        <v>66</v>
      </c>
      <c r="C75" s="57"/>
      <c r="D75" s="57"/>
      <c r="E75" s="58"/>
      <c r="F75" s="54">
        <f>(A75/SUM(A74:A75))*$F$21</f>
        <v>0.1</v>
      </c>
      <c r="G75" s="36">
        <v>4</v>
      </c>
      <c r="H75" s="60">
        <f t="shared" si="55"/>
        <v>0.1</v>
      </c>
      <c r="I75" s="36"/>
      <c r="J75" s="60" t="str">
        <f t="shared" si="47"/>
        <v/>
      </c>
      <c r="K75" s="36"/>
      <c r="L75" s="60" t="str">
        <f t="shared" si="48"/>
        <v/>
      </c>
      <c r="M75" s="36"/>
      <c r="N75" s="60" t="str">
        <f t="shared" si="49"/>
        <v/>
      </c>
      <c r="O75" s="36"/>
      <c r="P75" s="60" t="str">
        <f t="shared" si="50"/>
        <v/>
      </c>
      <c r="Q75" s="36"/>
      <c r="R75" s="60" t="str">
        <f t="shared" si="51"/>
        <v/>
      </c>
      <c r="S75" s="36"/>
      <c r="T75" s="60" t="str">
        <f t="shared" si="52"/>
        <v/>
      </c>
      <c r="U75" s="36"/>
      <c r="V75" s="60" t="str">
        <f t="shared" si="53"/>
        <v/>
      </c>
      <c r="W75" s="36"/>
      <c r="X75" s="60" t="str">
        <f t="shared" si="54"/>
        <v/>
      </c>
      <c r="Z75" s="59" t="s">
        <v>66</v>
      </c>
      <c r="AA75" s="57"/>
      <c r="AB75" s="57"/>
      <c r="AC75" s="58"/>
      <c r="AD75" s="80">
        <f t="shared" si="56"/>
        <v>0.1</v>
      </c>
      <c r="AE75" s="60">
        <f>H75*$N$4</f>
        <v>4.5000000000000005E-2</v>
      </c>
      <c r="AF75" s="60">
        <f>H75*$N$5</f>
        <v>5.5000000000000007E-2</v>
      </c>
      <c r="AG75" s="60"/>
      <c r="AH75" s="60"/>
      <c r="AI75" s="60"/>
      <c r="AJ75" s="60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96"/>
    </row>
    <row r="76" spans="1:48" x14ac:dyDescent="0.25">
      <c r="A76" s="101">
        <v>2</v>
      </c>
      <c r="B76" s="56" t="s">
        <v>70</v>
      </c>
      <c r="C76" s="57"/>
      <c r="D76" s="57"/>
      <c r="E76" s="58"/>
      <c r="F76" s="55">
        <f>(A76/SUM(A72,A73,A76))*$G$4</f>
        <v>0.25</v>
      </c>
      <c r="G76" s="36">
        <v>3</v>
      </c>
      <c r="H76" s="60">
        <f t="shared" si="55"/>
        <v>9.375E-2</v>
      </c>
      <c r="I76" s="36">
        <v>4</v>
      </c>
      <c r="J76" s="60">
        <f t="shared" si="47"/>
        <v>0.125</v>
      </c>
      <c r="K76" s="36">
        <v>1</v>
      </c>
      <c r="L76" s="60">
        <f t="shared" si="48"/>
        <v>3.125E-2</v>
      </c>
      <c r="M76" s="36"/>
      <c r="N76" s="60" t="str">
        <f t="shared" si="49"/>
        <v/>
      </c>
      <c r="O76" s="36"/>
      <c r="P76" s="60" t="str">
        <f t="shared" si="50"/>
        <v/>
      </c>
      <c r="Q76" s="36"/>
      <c r="R76" s="60" t="str">
        <f t="shared" si="51"/>
        <v/>
      </c>
      <c r="S76" s="36"/>
      <c r="T76" s="60" t="str">
        <f t="shared" si="52"/>
        <v/>
      </c>
      <c r="U76" s="36"/>
      <c r="V76" s="60" t="str">
        <f t="shared" si="53"/>
        <v/>
      </c>
      <c r="W76" s="36"/>
      <c r="X76" s="60" t="str">
        <f t="shared" si="54"/>
        <v/>
      </c>
      <c r="Z76" s="56" t="s">
        <v>70</v>
      </c>
      <c r="AA76" s="57"/>
      <c r="AB76" s="57"/>
      <c r="AC76" s="58"/>
      <c r="AD76" s="55">
        <f t="shared" si="56"/>
        <v>0.25</v>
      </c>
      <c r="AE76" s="60">
        <f>H76*$N$4</f>
        <v>4.2187500000000003E-2</v>
      </c>
      <c r="AF76" s="60">
        <f>H76*$N$5</f>
        <v>5.1562500000000004E-2</v>
      </c>
      <c r="AG76" s="60">
        <f>0%</f>
        <v>0</v>
      </c>
      <c r="AH76" s="60">
        <f>J76</f>
        <v>0.125</v>
      </c>
      <c r="AI76" s="60">
        <f>L76*$N$4</f>
        <v>1.40625E-2</v>
      </c>
      <c r="AJ76" s="60">
        <f>L76*$N$5</f>
        <v>1.7187500000000001E-2</v>
      </c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96"/>
    </row>
    <row r="77" spans="1:48" x14ac:dyDescent="0.25">
      <c r="A77" s="102">
        <v>4</v>
      </c>
      <c r="B77" s="56" t="s">
        <v>69</v>
      </c>
      <c r="C77" s="57"/>
      <c r="D77" s="57"/>
      <c r="E77" s="58"/>
      <c r="F77" s="55">
        <f>(A77/SUM(A77))*$G$5</f>
        <v>0.25</v>
      </c>
      <c r="G77" s="36"/>
      <c r="H77" s="60" t="str">
        <f t="shared" si="55"/>
        <v/>
      </c>
      <c r="I77" s="36"/>
      <c r="J77" s="60" t="str">
        <f t="shared" si="47"/>
        <v/>
      </c>
      <c r="K77" s="36"/>
      <c r="L77" s="60" t="str">
        <f t="shared" si="48"/>
        <v/>
      </c>
      <c r="M77" s="36"/>
      <c r="N77" s="60" t="str">
        <f t="shared" si="49"/>
        <v/>
      </c>
      <c r="O77" s="36"/>
      <c r="P77" s="60" t="str">
        <f t="shared" si="50"/>
        <v/>
      </c>
      <c r="Q77" s="36"/>
      <c r="R77" s="60" t="str">
        <f t="shared" si="51"/>
        <v/>
      </c>
      <c r="S77" s="36"/>
      <c r="T77" s="60" t="str">
        <f t="shared" si="52"/>
        <v/>
      </c>
      <c r="U77" s="36"/>
      <c r="V77" s="60" t="str">
        <f t="shared" si="53"/>
        <v/>
      </c>
      <c r="W77" s="36"/>
      <c r="X77" s="60" t="str">
        <f t="shared" si="54"/>
        <v/>
      </c>
      <c r="Z77" s="56" t="s">
        <v>69</v>
      </c>
      <c r="AA77" s="57"/>
      <c r="AB77" s="57"/>
      <c r="AC77" s="58"/>
      <c r="AD77" s="55">
        <f t="shared" si="56"/>
        <v>0.25</v>
      </c>
      <c r="AE77" s="75"/>
      <c r="AF77" s="75"/>
      <c r="AG77" s="75"/>
      <c r="AH77" s="75"/>
      <c r="AI77" s="75"/>
      <c r="AJ77" s="75"/>
      <c r="AK77" s="75"/>
      <c r="AL77" s="75"/>
      <c r="AM77" s="75"/>
      <c r="AN77" s="60"/>
      <c r="AO77" s="75"/>
      <c r="AP77" s="60"/>
      <c r="AQ77" s="75"/>
      <c r="AR77" s="60"/>
      <c r="AS77" s="75"/>
      <c r="AT77" s="60"/>
      <c r="AU77" s="75"/>
      <c r="AV77" s="97"/>
    </row>
    <row r="78" spans="1:48" x14ac:dyDescent="0.25">
      <c r="A78" s="103">
        <v>2</v>
      </c>
      <c r="B78" s="59" t="s">
        <v>80</v>
      </c>
      <c r="C78" s="57"/>
      <c r="D78" s="57"/>
      <c r="E78" s="58"/>
      <c r="F78" s="55">
        <f>(A78/SUM(A78))*$G$5</f>
        <v>0.25</v>
      </c>
      <c r="G78" s="36"/>
      <c r="H78" s="60" t="str">
        <f t="shared" si="55"/>
        <v/>
      </c>
      <c r="I78" s="36"/>
      <c r="J78" s="60" t="str">
        <f t="shared" si="47"/>
        <v/>
      </c>
      <c r="K78" s="36"/>
      <c r="L78" s="60" t="str">
        <f t="shared" si="48"/>
        <v/>
      </c>
      <c r="M78" s="36"/>
      <c r="N78" s="60" t="str">
        <f t="shared" si="49"/>
        <v/>
      </c>
      <c r="O78" s="36">
        <v>2</v>
      </c>
      <c r="P78" s="60">
        <f t="shared" si="50"/>
        <v>3.125E-2</v>
      </c>
      <c r="Q78" s="36">
        <v>4</v>
      </c>
      <c r="R78" s="60">
        <f t="shared" si="51"/>
        <v>6.25E-2</v>
      </c>
      <c r="S78" s="36">
        <v>4</v>
      </c>
      <c r="T78" s="60">
        <f t="shared" si="52"/>
        <v>6.25E-2</v>
      </c>
      <c r="U78" s="36">
        <v>2</v>
      </c>
      <c r="V78" s="60">
        <f t="shared" si="53"/>
        <v>3.125E-2</v>
      </c>
      <c r="W78" s="36">
        <v>4</v>
      </c>
      <c r="X78" s="60">
        <f t="shared" si="54"/>
        <v>6.25E-2</v>
      </c>
      <c r="Z78" s="59" t="s">
        <v>80</v>
      </c>
      <c r="AA78" s="57"/>
      <c r="AB78" s="57"/>
      <c r="AC78" s="58"/>
      <c r="AD78" s="80">
        <f t="shared" si="56"/>
        <v>0.25</v>
      </c>
      <c r="AE78" s="75"/>
      <c r="AF78" s="75"/>
      <c r="AG78" s="75"/>
      <c r="AH78" s="75"/>
      <c r="AI78" s="75"/>
      <c r="AJ78" s="75"/>
      <c r="AK78" s="75"/>
      <c r="AL78" s="75"/>
      <c r="AM78" s="60">
        <f>P78*$N$4</f>
        <v>1.40625E-2</v>
      </c>
      <c r="AN78" s="60">
        <f>P78*$N$5</f>
        <v>1.7187500000000001E-2</v>
      </c>
      <c r="AO78" s="60">
        <f>R78*$N$4</f>
        <v>2.8125000000000001E-2</v>
      </c>
      <c r="AP78" s="60">
        <f>R78*$N$5</f>
        <v>3.4375000000000003E-2</v>
      </c>
      <c r="AQ78" s="60">
        <f>T78*$N$4</f>
        <v>2.8125000000000001E-2</v>
      </c>
      <c r="AR78" s="60">
        <f>T78*$N$5</f>
        <v>3.4375000000000003E-2</v>
      </c>
      <c r="AS78" s="60">
        <f>V78*$N$4</f>
        <v>1.40625E-2</v>
      </c>
      <c r="AT78" s="60">
        <f>V78*$N$5</f>
        <v>1.7187500000000001E-2</v>
      </c>
      <c r="AU78" s="60">
        <f>X78*$N$4</f>
        <v>2.8125000000000001E-2</v>
      </c>
      <c r="AV78" s="97">
        <f>X78*$N$5</f>
        <v>3.4375000000000003E-2</v>
      </c>
    </row>
    <row r="79" spans="1:48" x14ac:dyDescent="0.25">
      <c r="B79" s="141"/>
      <c r="C79" s="142"/>
      <c r="D79" s="142"/>
      <c r="E79" s="142"/>
      <c r="F79" s="143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10"/>
      <c r="Z79" s="141"/>
      <c r="AA79" s="142"/>
      <c r="AB79" s="142"/>
      <c r="AC79" s="142"/>
      <c r="AD79" s="143"/>
      <c r="AE79" s="98"/>
      <c r="AF79" s="98"/>
      <c r="AG79" s="98"/>
      <c r="AH79" s="98"/>
      <c r="AI79" s="98"/>
      <c r="AJ79" s="98"/>
      <c r="AK79" s="98"/>
      <c r="AL79" s="98"/>
      <c r="AM79" s="98"/>
      <c r="AN79" s="98"/>
      <c r="AO79" s="98"/>
      <c r="AP79" s="98"/>
      <c r="AQ79" s="98"/>
      <c r="AR79" s="98"/>
      <c r="AS79" s="98"/>
      <c r="AT79" s="98"/>
      <c r="AU79" s="98"/>
      <c r="AV79" s="99"/>
    </row>
    <row r="81" spans="1:48" s="113" customFormat="1" ht="26.25" x14ac:dyDescent="0.4">
      <c r="A81" s="112" t="s">
        <v>134</v>
      </c>
      <c r="AE81" s="114"/>
      <c r="AF81" s="114"/>
      <c r="AG81" s="114"/>
      <c r="AH81" s="114"/>
      <c r="AI81" s="114"/>
      <c r="AJ81" s="114"/>
      <c r="AK81" s="114"/>
      <c r="AL81" s="114"/>
      <c r="AM81" s="114"/>
      <c r="AN81" s="114"/>
      <c r="AO81" s="114"/>
      <c r="AP81" s="114"/>
      <c r="AQ81" s="114"/>
      <c r="AR81" s="114"/>
      <c r="AS81" s="114"/>
      <c r="AT81" s="114"/>
      <c r="AU81" s="114"/>
      <c r="AV81" s="114"/>
    </row>
    <row r="82" spans="1:48" x14ac:dyDescent="0.25">
      <c r="B82" s="37" t="s">
        <v>48</v>
      </c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9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</row>
    <row r="83" spans="1:48" x14ac:dyDescent="0.25">
      <c r="B83" s="40" t="s">
        <v>27</v>
      </c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2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</row>
    <row r="84" spans="1:48" x14ac:dyDescent="0.25">
      <c r="B84" s="33"/>
      <c r="C84" s="34" t="s">
        <v>49</v>
      </c>
      <c r="D84" s="111">
        <f>SUMPRODUCT(G89:X95,AE122:AV128)</f>
        <v>1.9487499999999995</v>
      </c>
      <c r="E84" s="68"/>
      <c r="F84" s="33"/>
      <c r="G84" s="33"/>
      <c r="H84" s="34" t="s">
        <v>50</v>
      </c>
      <c r="I84" s="69">
        <v>2</v>
      </c>
      <c r="J84" s="33" t="s">
        <v>52</v>
      </c>
      <c r="K84" s="33"/>
      <c r="L84" s="33"/>
      <c r="M84" s="34" t="s">
        <v>51</v>
      </c>
      <c r="N84" s="44"/>
      <c r="O84" s="33"/>
      <c r="P84" s="33"/>
      <c r="Q84" s="33"/>
      <c r="R84" s="33"/>
      <c r="S84" s="33"/>
      <c r="T84" s="33"/>
      <c r="U84" s="33"/>
      <c r="V84" s="33"/>
      <c r="W84" s="33"/>
      <c r="X84" s="33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</row>
    <row r="85" spans="1:48" x14ac:dyDescent="0.25">
      <c r="B85" s="40" t="s">
        <v>23</v>
      </c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2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</row>
    <row r="86" spans="1:48" x14ac:dyDescent="0.25">
      <c r="B86" s="35"/>
      <c r="C86" s="35"/>
      <c r="D86" s="35"/>
      <c r="E86" s="35"/>
      <c r="F86" s="35"/>
      <c r="G86" s="146" t="s">
        <v>54</v>
      </c>
      <c r="H86" s="146"/>
      <c r="I86" s="146" t="s">
        <v>55</v>
      </c>
      <c r="J86" s="146"/>
      <c r="K86" s="146" t="s">
        <v>56</v>
      </c>
      <c r="L86" s="146"/>
      <c r="M86" s="146" t="s">
        <v>57</v>
      </c>
      <c r="N86" s="146"/>
      <c r="O86" s="146" t="s">
        <v>58</v>
      </c>
      <c r="P86" s="146"/>
      <c r="Q86" s="146" t="s">
        <v>59</v>
      </c>
      <c r="R86" s="146"/>
      <c r="S86" s="146" t="s">
        <v>60</v>
      </c>
      <c r="T86" s="146"/>
      <c r="U86" s="146" t="s">
        <v>61</v>
      </c>
      <c r="V86" s="146"/>
      <c r="W86" s="146" t="s">
        <v>64</v>
      </c>
      <c r="X86" s="14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</row>
    <row r="87" spans="1:48" x14ac:dyDescent="0.25">
      <c r="B87" s="35"/>
      <c r="C87" s="35"/>
      <c r="D87" s="35"/>
      <c r="E87" s="35"/>
      <c r="F87" s="35"/>
      <c r="G87" s="156">
        <f>G104</f>
        <v>0.34375</v>
      </c>
      <c r="H87" s="146"/>
      <c r="I87" s="156">
        <f t="shared" ref="I87" si="57">I104</f>
        <v>0.125</v>
      </c>
      <c r="J87" s="146"/>
      <c r="K87" s="156">
        <f t="shared" ref="K87" si="58">K104</f>
        <v>3.125E-2</v>
      </c>
      <c r="L87" s="146"/>
      <c r="M87" s="156">
        <f t="shared" ref="M87" si="59">M104</f>
        <v>0</v>
      </c>
      <c r="N87" s="146"/>
      <c r="O87" s="156">
        <f t="shared" ref="O87" si="60">O104</f>
        <v>0.28125</v>
      </c>
      <c r="P87" s="146"/>
      <c r="Q87" s="156">
        <f t="shared" ref="Q87" si="61">Q104</f>
        <v>6.25E-2</v>
      </c>
      <c r="R87" s="146"/>
      <c r="S87" s="156">
        <f t="shared" ref="S87" si="62">S104</f>
        <v>6.25E-2</v>
      </c>
      <c r="T87" s="146"/>
      <c r="U87" s="156">
        <f t="shared" ref="U87" si="63">U104</f>
        <v>3.125E-2</v>
      </c>
      <c r="V87" s="146"/>
      <c r="W87" s="156">
        <f t="shared" ref="W87" si="64">W104</f>
        <v>6.25E-2</v>
      </c>
      <c r="X87" s="146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</row>
    <row r="88" spans="1:48" x14ac:dyDescent="0.25">
      <c r="A88" t="s">
        <v>75</v>
      </c>
      <c r="B88" s="35"/>
      <c r="C88" s="35"/>
      <c r="D88" s="35"/>
      <c r="E88" s="35"/>
      <c r="F88" s="35"/>
      <c r="G88" s="71" t="s">
        <v>62</v>
      </c>
      <c r="H88" s="71" t="s">
        <v>63</v>
      </c>
      <c r="I88" s="71" t="s">
        <v>62</v>
      </c>
      <c r="J88" s="71" t="s">
        <v>63</v>
      </c>
      <c r="K88" s="71" t="s">
        <v>62</v>
      </c>
      <c r="L88" s="71" t="s">
        <v>63</v>
      </c>
      <c r="M88" s="71" t="s">
        <v>62</v>
      </c>
      <c r="N88" s="71" t="s">
        <v>63</v>
      </c>
      <c r="O88" s="71" t="s">
        <v>62</v>
      </c>
      <c r="P88" s="71" t="s">
        <v>63</v>
      </c>
      <c r="Q88" s="71" t="s">
        <v>62</v>
      </c>
      <c r="R88" s="71" t="s">
        <v>63</v>
      </c>
      <c r="S88" s="71" t="s">
        <v>62</v>
      </c>
      <c r="T88" s="71" t="s">
        <v>63</v>
      </c>
      <c r="U88" s="71" t="s">
        <v>62</v>
      </c>
      <c r="V88" s="71" t="s">
        <v>63</v>
      </c>
      <c r="W88" s="71" t="s">
        <v>62</v>
      </c>
      <c r="X88" s="71" t="s">
        <v>63</v>
      </c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</row>
    <row r="89" spans="1:48" x14ac:dyDescent="0.25">
      <c r="A89" s="50">
        <v>2</v>
      </c>
      <c r="B89" s="56" t="s">
        <v>71</v>
      </c>
      <c r="C89" s="57"/>
      <c r="D89" s="57"/>
      <c r="E89" s="58"/>
      <c r="F89" s="55">
        <f>(A89/SUM($A$20,$A$21,$A$24))*$G$4</f>
        <v>0.25</v>
      </c>
      <c r="G89" s="36"/>
      <c r="H89" s="36"/>
      <c r="I89" s="36"/>
      <c r="J89" s="36"/>
      <c r="K89" s="36"/>
      <c r="L89" s="36"/>
      <c r="M89" s="36"/>
      <c r="N89" s="36"/>
      <c r="O89" s="36">
        <v>1</v>
      </c>
      <c r="P89" s="36">
        <v>2</v>
      </c>
      <c r="Q89" s="36"/>
      <c r="R89" s="36"/>
      <c r="S89" s="36"/>
      <c r="T89" s="36"/>
      <c r="U89" s="36"/>
      <c r="V89" s="36"/>
      <c r="W89" s="36"/>
      <c r="X89" s="36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</row>
    <row r="90" spans="1:48" x14ac:dyDescent="0.25">
      <c r="A90" s="51">
        <v>2</v>
      </c>
      <c r="B90" s="56" t="s">
        <v>72</v>
      </c>
      <c r="C90" s="57"/>
      <c r="D90" s="57"/>
      <c r="E90" s="58"/>
      <c r="F90" s="55">
        <f>(A90/SUM($A$20,$A$21,$A$24))*$G$4</f>
        <v>0.25</v>
      </c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</row>
    <row r="91" spans="1:48" x14ac:dyDescent="0.25">
      <c r="A91" s="51">
        <v>3</v>
      </c>
      <c r="B91" s="59" t="s">
        <v>65</v>
      </c>
      <c r="C91" s="57"/>
      <c r="D91" s="57"/>
      <c r="E91" s="58"/>
      <c r="F91" s="54">
        <f>(A91/SUM($A$22:$A$23))*$F$21</f>
        <v>0.15</v>
      </c>
      <c r="G91" s="36">
        <v>2</v>
      </c>
      <c r="H91" s="36">
        <v>2</v>
      </c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</row>
    <row r="92" spans="1:48" x14ac:dyDescent="0.25">
      <c r="A92" s="51">
        <v>2</v>
      </c>
      <c r="B92" s="59" t="s">
        <v>66</v>
      </c>
      <c r="C92" s="57"/>
      <c r="D92" s="57"/>
      <c r="E92" s="58"/>
      <c r="F92" s="54">
        <f>(A92/SUM($A$22:$A$23))*$F$21</f>
        <v>0.1</v>
      </c>
      <c r="G92" s="36">
        <v>2</v>
      </c>
      <c r="H92" s="36">
        <v>3</v>
      </c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</row>
    <row r="93" spans="1:48" x14ac:dyDescent="0.25">
      <c r="A93" s="51">
        <v>2</v>
      </c>
      <c r="B93" s="56" t="s">
        <v>70</v>
      </c>
      <c r="C93" s="57"/>
      <c r="D93" s="57"/>
      <c r="E93" s="58"/>
      <c r="F93" s="55">
        <f>(A93/SUM($A$20,$A$21,$A$24))*$G$4</f>
        <v>0.25</v>
      </c>
      <c r="G93" s="36">
        <v>1</v>
      </c>
      <c r="H93" s="36">
        <v>1</v>
      </c>
      <c r="I93" s="36" t="s">
        <v>16</v>
      </c>
      <c r="J93" s="36" t="s">
        <v>16</v>
      </c>
      <c r="K93" s="36">
        <v>1</v>
      </c>
      <c r="L93" s="36">
        <v>3</v>
      </c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</row>
    <row r="94" spans="1:48" x14ac:dyDescent="0.25">
      <c r="A94" s="63">
        <v>4</v>
      </c>
      <c r="B94" s="61" t="s">
        <v>69</v>
      </c>
      <c r="C94" s="57"/>
      <c r="D94" s="57"/>
      <c r="E94" s="58"/>
      <c r="F94" s="55">
        <f>(A94/SUM($A$25))*$G$5</f>
        <v>0.25</v>
      </c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</row>
    <row r="95" spans="1:48" x14ac:dyDescent="0.25">
      <c r="A95" s="64">
        <v>2</v>
      </c>
      <c r="B95" s="62" t="s">
        <v>80</v>
      </c>
      <c r="C95" s="57"/>
      <c r="D95" s="57"/>
      <c r="E95" s="58"/>
      <c r="F95" s="55">
        <f>(A95/SUM($A$25))*$G$5</f>
        <v>0.125</v>
      </c>
      <c r="G95" s="36"/>
      <c r="H95" s="36"/>
      <c r="I95" s="36"/>
      <c r="J95" s="36"/>
      <c r="K95" s="36"/>
      <c r="L95" s="36"/>
      <c r="M95" s="36"/>
      <c r="N95" s="36"/>
      <c r="O95" s="36">
        <v>2</v>
      </c>
      <c r="P95" s="36">
        <v>3</v>
      </c>
      <c r="Q95" s="36">
        <v>2</v>
      </c>
      <c r="R95" s="36">
        <v>2</v>
      </c>
      <c r="S95" s="36">
        <v>3</v>
      </c>
      <c r="T95" s="36">
        <v>3</v>
      </c>
      <c r="U95" s="36">
        <v>4</v>
      </c>
      <c r="V95" s="36">
        <v>3</v>
      </c>
      <c r="W95" s="36">
        <v>3</v>
      </c>
      <c r="X95" s="36">
        <v>3</v>
      </c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</row>
    <row r="96" spans="1:48" x14ac:dyDescent="0.25">
      <c r="B96" s="149" t="s">
        <v>67</v>
      </c>
      <c r="C96" s="150"/>
      <c r="D96" s="150"/>
      <c r="E96" s="150"/>
      <c r="F96" s="151"/>
      <c r="G96" s="67">
        <f>SUMPRODUCT(G89:G95,AE122:AE128)/SUM(AE122:AE128)</f>
        <v>1.5714285714285716</v>
      </c>
      <c r="H96" s="67">
        <f t="shared" ref="H96:X96" si="65">SUMPRODUCT(H89:H95,AF122:AF128)/SUM(AF122:AF128)</f>
        <v>1.8</v>
      </c>
      <c r="I96" s="67"/>
      <c r="J96" s="67"/>
      <c r="K96" s="67">
        <f t="shared" si="65"/>
        <v>1</v>
      </c>
      <c r="L96" s="67">
        <f t="shared" si="65"/>
        <v>3</v>
      </c>
      <c r="M96" s="67"/>
      <c r="N96" s="67"/>
      <c r="O96" s="67">
        <f t="shared" si="65"/>
        <v>1.1111111111111112</v>
      </c>
      <c r="P96" s="67">
        <f t="shared" si="65"/>
        <v>2.1111111111111112</v>
      </c>
      <c r="Q96" s="67">
        <f t="shared" si="65"/>
        <v>2</v>
      </c>
      <c r="R96" s="67">
        <f t="shared" si="65"/>
        <v>2</v>
      </c>
      <c r="S96" s="67">
        <f t="shared" si="65"/>
        <v>3</v>
      </c>
      <c r="T96" s="67">
        <f t="shared" si="65"/>
        <v>3</v>
      </c>
      <c r="U96" s="67">
        <f t="shared" si="65"/>
        <v>4</v>
      </c>
      <c r="V96" s="67">
        <f t="shared" si="65"/>
        <v>3</v>
      </c>
      <c r="W96" s="67">
        <f t="shared" si="65"/>
        <v>3</v>
      </c>
      <c r="X96" s="67">
        <f t="shared" si="65"/>
        <v>3</v>
      </c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</row>
    <row r="97" spans="1:48" x14ac:dyDescent="0.25">
      <c r="B97" s="152"/>
      <c r="C97" s="153"/>
      <c r="D97" s="153"/>
      <c r="E97" s="153"/>
      <c r="F97" s="154"/>
      <c r="G97" s="148">
        <f>G96*$N$4+H96*$N$5</f>
        <v>1.6971428571428575</v>
      </c>
      <c r="H97" s="148"/>
      <c r="I97" s="148"/>
      <c r="J97" s="148"/>
      <c r="K97" s="148">
        <f>K96*$N$4+L96*$N$5</f>
        <v>2.1</v>
      </c>
      <c r="L97" s="148"/>
      <c r="M97" s="155"/>
      <c r="N97" s="155"/>
      <c r="O97" s="148">
        <f>O96*$N$4+P96*$N$5</f>
        <v>1.6611111111111112</v>
      </c>
      <c r="P97" s="148"/>
      <c r="Q97" s="148">
        <f>Q96*$N$4+R96*$N$5</f>
        <v>2</v>
      </c>
      <c r="R97" s="148"/>
      <c r="S97" s="148">
        <f>S96*$N$4+T96*$N$5</f>
        <v>3</v>
      </c>
      <c r="T97" s="148"/>
      <c r="U97" s="148">
        <f>U96*$N$4+V96*$N$5</f>
        <v>3.45</v>
      </c>
      <c r="V97" s="148"/>
      <c r="W97" s="148">
        <f>W96*$N$4+X96*$N$5</f>
        <v>3</v>
      </c>
      <c r="X97" s="148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</row>
    <row r="99" spans="1:48" x14ac:dyDescent="0.25">
      <c r="B99" s="81" t="s">
        <v>48</v>
      </c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105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</row>
    <row r="100" spans="1:48" x14ac:dyDescent="0.25">
      <c r="B100" s="85" t="s">
        <v>27</v>
      </c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106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</row>
    <row r="101" spans="1:48" x14ac:dyDescent="0.25">
      <c r="B101" s="87"/>
      <c r="C101" s="88" t="s">
        <v>49</v>
      </c>
      <c r="D101" s="43"/>
      <c r="E101" s="89"/>
      <c r="F101" s="89"/>
      <c r="G101" s="89"/>
      <c r="H101" s="88" t="s">
        <v>50</v>
      </c>
      <c r="I101" s="44"/>
      <c r="J101" s="89" t="s">
        <v>52</v>
      </c>
      <c r="K101" s="89"/>
      <c r="L101" s="89"/>
      <c r="M101" s="88" t="s">
        <v>51</v>
      </c>
      <c r="N101" s="44"/>
      <c r="O101" s="89"/>
      <c r="P101" s="89"/>
      <c r="Q101" s="89"/>
      <c r="R101" s="89"/>
      <c r="S101" s="89"/>
      <c r="T101" s="89"/>
      <c r="U101" s="89"/>
      <c r="V101" s="89"/>
      <c r="W101" s="89"/>
      <c r="X101" s="107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</row>
    <row r="102" spans="1:48" x14ac:dyDescent="0.25">
      <c r="B102" s="85" t="s">
        <v>23</v>
      </c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106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</row>
    <row r="103" spans="1:48" x14ac:dyDescent="0.25">
      <c r="B103" s="93"/>
      <c r="C103" s="94"/>
      <c r="D103" s="94"/>
      <c r="E103" s="94"/>
      <c r="F103" s="94"/>
      <c r="G103" s="146" t="s">
        <v>54</v>
      </c>
      <c r="H103" s="146"/>
      <c r="I103" s="146" t="s">
        <v>55</v>
      </c>
      <c r="J103" s="146"/>
      <c r="K103" s="146" t="s">
        <v>56</v>
      </c>
      <c r="L103" s="146"/>
      <c r="M103" s="146" t="s">
        <v>57</v>
      </c>
      <c r="N103" s="146"/>
      <c r="O103" s="146" t="s">
        <v>58</v>
      </c>
      <c r="P103" s="146"/>
      <c r="Q103" s="146" t="s">
        <v>59</v>
      </c>
      <c r="R103" s="146"/>
      <c r="S103" s="146" t="s">
        <v>60</v>
      </c>
      <c r="T103" s="146"/>
      <c r="U103" s="146" t="s">
        <v>61</v>
      </c>
      <c r="V103" s="146"/>
      <c r="W103" s="146" t="s">
        <v>64</v>
      </c>
      <c r="X103" s="147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</row>
    <row r="104" spans="1:48" x14ac:dyDescent="0.25">
      <c r="B104" s="93"/>
      <c r="C104" s="94"/>
      <c r="D104" s="94"/>
      <c r="E104" s="94"/>
      <c r="F104" s="94"/>
      <c r="G104" s="144">
        <f>SUM(H106:H112)</f>
        <v>0.34375</v>
      </c>
      <c r="H104" s="144"/>
      <c r="I104" s="144">
        <f>SUM(J106:J112)</f>
        <v>0.125</v>
      </c>
      <c r="J104" s="144"/>
      <c r="K104" s="144">
        <f>SUM(L106:L112)</f>
        <v>3.125E-2</v>
      </c>
      <c r="L104" s="144"/>
      <c r="M104" s="144">
        <f>SUM(N106:N112)</f>
        <v>0</v>
      </c>
      <c r="N104" s="144"/>
      <c r="O104" s="144">
        <f>SUM(P106:P112)</f>
        <v>0.28125</v>
      </c>
      <c r="P104" s="144"/>
      <c r="Q104" s="144">
        <f>SUM(R106:R112)</f>
        <v>6.25E-2</v>
      </c>
      <c r="R104" s="144"/>
      <c r="S104" s="144">
        <f>SUM(T106:T112)</f>
        <v>6.25E-2</v>
      </c>
      <c r="T104" s="144"/>
      <c r="U104" s="144">
        <f>SUM(V106:V112)</f>
        <v>3.125E-2</v>
      </c>
      <c r="V104" s="144"/>
      <c r="W104" s="144">
        <f>SUM(X106:X112)</f>
        <v>6.25E-2</v>
      </c>
      <c r="X104" s="145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</row>
    <row r="105" spans="1:48" x14ac:dyDescent="0.25">
      <c r="A105" t="s">
        <v>75</v>
      </c>
      <c r="B105" s="93"/>
      <c r="C105" s="94"/>
      <c r="D105" s="94"/>
      <c r="E105" s="94"/>
      <c r="F105" s="94"/>
      <c r="G105" s="71" t="s">
        <v>78</v>
      </c>
      <c r="H105" s="71" t="s">
        <v>79</v>
      </c>
      <c r="I105" s="71" t="s">
        <v>78</v>
      </c>
      <c r="J105" s="71" t="s">
        <v>79</v>
      </c>
      <c r="K105" s="71" t="s">
        <v>78</v>
      </c>
      <c r="L105" s="71" t="s">
        <v>79</v>
      </c>
      <c r="M105" s="71" t="s">
        <v>78</v>
      </c>
      <c r="N105" s="71" t="s">
        <v>79</v>
      </c>
      <c r="O105" s="71" t="s">
        <v>78</v>
      </c>
      <c r="P105" s="71" t="s">
        <v>79</v>
      </c>
      <c r="Q105" s="71" t="s">
        <v>78</v>
      </c>
      <c r="R105" s="71" t="s">
        <v>79</v>
      </c>
      <c r="S105" s="71" t="s">
        <v>78</v>
      </c>
      <c r="T105" s="71" t="s">
        <v>79</v>
      </c>
      <c r="U105" s="71" t="s">
        <v>78</v>
      </c>
      <c r="V105" s="71" t="s">
        <v>79</v>
      </c>
      <c r="W105" s="71" t="s">
        <v>78</v>
      </c>
      <c r="X105" s="108" t="s">
        <v>79</v>
      </c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</row>
    <row r="106" spans="1:48" x14ac:dyDescent="0.25">
      <c r="A106" s="100">
        <v>2</v>
      </c>
      <c r="B106" s="56" t="s">
        <v>71</v>
      </c>
      <c r="C106" s="57"/>
      <c r="D106" s="57"/>
      <c r="E106" s="58"/>
      <c r="F106" s="55">
        <f>(A106/SUM(A106,A107,A110))*$G$4</f>
        <v>0.25</v>
      </c>
      <c r="G106" s="36"/>
      <c r="H106" s="60" t="str">
        <f>IF(G106,(G106/SUM($G106,$I106,$K106,$M106,$O106,$Q106,$S106,$U106,$W106)*$F106),"")</f>
        <v/>
      </c>
      <c r="I106" s="36"/>
      <c r="J106" s="60" t="str">
        <f t="shared" ref="J106:J112" si="66">IF(I106,(I106/SUM($G106,$I106,$K106,$M106,$O106,$Q106,$S106,$U106,$W106)*$F106),"")</f>
        <v/>
      </c>
      <c r="K106" s="36"/>
      <c r="L106" s="60" t="str">
        <f t="shared" ref="L106:L112" si="67">IF(K106,(K106/SUM($G106,$I106,$K106,$M106,$O106,$Q106,$S106,$U106,$W106)*$F106),"")</f>
        <v/>
      </c>
      <c r="M106" s="36"/>
      <c r="N106" s="60" t="str">
        <f t="shared" ref="N106:N112" si="68">IF(M106,(M106/SUM($G106,$I106,$K106,$M106,$O106,$Q106,$S106,$U106,$W106)*$F106),"")</f>
        <v/>
      </c>
      <c r="O106" s="36">
        <v>2</v>
      </c>
      <c r="P106" s="60">
        <f t="shared" ref="P106:P112" si="69">IF(O106,(O106/SUM($G106,$I106,$K106,$M106,$O106,$Q106,$S106,$U106,$W106)*$F106),"")</f>
        <v>0.25</v>
      </c>
      <c r="Q106" s="36"/>
      <c r="R106" s="60" t="str">
        <f t="shared" ref="R106:R112" si="70">IF(Q106,(Q106/SUM($G106,$I106,$K106,$M106,$O106,$Q106,$S106,$U106,$W106)*$F106),"")</f>
        <v/>
      </c>
      <c r="S106" s="36"/>
      <c r="T106" s="60" t="str">
        <f t="shared" ref="T106:T112" si="71">IF(S106,(S106/SUM($G106,$I106,$K106,$M106,$O106,$Q106,$S106,$U106,$W106)*$F106),"")</f>
        <v/>
      </c>
      <c r="U106" s="36"/>
      <c r="V106" s="60" t="str">
        <f t="shared" ref="V106:V112" si="72">IF(U106,(U106/SUM($G106,$I106,$K106,$M106,$O106,$Q106,$S106,$U106,$W106)*$F106),"")</f>
        <v/>
      </c>
      <c r="W106" s="36"/>
      <c r="X106" s="60" t="str">
        <f t="shared" ref="X106:X112" si="73">IF(W106,(W106/SUM($G106,$I106,$K106,$M106,$O106,$Q106,$S106,$U106,$W106)*$F106),"")</f>
        <v/>
      </c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</row>
    <row r="107" spans="1:48" x14ac:dyDescent="0.25">
      <c r="A107" s="101">
        <v>2</v>
      </c>
      <c r="B107" s="56" t="s">
        <v>72</v>
      </c>
      <c r="C107" s="57"/>
      <c r="D107" s="57"/>
      <c r="E107" s="58"/>
      <c r="F107" s="55">
        <f>(A107/SUM(A106,A107,A110))*$G$4</f>
        <v>0.25</v>
      </c>
      <c r="G107" s="36"/>
      <c r="H107" s="60" t="str">
        <f t="shared" ref="H107:H112" si="74">IF(G107,(G107/SUM($G107,$I107,$K107,$M107,$O107,$Q107,$S107,$U107,$W107)*$F107),"")</f>
        <v/>
      </c>
      <c r="I107" s="36"/>
      <c r="J107" s="60" t="str">
        <f t="shared" si="66"/>
        <v/>
      </c>
      <c r="K107" s="36"/>
      <c r="L107" s="60" t="str">
        <f t="shared" si="67"/>
        <v/>
      </c>
      <c r="M107" s="36"/>
      <c r="N107" s="60" t="str">
        <f t="shared" si="68"/>
        <v/>
      </c>
      <c r="O107" s="36"/>
      <c r="P107" s="60" t="str">
        <f t="shared" si="69"/>
        <v/>
      </c>
      <c r="Q107" s="36"/>
      <c r="R107" s="60" t="str">
        <f t="shared" si="70"/>
        <v/>
      </c>
      <c r="S107" s="36"/>
      <c r="T107" s="60" t="str">
        <f t="shared" si="71"/>
        <v/>
      </c>
      <c r="U107" s="36"/>
      <c r="V107" s="60" t="str">
        <f t="shared" si="72"/>
        <v/>
      </c>
      <c r="W107" s="36"/>
      <c r="X107" s="60" t="str">
        <f t="shared" si="73"/>
        <v/>
      </c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</row>
    <row r="108" spans="1:48" x14ac:dyDescent="0.25">
      <c r="A108" s="101">
        <v>3</v>
      </c>
      <c r="B108" s="59" t="s">
        <v>65</v>
      </c>
      <c r="C108" s="57"/>
      <c r="D108" s="57"/>
      <c r="E108" s="58"/>
      <c r="F108" s="54">
        <f>(A108/SUM(A108:A109))*$F$38</f>
        <v>0.15</v>
      </c>
      <c r="G108" s="36">
        <v>4</v>
      </c>
      <c r="H108" s="60">
        <f t="shared" si="74"/>
        <v>0.15</v>
      </c>
      <c r="I108" s="36"/>
      <c r="J108" s="60" t="str">
        <f t="shared" si="66"/>
        <v/>
      </c>
      <c r="K108" s="36"/>
      <c r="L108" s="60" t="str">
        <f t="shared" si="67"/>
        <v/>
      </c>
      <c r="M108" s="36"/>
      <c r="N108" s="60" t="str">
        <f t="shared" si="68"/>
        <v/>
      </c>
      <c r="O108" s="36"/>
      <c r="P108" s="60" t="str">
        <f t="shared" si="69"/>
        <v/>
      </c>
      <c r="Q108" s="36"/>
      <c r="R108" s="60" t="str">
        <f t="shared" si="70"/>
        <v/>
      </c>
      <c r="S108" s="36"/>
      <c r="T108" s="60" t="str">
        <f t="shared" si="71"/>
        <v/>
      </c>
      <c r="U108" s="36"/>
      <c r="V108" s="60" t="str">
        <f t="shared" si="72"/>
        <v/>
      </c>
      <c r="W108" s="36"/>
      <c r="X108" s="60" t="str">
        <f t="shared" si="73"/>
        <v/>
      </c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</row>
    <row r="109" spans="1:48" x14ac:dyDescent="0.25">
      <c r="A109" s="101">
        <v>2</v>
      </c>
      <c r="B109" s="59" t="s">
        <v>66</v>
      </c>
      <c r="C109" s="57"/>
      <c r="D109" s="57"/>
      <c r="E109" s="58"/>
      <c r="F109" s="54">
        <f>(A109/SUM(A108:A109))*$F$21</f>
        <v>0.1</v>
      </c>
      <c r="G109" s="36">
        <v>4</v>
      </c>
      <c r="H109" s="60">
        <f t="shared" si="74"/>
        <v>0.1</v>
      </c>
      <c r="I109" s="36"/>
      <c r="J109" s="60" t="str">
        <f t="shared" si="66"/>
        <v/>
      </c>
      <c r="K109" s="36"/>
      <c r="L109" s="60" t="str">
        <f t="shared" si="67"/>
        <v/>
      </c>
      <c r="M109" s="36"/>
      <c r="N109" s="60" t="str">
        <f t="shared" si="68"/>
        <v/>
      </c>
      <c r="O109" s="36"/>
      <c r="P109" s="60" t="str">
        <f t="shared" si="69"/>
        <v/>
      </c>
      <c r="Q109" s="36"/>
      <c r="R109" s="60" t="str">
        <f t="shared" si="70"/>
        <v/>
      </c>
      <c r="S109" s="36"/>
      <c r="T109" s="60" t="str">
        <f t="shared" si="71"/>
        <v/>
      </c>
      <c r="U109" s="36"/>
      <c r="V109" s="60" t="str">
        <f t="shared" si="72"/>
        <v/>
      </c>
      <c r="W109" s="36"/>
      <c r="X109" s="60" t="str">
        <f t="shared" si="73"/>
        <v/>
      </c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</row>
    <row r="110" spans="1:48" x14ac:dyDescent="0.25">
      <c r="A110" s="101">
        <v>2</v>
      </c>
      <c r="B110" s="56" t="s">
        <v>70</v>
      </c>
      <c r="C110" s="57"/>
      <c r="D110" s="57"/>
      <c r="E110" s="58"/>
      <c r="F110" s="55">
        <f>(A110/SUM(A106,A107,A110))*$G$4</f>
        <v>0.25</v>
      </c>
      <c r="G110" s="36">
        <v>3</v>
      </c>
      <c r="H110" s="60">
        <f t="shared" si="74"/>
        <v>9.375E-2</v>
      </c>
      <c r="I110" s="36">
        <v>4</v>
      </c>
      <c r="J110" s="60">
        <f t="shared" si="66"/>
        <v>0.125</v>
      </c>
      <c r="K110" s="36">
        <v>1</v>
      </c>
      <c r="L110" s="60">
        <f t="shared" si="67"/>
        <v>3.125E-2</v>
      </c>
      <c r="M110" s="36"/>
      <c r="N110" s="60" t="str">
        <f t="shared" si="68"/>
        <v/>
      </c>
      <c r="O110" s="36"/>
      <c r="P110" s="60" t="str">
        <f t="shared" si="69"/>
        <v/>
      </c>
      <c r="Q110" s="36"/>
      <c r="R110" s="60" t="str">
        <f t="shared" si="70"/>
        <v/>
      </c>
      <c r="S110" s="36"/>
      <c r="T110" s="60" t="str">
        <f t="shared" si="71"/>
        <v/>
      </c>
      <c r="U110" s="36"/>
      <c r="V110" s="60" t="str">
        <f t="shared" si="72"/>
        <v/>
      </c>
      <c r="W110" s="36"/>
      <c r="X110" s="60" t="str">
        <f t="shared" si="73"/>
        <v/>
      </c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</row>
    <row r="111" spans="1:48" x14ac:dyDescent="0.25">
      <c r="A111" s="102">
        <v>4</v>
      </c>
      <c r="B111" s="56" t="s">
        <v>69</v>
      </c>
      <c r="C111" s="57"/>
      <c r="D111" s="57"/>
      <c r="E111" s="58"/>
      <c r="F111" s="55">
        <f>(A111/SUM(A111))*$G$5</f>
        <v>0.25</v>
      </c>
      <c r="G111" s="36"/>
      <c r="H111" s="60" t="str">
        <f t="shared" si="74"/>
        <v/>
      </c>
      <c r="I111" s="36"/>
      <c r="J111" s="60" t="str">
        <f t="shared" si="66"/>
        <v/>
      </c>
      <c r="K111" s="36"/>
      <c r="L111" s="60" t="str">
        <f t="shared" si="67"/>
        <v/>
      </c>
      <c r="M111" s="36"/>
      <c r="N111" s="60" t="str">
        <f t="shared" si="68"/>
        <v/>
      </c>
      <c r="O111" s="36"/>
      <c r="P111" s="60" t="str">
        <f t="shared" si="69"/>
        <v/>
      </c>
      <c r="Q111" s="36"/>
      <c r="R111" s="60" t="str">
        <f t="shared" si="70"/>
        <v/>
      </c>
      <c r="S111" s="36"/>
      <c r="T111" s="60" t="str">
        <f t="shared" si="71"/>
        <v/>
      </c>
      <c r="U111" s="36"/>
      <c r="V111" s="60" t="str">
        <f t="shared" si="72"/>
        <v/>
      </c>
      <c r="W111" s="36"/>
      <c r="X111" s="60" t="str">
        <f t="shared" si="73"/>
        <v/>
      </c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</row>
    <row r="112" spans="1:48" x14ac:dyDescent="0.25">
      <c r="A112" s="103">
        <v>2</v>
      </c>
      <c r="B112" s="59" t="s">
        <v>80</v>
      </c>
      <c r="C112" s="57"/>
      <c r="D112" s="57"/>
      <c r="E112" s="58"/>
      <c r="F112" s="55">
        <f>(A112/SUM(A112))*$G$5</f>
        <v>0.25</v>
      </c>
      <c r="G112" s="36"/>
      <c r="H112" s="60" t="str">
        <f t="shared" si="74"/>
        <v/>
      </c>
      <c r="I112" s="36"/>
      <c r="J112" s="60" t="str">
        <f t="shared" si="66"/>
        <v/>
      </c>
      <c r="K112" s="36"/>
      <c r="L112" s="60" t="str">
        <f t="shared" si="67"/>
        <v/>
      </c>
      <c r="M112" s="36"/>
      <c r="N112" s="60" t="str">
        <f t="shared" si="68"/>
        <v/>
      </c>
      <c r="O112" s="36">
        <v>2</v>
      </c>
      <c r="P112" s="60">
        <f t="shared" si="69"/>
        <v>3.125E-2</v>
      </c>
      <c r="Q112" s="36">
        <v>4</v>
      </c>
      <c r="R112" s="60">
        <f t="shared" si="70"/>
        <v>6.25E-2</v>
      </c>
      <c r="S112" s="36">
        <v>4</v>
      </c>
      <c r="T112" s="60">
        <f t="shared" si="71"/>
        <v>6.25E-2</v>
      </c>
      <c r="U112" s="36">
        <v>2</v>
      </c>
      <c r="V112" s="60">
        <f t="shared" si="72"/>
        <v>3.125E-2</v>
      </c>
      <c r="W112" s="36">
        <v>4</v>
      </c>
      <c r="X112" s="60">
        <f t="shared" si="73"/>
        <v>6.25E-2</v>
      </c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</row>
    <row r="113" spans="1:48" x14ac:dyDescent="0.25">
      <c r="B113" s="141"/>
      <c r="C113" s="142"/>
      <c r="D113" s="142"/>
      <c r="E113" s="142"/>
      <c r="F113" s="143"/>
      <c r="G113" s="109"/>
      <c r="H113" s="109"/>
      <c r="I113" s="109"/>
      <c r="J113" s="109"/>
      <c r="K113" s="109"/>
      <c r="L113" s="109"/>
      <c r="M113" s="109"/>
      <c r="N113" s="109"/>
      <c r="O113" s="109"/>
      <c r="P113" s="109"/>
      <c r="Q113" s="109"/>
      <c r="R113" s="109"/>
      <c r="S113" s="109"/>
      <c r="T113" s="109"/>
      <c r="U113" s="109"/>
      <c r="V113" s="109"/>
      <c r="W113" s="109"/>
      <c r="X113" s="110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</row>
    <row r="115" spans="1:48" x14ac:dyDescent="0.25">
      <c r="B115" s="81" t="s">
        <v>48</v>
      </c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105"/>
      <c r="Z115" s="81" t="s">
        <v>48</v>
      </c>
      <c r="AA115" s="82"/>
      <c r="AB115" s="82"/>
      <c r="AC115" s="82"/>
      <c r="AD115" s="82"/>
      <c r="AE115" s="83"/>
      <c r="AF115" s="83"/>
      <c r="AG115" s="83"/>
      <c r="AH115" s="83"/>
      <c r="AI115" s="83"/>
      <c r="AJ115" s="83"/>
      <c r="AK115" s="83"/>
      <c r="AL115" s="83"/>
      <c r="AM115" s="83"/>
      <c r="AN115" s="83"/>
      <c r="AO115" s="83"/>
      <c r="AP115" s="83"/>
      <c r="AQ115" s="83"/>
      <c r="AR115" s="83"/>
      <c r="AS115" s="83"/>
      <c r="AT115" s="83"/>
      <c r="AU115" s="83"/>
      <c r="AV115" s="84"/>
    </row>
    <row r="116" spans="1:48" x14ac:dyDescent="0.25">
      <c r="B116" s="85" t="s">
        <v>27</v>
      </c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106"/>
      <c r="Z116" s="85" t="s">
        <v>27</v>
      </c>
      <c r="AA116" s="41"/>
      <c r="AB116" s="41"/>
      <c r="AC116" s="41"/>
      <c r="AD116" s="41"/>
      <c r="AE116" s="78"/>
      <c r="AF116" s="78"/>
      <c r="AG116" s="78"/>
      <c r="AH116" s="78"/>
      <c r="AI116" s="78"/>
      <c r="AJ116" s="78"/>
      <c r="AK116" s="78"/>
      <c r="AL116" s="78"/>
      <c r="AM116" s="78"/>
      <c r="AN116" s="78"/>
      <c r="AO116" s="78"/>
      <c r="AP116" s="78"/>
      <c r="AQ116" s="78"/>
      <c r="AR116" s="78"/>
      <c r="AS116" s="78"/>
      <c r="AT116" s="78"/>
      <c r="AU116" s="78"/>
      <c r="AV116" s="86"/>
    </row>
    <row r="117" spans="1:48" x14ac:dyDescent="0.25">
      <c r="B117" s="87"/>
      <c r="C117" s="88" t="s">
        <v>49</v>
      </c>
      <c r="D117" s="43"/>
      <c r="E117" s="89"/>
      <c r="F117" s="89"/>
      <c r="G117" s="89"/>
      <c r="H117" s="88" t="s">
        <v>50</v>
      </c>
      <c r="I117" s="44"/>
      <c r="J117" s="89" t="s">
        <v>52</v>
      </c>
      <c r="K117" s="89"/>
      <c r="L117" s="89"/>
      <c r="M117" s="88" t="s">
        <v>51</v>
      </c>
      <c r="N117" s="44"/>
      <c r="O117" s="89"/>
      <c r="P117" s="89"/>
      <c r="Q117" s="89"/>
      <c r="R117" s="89"/>
      <c r="S117" s="89"/>
      <c r="T117" s="89"/>
      <c r="U117" s="89"/>
      <c r="V117" s="89"/>
      <c r="W117" s="89"/>
      <c r="X117" s="107"/>
      <c r="Z117" s="87"/>
      <c r="AA117" s="88" t="s">
        <v>49</v>
      </c>
      <c r="AB117" s="43"/>
      <c r="AC117" s="89"/>
      <c r="AD117" s="89"/>
      <c r="AE117" s="90"/>
      <c r="AF117" s="91" t="s">
        <v>50</v>
      </c>
      <c r="AG117" s="79"/>
      <c r="AH117" s="90" t="s">
        <v>52</v>
      </c>
      <c r="AI117" s="90"/>
      <c r="AJ117" s="90"/>
      <c r="AK117" s="91" t="s">
        <v>51</v>
      </c>
      <c r="AL117" s="79"/>
      <c r="AM117" s="90"/>
      <c r="AN117" s="90"/>
      <c r="AO117" s="90"/>
      <c r="AP117" s="90"/>
      <c r="AQ117" s="90"/>
      <c r="AR117" s="90"/>
      <c r="AS117" s="90"/>
      <c r="AT117" s="90"/>
      <c r="AU117" s="90"/>
      <c r="AV117" s="92"/>
    </row>
    <row r="118" spans="1:48" x14ac:dyDescent="0.25">
      <c r="B118" s="85" t="s">
        <v>23</v>
      </c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106"/>
      <c r="Z118" s="85" t="s">
        <v>23</v>
      </c>
      <c r="AA118" s="41"/>
      <c r="AB118" s="41"/>
      <c r="AC118" s="41"/>
      <c r="AD118" s="41"/>
      <c r="AE118" s="78"/>
      <c r="AF118" s="78"/>
      <c r="AG118" s="78"/>
      <c r="AH118" s="78"/>
      <c r="AI118" s="78"/>
      <c r="AJ118" s="78"/>
      <c r="AK118" s="78"/>
      <c r="AL118" s="78"/>
      <c r="AM118" s="78"/>
      <c r="AN118" s="78"/>
      <c r="AO118" s="78"/>
      <c r="AP118" s="78"/>
      <c r="AQ118" s="78"/>
      <c r="AR118" s="78"/>
      <c r="AS118" s="78"/>
      <c r="AT118" s="78"/>
      <c r="AU118" s="78"/>
      <c r="AV118" s="86"/>
    </row>
    <row r="119" spans="1:48" x14ac:dyDescent="0.25">
      <c r="B119" s="93"/>
      <c r="C119" s="94"/>
      <c r="D119" s="94"/>
      <c r="E119" s="94"/>
      <c r="F119" s="94"/>
      <c r="G119" s="146" t="s">
        <v>54</v>
      </c>
      <c r="H119" s="146"/>
      <c r="I119" s="146" t="s">
        <v>55</v>
      </c>
      <c r="J119" s="146"/>
      <c r="K119" s="146" t="s">
        <v>56</v>
      </c>
      <c r="L119" s="146"/>
      <c r="M119" s="146" t="s">
        <v>57</v>
      </c>
      <c r="N119" s="146"/>
      <c r="O119" s="146" t="s">
        <v>58</v>
      </c>
      <c r="P119" s="146"/>
      <c r="Q119" s="146" t="s">
        <v>59</v>
      </c>
      <c r="R119" s="146"/>
      <c r="S119" s="146" t="s">
        <v>60</v>
      </c>
      <c r="T119" s="146"/>
      <c r="U119" s="146" t="s">
        <v>61</v>
      </c>
      <c r="V119" s="146"/>
      <c r="W119" s="146" t="s">
        <v>64</v>
      </c>
      <c r="X119" s="147"/>
      <c r="Z119" s="93"/>
      <c r="AA119" s="94"/>
      <c r="AB119" s="94"/>
      <c r="AC119" s="94"/>
      <c r="AD119" s="94"/>
      <c r="AE119" s="144" t="s">
        <v>54</v>
      </c>
      <c r="AF119" s="144"/>
      <c r="AG119" s="144" t="s">
        <v>55</v>
      </c>
      <c r="AH119" s="144"/>
      <c r="AI119" s="144" t="s">
        <v>56</v>
      </c>
      <c r="AJ119" s="144"/>
      <c r="AK119" s="144" t="s">
        <v>57</v>
      </c>
      <c r="AL119" s="144"/>
      <c r="AM119" s="144" t="s">
        <v>58</v>
      </c>
      <c r="AN119" s="144"/>
      <c r="AO119" s="144" t="s">
        <v>59</v>
      </c>
      <c r="AP119" s="144"/>
      <c r="AQ119" s="144" t="s">
        <v>60</v>
      </c>
      <c r="AR119" s="144"/>
      <c r="AS119" s="144" t="s">
        <v>61</v>
      </c>
      <c r="AT119" s="144"/>
      <c r="AU119" s="144" t="s">
        <v>64</v>
      </c>
      <c r="AV119" s="145"/>
    </row>
    <row r="120" spans="1:48" x14ac:dyDescent="0.25">
      <c r="B120" s="93"/>
      <c r="C120" s="94"/>
      <c r="D120" s="94"/>
      <c r="E120" s="94"/>
      <c r="F120" s="94"/>
      <c r="G120" s="144"/>
      <c r="H120" s="144"/>
      <c r="I120" s="144"/>
      <c r="J120" s="144"/>
      <c r="K120" s="144"/>
      <c r="L120" s="144"/>
      <c r="M120" s="144"/>
      <c r="N120" s="144"/>
      <c r="O120" s="144"/>
      <c r="P120" s="144"/>
      <c r="Q120" s="144"/>
      <c r="R120" s="144"/>
      <c r="S120" s="144"/>
      <c r="T120" s="144"/>
      <c r="U120" s="144"/>
      <c r="V120" s="144"/>
      <c r="W120" s="144"/>
      <c r="X120" s="145"/>
      <c r="Z120" s="93"/>
      <c r="AA120" s="94"/>
      <c r="AB120" s="94"/>
      <c r="AC120" s="94"/>
      <c r="AD120" s="94"/>
      <c r="AE120" s="144">
        <f>SUM(AE122:AF128)</f>
        <v>0.43750000000000011</v>
      </c>
      <c r="AF120" s="144"/>
      <c r="AG120" s="144">
        <f>SUM(AG122:AH128)</f>
        <v>0</v>
      </c>
      <c r="AH120" s="144"/>
      <c r="AI120" s="144">
        <f>SUM(AI122:AJ128)</f>
        <v>6.25E-2</v>
      </c>
      <c r="AJ120" s="144"/>
      <c r="AK120" s="144">
        <f>SUM(AK122:AL128)</f>
        <v>0</v>
      </c>
      <c r="AL120" s="144"/>
      <c r="AM120" s="144">
        <f>SUM(AM122:AN128)</f>
        <v>0.28125</v>
      </c>
      <c r="AN120" s="144"/>
      <c r="AO120" s="144">
        <f>SUM(AO122:AP128)</f>
        <v>6.25E-2</v>
      </c>
      <c r="AP120" s="144"/>
      <c r="AQ120" s="144">
        <f>SUM(AQ122:AR128)</f>
        <v>6.25E-2</v>
      </c>
      <c r="AR120" s="144"/>
      <c r="AS120" s="144">
        <f>SUM(AS122:AT128)</f>
        <v>3.125E-2</v>
      </c>
      <c r="AT120" s="144"/>
      <c r="AU120" s="144">
        <f>SUM(AU122:AV128)</f>
        <v>6.25E-2</v>
      </c>
      <c r="AV120" s="144"/>
    </row>
    <row r="121" spans="1:48" x14ac:dyDescent="0.25">
      <c r="A121" t="s">
        <v>75</v>
      </c>
      <c r="B121" s="93"/>
      <c r="C121" s="94"/>
      <c r="D121" s="94"/>
      <c r="E121" s="94"/>
      <c r="F121" s="94"/>
      <c r="G121" s="72" t="s">
        <v>62</v>
      </c>
      <c r="H121" s="72" t="s">
        <v>63</v>
      </c>
      <c r="I121" s="72" t="s">
        <v>62</v>
      </c>
      <c r="J121" s="72" t="s">
        <v>63</v>
      </c>
      <c r="K121" s="72" t="s">
        <v>62</v>
      </c>
      <c r="L121" s="72" t="s">
        <v>63</v>
      </c>
      <c r="M121" s="72" t="s">
        <v>62</v>
      </c>
      <c r="N121" s="72" t="s">
        <v>63</v>
      </c>
      <c r="O121" s="72" t="s">
        <v>62</v>
      </c>
      <c r="P121" s="72" t="s">
        <v>63</v>
      </c>
      <c r="Q121" s="72" t="s">
        <v>62</v>
      </c>
      <c r="R121" s="72" t="s">
        <v>63</v>
      </c>
      <c r="S121" s="72" t="s">
        <v>62</v>
      </c>
      <c r="T121" s="72" t="s">
        <v>63</v>
      </c>
      <c r="U121" s="72" t="s">
        <v>62</v>
      </c>
      <c r="V121" s="72" t="s">
        <v>63</v>
      </c>
      <c r="W121" s="72" t="s">
        <v>62</v>
      </c>
      <c r="X121" s="95" t="s">
        <v>63</v>
      </c>
      <c r="Z121" s="93"/>
      <c r="AA121" s="94"/>
      <c r="AB121" s="94"/>
      <c r="AC121" s="94"/>
      <c r="AD121" s="94"/>
      <c r="AE121" s="72" t="s">
        <v>62</v>
      </c>
      <c r="AF121" s="72" t="s">
        <v>63</v>
      </c>
      <c r="AG121" s="72" t="s">
        <v>62</v>
      </c>
      <c r="AH121" s="72" t="s">
        <v>63</v>
      </c>
      <c r="AI121" s="72" t="s">
        <v>62</v>
      </c>
      <c r="AJ121" s="72" t="s">
        <v>63</v>
      </c>
      <c r="AK121" s="72" t="s">
        <v>62</v>
      </c>
      <c r="AL121" s="72" t="s">
        <v>63</v>
      </c>
      <c r="AM121" s="72" t="s">
        <v>62</v>
      </c>
      <c r="AN121" s="72" t="s">
        <v>63</v>
      </c>
      <c r="AO121" s="72" t="s">
        <v>62</v>
      </c>
      <c r="AP121" s="72" t="s">
        <v>63</v>
      </c>
      <c r="AQ121" s="72" t="s">
        <v>62</v>
      </c>
      <c r="AR121" s="72" t="s">
        <v>63</v>
      </c>
      <c r="AS121" s="72" t="s">
        <v>62</v>
      </c>
      <c r="AT121" s="72" t="s">
        <v>63</v>
      </c>
      <c r="AU121" s="72" t="s">
        <v>62</v>
      </c>
      <c r="AV121" s="95" t="s">
        <v>63</v>
      </c>
    </row>
    <row r="122" spans="1:48" x14ac:dyDescent="0.25">
      <c r="A122" s="100">
        <v>2</v>
      </c>
      <c r="B122" s="56" t="s">
        <v>71</v>
      </c>
      <c r="C122" s="57"/>
      <c r="D122" s="57"/>
      <c r="E122" s="58"/>
      <c r="F122" s="55">
        <f>(A122/SUM(A122,A123,A126))*$G$4</f>
        <v>0.25</v>
      </c>
      <c r="G122" s="36"/>
      <c r="H122" s="60" t="str">
        <f>IF(G122,(G122/SUM($G122,$I122,$K122,$M122,$O122,$Q122,$S122,$U122,$W122)*$F122),"")</f>
        <v/>
      </c>
      <c r="I122" s="36"/>
      <c r="J122" s="60" t="str">
        <f t="shared" ref="J122:J128" si="75">IF(I122,(I122/SUM($G122,$I122,$K122,$M122,$O122,$Q122,$S122,$U122,$W122)*$F122),"")</f>
        <v/>
      </c>
      <c r="K122" s="36"/>
      <c r="L122" s="60" t="str">
        <f t="shared" ref="L122:L128" si="76">IF(K122,(K122/SUM($G122,$I122,$K122,$M122,$O122,$Q122,$S122,$U122,$W122)*$F122),"")</f>
        <v/>
      </c>
      <c r="M122" s="36"/>
      <c r="N122" s="60" t="str">
        <f t="shared" ref="N122:N128" si="77">IF(M122,(M122/SUM($G122,$I122,$K122,$M122,$O122,$Q122,$S122,$U122,$W122)*$F122),"")</f>
        <v/>
      </c>
      <c r="O122" s="36">
        <v>2</v>
      </c>
      <c r="P122" s="60">
        <f t="shared" ref="P122:P128" si="78">IF(O122,(O122/SUM($G122,$I122,$K122,$M122,$O122,$Q122,$S122,$U122,$W122)*$F122),"")</f>
        <v>0.25</v>
      </c>
      <c r="Q122" s="36"/>
      <c r="R122" s="60" t="str">
        <f t="shared" ref="R122:R128" si="79">IF(Q122,(Q122/SUM($G122,$I122,$K122,$M122,$O122,$Q122,$S122,$U122,$W122)*$F122),"")</f>
        <v/>
      </c>
      <c r="S122" s="36"/>
      <c r="T122" s="60" t="str">
        <f t="shared" ref="T122:T128" si="80">IF(S122,(S122/SUM($G122,$I122,$K122,$M122,$O122,$Q122,$S122,$U122,$W122)*$F122),"")</f>
        <v/>
      </c>
      <c r="U122" s="36"/>
      <c r="V122" s="60" t="str">
        <f t="shared" ref="V122:V128" si="81">IF(U122,(U122/SUM($G122,$I122,$K122,$M122,$O122,$Q122,$S122,$U122,$W122)*$F122),"")</f>
        <v/>
      </c>
      <c r="W122" s="36"/>
      <c r="X122" s="60" t="str">
        <f t="shared" ref="X122:X128" si="82">IF(W122,(W122/SUM($G122,$I122,$K122,$M122,$O122,$Q122,$S122,$U122,$W122)*$F122),"")</f>
        <v/>
      </c>
      <c r="Z122" s="56" t="s">
        <v>71</v>
      </c>
      <c r="AA122" s="57"/>
      <c r="AB122" s="57"/>
      <c r="AC122" s="58"/>
      <c r="AD122" s="55">
        <f t="shared" ref="AD122:AD128" si="83">F122</f>
        <v>0.25</v>
      </c>
      <c r="AE122" s="75"/>
      <c r="AF122" s="75"/>
      <c r="AG122" s="75"/>
      <c r="AH122" s="75"/>
      <c r="AI122" s="75"/>
      <c r="AJ122" s="75"/>
      <c r="AK122" s="75"/>
      <c r="AL122" s="75"/>
      <c r="AM122" s="60">
        <f>P122*$N$4</f>
        <v>0.1125</v>
      </c>
      <c r="AN122" s="60">
        <f>P122*$N$5</f>
        <v>0.13750000000000001</v>
      </c>
      <c r="AO122" s="75"/>
      <c r="AP122" s="75"/>
      <c r="AQ122" s="75"/>
      <c r="AR122" s="75"/>
      <c r="AS122" s="75"/>
      <c r="AT122" s="75"/>
      <c r="AU122" s="75"/>
      <c r="AV122" s="96"/>
    </row>
    <row r="123" spans="1:48" x14ac:dyDescent="0.25">
      <c r="A123" s="101">
        <v>2</v>
      </c>
      <c r="B123" s="56" t="s">
        <v>72</v>
      </c>
      <c r="C123" s="57"/>
      <c r="D123" s="57"/>
      <c r="E123" s="58"/>
      <c r="F123" s="55">
        <f>(A123/SUM(A122,A123,A126))*$G$4</f>
        <v>0.25</v>
      </c>
      <c r="G123" s="36"/>
      <c r="H123" s="60" t="str">
        <f t="shared" ref="H123:J128" si="84">IF(G123,(G123/SUM($G123,$I123,$K123,$M123,$O123,$Q123,$S123,$U123,$W123)*$F123),"")</f>
        <v/>
      </c>
      <c r="I123" s="36"/>
      <c r="J123" s="60" t="str">
        <f t="shared" si="75"/>
        <v/>
      </c>
      <c r="K123" s="36"/>
      <c r="L123" s="60" t="str">
        <f t="shared" si="76"/>
        <v/>
      </c>
      <c r="M123" s="36"/>
      <c r="N123" s="60" t="str">
        <f t="shared" si="77"/>
        <v/>
      </c>
      <c r="O123" s="36"/>
      <c r="P123" s="60" t="str">
        <f t="shared" si="78"/>
        <v/>
      </c>
      <c r="Q123" s="36"/>
      <c r="R123" s="60" t="str">
        <f t="shared" si="79"/>
        <v/>
      </c>
      <c r="S123" s="36"/>
      <c r="T123" s="60" t="str">
        <f t="shared" si="80"/>
        <v/>
      </c>
      <c r="U123" s="36"/>
      <c r="V123" s="60" t="str">
        <f t="shared" si="81"/>
        <v/>
      </c>
      <c r="W123" s="36"/>
      <c r="X123" s="60" t="str">
        <f t="shared" si="82"/>
        <v/>
      </c>
      <c r="Z123" s="56" t="s">
        <v>72</v>
      </c>
      <c r="AA123" s="57"/>
      <c r="AB123" s="57"/>
      <c r="AC123" s="58"/>
      <c r="AD123" s="55">
        <f t="shared" si="83"/>
        <v>0.25</v>
      </c>
      <c r="AE123" s="75"/>
      <c r="AF123" s="75"/>
      <c r="AG123" s="75"/>
      <c r="AH123" s="75"/>
      <c r="AI123" s="75"/>
      <c r="AJ123" s="75"/>
      <c r="AK123" s="75"/>
      <c r="AL123" s="75"/>
      <c r="AM123" s="75"/>
      <c r="AN123" s="75"/>
      <c r="AO123" s="75"/>
      <c r="AP123" s="75"/>
      <c r="AQ123" s="75"/>
      <c r="AR123" s="75"/>
      <c r="AS123" s="75"/>
      <c r="AT123" s="75"/>
      <c r="AU123" s="75"/>
      <c r="AV123" s="96"/>
    </row>
    <row r="124" spans="1:48" x14ac:dyDescent="0.25">
      <c r="A124" s="101">
        <v>3</v>
      </c>
      <c r="B124" s="59" t="s">
        <v>65</v>
      </c>
      <c r="C124" s="57"/>
      <c r="D124" s="57"/>
      <c r="E124" s="58"/>
      <c r="F124" s="54">
        <f>(A124/SUM(A124:A125))*$F$38</f>
        <v>0.15</v>
      </c>
      <c r="G124" s="36">
        <v>4</v>
      </c>
      <c r="H124" s="60">
        <f t="shared" si="84"/>
        <v>0.15</v>
      </c>
      <c r="I124" s="36"/>
      <c r="J124" s="60" t="str">
        <f t="shared" si="75"/>
        <v/>
      </c>
      <c r="K124" s="36"/>
      <c r="L124" s="60" t="str">
        <f t="shared" si="76"/>
        <v/>
      </c>
      <c r="M124" s="36"/>
      <c r="N124" s="60" t="str">
        <f t="shared" si="77"/>
        <v/>
      </c>
      <c r="O124" s="36"/>
      <c r="P124" s="60" t="str">
        <f t="shared" si="78"/>
        <v/>
      </c>
      <c r="Q124" s="36"/>
      <c r="R124" s="60" t="str">
        <f t="shared" si="79"/>
        <v/>
      </c>
      <c r="S124" s="36"/>
      <c r="T124" s="60" t="str">
        <f t="shared" si="80"/>
        <v/>
      </c>
      <c r="U124" s="36"/>
      <c r="V124" s="60" t="str">
        <f t="shared" si="81"/>
        <v/>
      </c>
      <c r="W124" s="36"/>
      <c r="X124" s="60" t="str">
        <f t="shared" si="82"/>
        <v/>
      </c>
      <c r="Z124" s="59" t="s">
        <v>65</v>
      </c>
      <c r="AA124" s="57"/>
      <c r="AB124" s="57"/>
      <c r="AC124" s="58"/>
      <c r="AD124" s="80">
        <f t="shared" si="83"/>
        <v>0.15</v>
      </c>
      <c r="AE124" s="60">
        <f>H124*$N$4</f>
        <v>6.7500000000000004E-2</v>
      </c>
      <c r="AF124" s="60">
        <f>H124*$N$5</f>
        <v>8.2500000000000004E-2</v>
      </c>
      <c r="AG124" s="60"/>
      <c r="AH124" s="60"/>
      <c r="AI124" s="60"/>
      <c r="AJ124" s="60"/>
      <c r="AK124" s="75"/>
      <c r="AL124" s="75"/>
      <c r="AM124" s="75"/>
      <c r="AN124" s="75"/>
      <c r="AO124" s="75"/>
      <c r="AP124" s="75"/>
      <c r="AQ124" s="75"/>
      <c r="AR124" s="75"/>
      <c r="AS124" s="75"/>
      <c r="AT124" s="75"/>
      <c r="AU124" s="75"/>
      <c r="AV124" s="96"/>
    </row>
    <row r="125" spans="1:48" x14ac:dyDescent="0.25">
      <c r="A125" s="101">
        <v>2</v>
      </c>
      <c r="B125" s="59" t="s">
        <v>66</v>
      </c>
      <c r="C125" s="57"/>
      <c r="D125" s="57"/>
      <c r="E125" s="58"/>
      <c r="F125" s="54">
        <f>(A125/SUM(A124:A125))*$F$21</f>
        <v>0.1</v>
      </c>
      <c r="G125" s="36">
        <v>4</v>
      </c>
      <c r="H125" s="60">
        <f t="shared" si="84"/>
        <v>0.1</v>
      </c>
      <c r="I125" s="36"/>
      <c r="J125" s="60" t="str">
        <f t="shared" si="75"/>
        <v/>
      </c>
      <c r="K125" s="36"/>
      <c r="L125" s="60" t="str">
        <f t="shared" si="76"/>
        <v/>
      </c>
      <c r="M125" s="36"/>
      <c r="N125" s="60" t="str">
        <f t="shared" si="77"/>
        <v/>
      </c>
      <c r="O125" s="36"/>
      <c r="P125" s="60" t="str">
        <f t="shared" si="78"/>
        <v/>
      </c>
      <c r="Q125" s="36"/>
      <c r="R125" s="60" t="str">
        <f t="shared" si="79"/>
        <v/>
      </c>
      <c r="S125" s="36"/>
      <c r="T125" s="60" t="str">
        <f t="shared" si="80"/>
        <v/>
      </c>
      <c r="U125" s="36"/>
      <c r="V125" s="60" t="str">
        <f t="shared" si="81"/>
        <v/>
      </c>
      <c r="W125" s="36"/>
      <c r="X125" s="60" t="str">
        <f t="shared" si="82"/>
        <v/>
      </c>
      <c r="Z125" s="59" t="s">
        <v>66</v>
      </c>
      <c r="AA125" s="57"/>
      <c r="AB125" s="57"/>
      <c r="AC125" s="58"/>
      <c r="AD125" s="80">
        <f t="shared" si="83"/>
        <v>0.1</v>
      </c>
      <c r="AE125" s="60">
        <f>H125*$N$4</f>
        <v>4.5000000000000005E-2</v>
      </c>
      <c r="AF125" s="60">
        <f>H125*$N$5</f>
        <v>5.5000000000000007E-2</v>
      </c>
      <c r="AG125" s="60"/>
      <c r="AH125" s="60"/>
      <c r="AI125" s="60"/>
      <c r="AJ125" s="60"/>
      <c r="AK125" s="75"/>
      <c r="AL125" s="75"/>
      <c r="AM125" s="75"/>
      <c r="AN125" s="75"/>
      <c r="AO125" s="75"/>
      <c r="AP125" s="75"/>
      <c r="AQ125" s="75"/>
      <c r="AR125" s="75"/>
      <c r="AS125" s="75"/>
      <c r="AT125" s="75"/>
      <c r="AU125" s="75"/>
      <c r="AV125" s="96"/>
    </row>
    <row r="126" spans="1:48" x14ac:dyDescent="0.25">
      <c r="A126" s="101">
        <v>2</v>
      </c>
      <c r="B126" s="56" t="s">
        <v>70</v>
      </c>
      <c r="C126" s="57"/>
      <c r="D126" s="57"/>
      <c r="E126" s="58"/>
      <c r="F126" s="55">
        <f>(A126/SUM(A122,A123,A126))*$G$4</f>
        <v>0.25</v>
      </c>
      <c r="G126" s="36">
        <v>3</v>
      </c>
      <c r="H126" s="60">
        <f t="shared" si="84"/>
        <v>0.1875</v>
      </c>
      <c r="I126" s="36"/>
      <c r="J126" s="60" t="str">
        <f t="shared" si="84"/>
        <v/>
      </c>
      <c r="K126" s="36">
        <v>1</v>
      </c>
      <c r="L126" s="60">
        <f t="shared" si="76"/>
        <v>6.25E-2</v>
      </c>
      <c r="M126" s="36"/>
      <c r="N126" s="60" t="str">
        <f t="shared" si="77"/>
        <v/>
      </c>
      <c r="O126" s="36"/>
      <c r="P126" s="60" t="str">
        <f t="shared" si="78"/>
        <v/>
      </c>
      <c r="Q126" s="36"/>
      <c r="R126" s="60" t="str">
        <f t="shared" si="79"/>
        <v/>
      </c>
      <c r="S126" s="36"/>
      <c r="T126" s="60" t="str">
        <f t="shared" si="80"/>
        <v/>
      </c>
      <c r="U126" s="36"/>
      <c r="V126" s="60" t="str">
        <f t="shared" si="81"/>
        <v/>
      </c>
      <c r="W126" s="36"/>
      <c r="X126" s="60" t="str">
        <f t="shared" si="82"/>
        <v/>
      </c>
      <c r="Z126" s="56" t="s">
        <v>70</v>
      </c>
      <c r="AA126" s="57"/>
      <c r="AB126" s="57"/>
      <c r="AC126" s="58"/>
      <c r="AD126" s="55">
        <f t="shared" si="83"/>
        <v>0.25</v>
      </c>
      <c r="AE126" s="60">
        <f>H126*$N$4</f>
        <v>8.4375000000000006E-2</v>
      </c>
      <c r="AF126" s="60">
        <f>H126*$N$5</f>
        <v>0.10312500000000001</v>
      </c>
      <c r="AG126" s="60"/>
      <c r="AH126" s="60"/>
      <c r="AI126" s="60">
        <f>L126*$N$4</f>
        <v>2.8125000000000001E-2</v>
      </c>
      <c r="AJ126" s="60">
        <f>L126*$N$5</f>
        <v>3.4375000000000003E-2</v>
      </c>
      <c r="AK126" s="75"/>
      <c r="AL126" s="75"/>
      <c r="AM126" s="75"/>
      <c r="AN126" s="75"/>
      <c r="AO126" s="75"/>
      <c r="AP126" s="75"/>
      <c r="AQ126" s="75"/>
      <c r="AR126" s="75"/>
      <c r="AS126" s="75"/>
      <c r="AT126" s="75"/>
      <c r="AU126" s="75"/>
      <c r="AV126" s="96"/>
    </row>
    <row r="127" spans="1:48" x14ac:dyDescent="0.25">
      <c r="A127" s="102">
        <v>4</v>
      </c>
      <c r="B127" s="56" t="s">
        <v>69</v>
      </c>
      <c r="C127" s="57"/>
      <c r="D127" s="57"/>
      <c r="E127" s="58"/>
      <c r="F127" s="55">
        <f>(A127/SUM(A127))*$G$5</f>
        <v>0.25</v>
      </c>
      <c r="G127" s="36"/>
      <c r="H127" s="60" t="str">
        <f t="shared" si="84"/>
        <v/>
      </c>
      <c r="I127" s="36"/>
      <c r="J127" s="60" t="str">
        <f t="shared" si="75"/>
        <v/>
      </c>
      <c r="K127" s="36"/>
      <c r="L127" s="60" t="str">
        <f t="shared" si="76"/>
        <v/>
      </c>
      <c r="M127" s="36"/>
      <c r="N127" s="60" t="str">
        <f t="shared" si="77"/>
        <v/>
      </c>
      <c r="O127" s="36"/>
      <c r="P127" s="60" t="str">
        <f t="shared" si="78"/>
        <v/>
      </c>
      <c r="Q127" s="36"/>
      <c r="R127" s="60" t="str">
        <f t="shared" si="79"/>
        <v/>
      </c>
      <c r="S127" s="36"/>
      <c r="T127" s="60" t="str">
        <f t="shared" si="80"/>
        <v/>
      </c>
      <c r="U127" s="36"/>
      <c r="V127" s="60" t="str">
        <f t="shared" si="81"/>
        <v/>
      </c>
      <c r="W127" s="36"/>
      <c r="X127" s="60" t="str">
        <f t="shared" si="82"/>
        <v/>
      </c>
      <c r="Z127" s="56" t="s">
        <v>69</v>
      </c>
      <c r="AA127" s="57"/>
      <c r="AB127" s="57"/>
      <c r="AC127" s="58"/>
      <c r="AD127" s="55">
        <f t="shared" si="83"/>
        <v>0.25</v>
      </c>
      <c r="AE127" s="75"/>
      <c r="AF127" s="75"/>
      <c r="AG127" s="75"/>
      <c r="AH127" s="75"/>
      <c r="AI127" s="75"/>
      <c r="AJ127" s="75"/>
      <c r="AK127" s="75"/>
      <c r="AL127" s="75"/>
      <c r="AM127" s="75"/>
      <c r="AN127" s="60"/>
      <c r="AO127" s="75"/>
      <c r="AP127" s="60"/>
      <c r="AQ127" s="75"/>
      <c r="AR127" s="60"/>
      <c r="AS127" s="75"/>
      <c r="AT127" s="60"/>
      <c r="AU127" s="75"/>
      <c r="AV127" s="97"/>
    </row>
    <row r="128" spans="1:48" x14ac:dyDescent="0.25">
      <c r="A128" s="103">
        <v>2</v>
      </c>
      <c r="B128" s="59" t="s">
        <v>80</v>
      </c>
      <c r="C128" s="57"/>
      <c r="D128" s="57"/>
      <c r="E128" s="58"/>
      <c r="F128" s="55">
        <f>(A128/SUM(A128))*$G$5</f>
        <v>0.25</v>
      </c>
      <c r="G128" s="36"/>
      <c r="H128" s="60" t="str">
        <f t="shared" si="84"/>
        <v/>
      </c>
      <c r="I128" s="36"/>
      <c r="J128" s="60" t="str">
        <f t="shared" si="75"/>
        <v/>
      </c>
      <c r="K128" s="36"/>
      <c r="L128" s="60" t="str">
        <f t="shared" si="76"/>
        <v/>
      </c>
      <c r="M128" s="36"/>
      <c r="N128" s="60" t="str">
        <f t="shared" si="77"/>
        <v/>
      </c>
      <c r="O128" s="36">
        <v>2</v>
      </c>
      <c r="P128" s="60">
        <f t="shared" si="78"/>
        <v>3.125E-2</v>
      </c>
      <c r="Q128" s="36">
        <v>4</v>
      </c>
      <c r="R128" s="60">
        <f t="shared" si="79"/>
        <v>6.25E-2</v>
      </c>
      <c r="S128" s="36">
        <v>4</v>
      </c>
      <c r="T128" s="60">
        <f t="shared" si="80"/>
        <v>6.25E-2</v>
      </c>
      <c r="U128" s="36">
        <v>2</v>
      </c>
      <c r="V128" s="60">
        <f t="shared" si="81"/>
        <v>3.125E-2</v>
      </c>
      <c r="W128" s="36">
        <v>4</v>
      </c>
      <c r="X128" s="60">
        <f t="shared" si="82"/>
        <v>6.25E-2</v>
      </c>
      <c r="Z128" s="59" t="s">
        <v>80</v>
      </c>
      <c r="AA128" s="57"/>
      <c r="AB128" s="57"/>
      <c r="AC128" s="58"/>
      <c r="AD128" s="80">
        <f t="shared" si="83"/>
        <v>0.25</v>
      </c>
      <c r="AE128" s="75"/>
      <c r="AF128" s="75"/>
      <c r="AG128" s="75"/>
      <c r="AH128" s="75"/>
      <c r="AI128" s="75"/>
      <c r="AJ128" s="75"/>
      <c r="AK128" s="75"/>
      <c r="AL128" s="75"/>
      <c r="AM128" s="60">
        <f>P128*$N$4</f>
        <v>1.40625E-2</v>
      </c>
      <c r="AN128" s="60">
        <f>P128*$N$5</f>
        <v>1.7187500000000001E-2</v>
      </c>
      <c r="AO128" s="60">
        <f>R128*$N$4</f>
        <v>2.8125000000000001E-2</v>
      </c>
      <c r="AP128" s="60">
        <f>R128*$N$5</f>
        <v>3.4375000000000003E-2</v>
      </c>
      <c r="AQ128" s="60">
        <f>T128*$N$4</f>
        <v>2.8125000000000001E-2</v>
      </c>
      <c r="AR128" s="60">
        <f>T128*$N$5</f>
        <v>3.4375000000000003E-2</v>
      </c>
      <c r="AS128" s="60">
        <f>V128*$N$4</f>
        <v>1.40625E-2</v>
      </c>
      <c r="AT128" s="60">
        <f>V128*$N$5</f>
        <v>1.7187500000000001E-2</v>
      </c>
      <c r="AU128" s="60">
        <f>X128*$N$4</f>
        <v>2.8125000000000001E-2</v>
      </c>
      <c r="AV128" s="97">
        <f>X128*$N$5</f>
        <v>3.4375000000000003E-2</v>
      </c>
    </row>
    <row r="129" spans="1:48" x14ac:dyDescent="0.25">
      <c r="B129" s="141"/>
      <c r="C129" s="142"/>
      <c r="D129" s="142"/>
      <c r="E129" s="142"/>
      <c r="F129" s="143"/>
      <c r="G129" s="109"/>
      <c r="H129" s="109"/>
      <c r="I129" s="109"/>
      <c r="J129" s="109"/>
      <c r="K129" s="109"/>
      <c r="L129" s="109"/>
      <c r="M129" s="109"/>
      <c r="N129" s="109"/>
      <c r="O129" s="109"/>
      <c r="P129" s="109"/>
      <c r="Q129" s="109"/>
      <c r="R129" s="109"/>
      <c r="S129" s="109"/>
      <c r="T129" s="109"/>
      <c r="U129" s="109"/>
      <c r="V129" s="109"/>
      <c r="W129" s="109"/>
      <c r="X129" s="110"/>
      <c r="Z129" s="141"/>
      <c r="AA129" s="142"/>
      <c r="AB129" s="142"/>
      <c r="AC129" s="142"/>
      <c r="AD129" s="143"/>
      <c r="AE129" s="98"/>
      <c r="AF129" s="98"/>
      <c r="AG129" s="98"/>
      <c r="AH129" s="98"/>
      <c r="AI129" s="98"/>
      <c r="AJ129" s="98"/>
      <c r="AK129" s="98"/>
      <c r="AL129" s="98"/>
      <c r="AM129" s="98"/>
      <c r="AN129" s="98"/>
      <c r="AO129" s="98"/>
      <c r="AP129" s="98"/>
      <c r="AQ129" s="98"/>
      <c r="AR129" s="98"/>
      <c r="AS129" s="98"/>
      <c r="AT129" s="98"/>
      <c r="AU129" s="98"/>
      <c r="AV129" s="99"/>
    </row>
    <row r="132" spans="1:48" s="113" customFormat="1" ht="26.25" x14ac:dyDescent="0.4">
      <c r="A132" s="112" t="s">
        <v>135</v>
      </c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4"/>
      <c r="AO132" s="114"/>
      <c r="AP132" s="114"/>
      <c r="AQ132" s="114"/>
      <c r="AR132" s="114"/>
      <c r="AS132" s="114"/>
      <c r="AT132" s="114"/>
      <c r="AU132" s="114"/>
      <c r="AV132" s="114"/>
    </row>
    <row r="133" spans="1:48" x14ac:dyDescent="0.25">
      <c r="B133" s="37" t="s">
        <v>48</v>
      </c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9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</row>
    <row r="134" spans="1:48" x14ac:dyDescent="0.25">
      <c r="B134" s="40" t="s">
        <v>27</v>
      </c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2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</row>
    <row r="135" spans="1:48" x14ac:dyDescent="0.25">
      <c r="B135" s="33"/>
      <c r="C135" s="34" t="s">
        <v>49</v>
      </c>
      <c r="D135" s="111">
        <f>SUMPRODUCT(G140:X146,AE173:AV179)</f>
        <v>2.026875</v>
      </c>
      <c r="E135" s="68"/>
      <c r="F135" s="33"/>
      <c r="G135" s="33"/>
      <c r="H135" s="34" t="s">
        <v>50</v>
      </c>
      <c r="I135" s="69">
        <v>2</v>
      </c>
      <c r="J135" s="33" t="s">
        <v>52</v>
      </c>
      <c r="K135" s="33"/>
      <c r="L135" s="33"/>
      <c r="M135" s="34" t="s">
        <v>51</v>
      </c>
      <c r="N135" s="44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</row>
    <row r="136" spans="1:48" x14ac:dyDescent="0.25">
      <c r="B136" s="40" t="s">
        <v>23</v>
      </c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2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</row>
    <row r="137" spans="1:48" x14ac:dyDescent="0.25">
      <c r="B137" s="35"/>
      <c r="C137" s="35"/>
      <c r="D137" s="35"/>
      <c r="E137" s="35"/>
      <c r="F137" s="35"/>
      <c r="G137" s="146" t="s">
        <v>54</v>
      </c>
      <c r="H137" s="146"/>
      <c r="I137" s="146" t="s">
        <v>55</v>
      </c>
      <c r="J137" s="146"/>
      <c r="K137" s="146" t="s">
        <v>56</v>
      </c>
      <c r="L137" s="146"/>
      <c r="M137" s="146" t="s">
        <v>57</v>
      </c>
      <c r="N137" s="146"/>
      <c r="O137" s="146" t="s">
        <v>58</v>
      </c>
      <c r="P137" s="146"/>
      <c r="Q137" s="146" t="s">
        <v>59</v>
      </c>
      <c r="R137" s="146"/>
      <c r="S137" s="146" t="s">
        <v>60</v>
      </c>
      <c r="T137" s="146"/>
      <c r="U137" s="146" t="s">
        <v>61</v>
      </c>
      <c r="V137" s="146"/>
      <c r="W137" s="146" t="s">
        <v>64</v>
      </c>
      <c r="X137" s="146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</row>
    <row r="138" spans="1:48" x14ac:dyDescent="0.25">
      <c r="B138" s="35"/>
      <c r="C138" s="35"/>
      <c r="D138" s="35"/>
      <c r="E138" s="35"/>
      <c r="F138" s="35"/>
      <c r="G138" s="156">
        <f>G155</f>
        <v>0.34375</v>
      </c>
      <c r="H138" s="146"/>
      <c r="I138" s="156">
        <f t="shared" ref="I138" si="85">I155</f>
        <v>0.125</v>
      </c>
      <c r="J138" s="146"/>
      <c r="K138" s="156">
        <f t="shared" ref="K138" si="86">K155</f>
        <v>3.125E-2</v>
      </c>
      <c r="L138" s="146"/>
      <c r="M138" s="156">
        <f t="shared" ref="M138" si="87">M155</f>
        <v>0</v>
      </c>
      <c r="N138" s="146"/>
      <c r="O138" s="156">
        <f t="shared" ref="O138" si="88">O155</f>
        <v>0.28125</v>
      </c>
      <c r="P138" s="146"/>
      <c r="Q138" s="156">
        <f t="shared" ref="Q138" si="89">Q155</f>
        <v>6.25E-2</v>
      </c>
      <c r="R138" s="146"/>
      <c r="S138" s="156">
        <f t="shared" ref="S138" si="90">S155</f>
        <v>6.25E-2</v>
      </c>
      <c r="T138" s="146"/>
      <c r="U138" s="156">
        <f t="shared" ref="U138" si="91">U155</f>
        <v>3.125E-2</v>
      </c>
      <c r="V138" s="146"/>
      <c r="W138" s="156">
        <f t="shared" ref="W138" si="92">W155</f>
        <v>6.25E-2</v>
      </c>
      <c r="X138" s="146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</row>
    <row r="139" spans="1:48" x14ac:dyDescent="0.25">
      <c r="A139" t="s">
        <v>75</v>
      </c>
      <c r="B139" s="35"/>
      <c r="C139" s="35"/>
      <c r="D139" s="35"/>
      <c r="E139" s="35"/>
      <c r="F139" s="35"/>
      <c r="G139" s="73" t="s">
        <v>62</v>
      </c>
      <c r="H139" s="73" t="s">
        <v>63</v>
      </c>
      <c r="I139" s="73" t="s">
        <v>62</v>
      </c>
      <c r="J139" s="73" t="s">
        <v>63</v>
      </c>
      <c r="K139" s="73" t="s">
        <v>62</v>
      </c>
      <c r="L139" s="73" t="s">
        <v>63</v>
      </c>
      <c r="M139" s="73" t="s">
        <v>62</v>
      </c>
      <c r="N139" s="73" t="s">
        <v>63</v>
      </c>
      <c r="O139" s="73" t="s">
        <v>62</v>
      </c>
      <c r="P139" s="73" t="s">
        <v>63</v>
      </c>
      <c r="Q139" s="73" t="s">
        <v>62</v>
      </c>
      <c r="R139" s="73" t="s">
        <v>63</v>
      </c>
      <c r="S139" s="73" t="s">
        <v>62</v>
      </c>
      <c r="T139" s="73" t="s">
        <v>63</v>
      </c>
      <c r="U139" s="73" t="s">
        <v>62</v>
      </c>
      <c r="V139" s="73" t="s">
        <v>63</v>
      </c>
      <c r="W139" s="73" t="s">
        <v>62</v>
      </c>
      <c r="X139" s="73" t="s">
        <v>63</v>
      </c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</row>
    <row r="140" spans="1:48" x14ac:dyDescent="0.25">
      <c r="A140" s="50">
        <v>2</v>
      </c>
      <c r="B140" s="56" t="s">
        <v>71</v>
      </c>
      <c r="C140" s="57"/>
      <c r="D140" s="57"/>
      <c r="E140" s="58"/>
      <c r="F140" s="55">
        <f>(A140/SUM($A$20,$A$21,$A$24))*$G$4</f>
        <v>0.25</v>
      </c>
      <c r="G140" s="36"/>
      <c r="H140" s="36"/>
      <c r="I140" s="36"/>
      <c r="J140" s="36"/>
      <c r="K140" s="36"/>
      <c r="L140" s="36"/>
      <c r="M140" s="36"/>
      <c r="N140" s="36"/>
      <c r="O140" s="36" t="s">
        <v>16</v>
      </c>
      <c r="P140" s="36">
        <v>2</v>
      </c>
      <c r="Q140" s="36"/>
      <c r="R140" s="36"/>
      <c r="S140" s="36"/>
      <c r="T140" s="36"/>
      <c r="U140" s="36"/>
      <c r="V140" s="36"/>
      <c r="W140" s="36"/>
      <c r="X140" s="36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</row>
    <row r="141" spans="1:48" x14ac:dyDescent="0.25">
      <c r="A141" s="51">
        <v>2</v>
      </c>
      <c r="B141" s="56" t="s">
        <v>72</v>
      </c>
      <c r="C141" s="57"/>
      <c r="D141" s="57"/>
      <c r="E141" s="58"/>
      <c r="F141" s="55">
        <f>(A141/SUM($A$20,$A$21,$A$24))*$G$4</f>
        <v>0.25</v>
      </c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</row>
    <row r="142" spans="1:48" x14ac:dyDescent="0.25">
      <c r="A142" s="51">
        <v>3</v>
      </c>
      <c r="B142" s="59" t="s">
        <v>65</v>
      </c>
      <c r="C142" s="57"/>
      <c r="D142" s="57"/>
      <c r="E142" s="58"/>
      <c r="F142" s="54">
        <f>(A142/SUM($A$22:$A$23))*$F$21</f>
        <v>0.15</v>
      </c>
      <c r="G142" s="36">
        <v>2</v>
      </c>
      <c r="H142" s="36">
        <v>2</v>
      </c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</row>
    <row r="143" spans="1:48" x14ac:dyDescent="0.25">
      <c r="A143" s="51">
        <v>2</v>
      </c>
      <c r="B143" s="59" t="s">
        <v>66</v>
      </c>
      <c r="C143" s="57"/>
      <c r="D143" s="57"/>
      <c r="E143" s="58"/>
      <c r="F143" s="54">
        <f>(A143/SUM($A$22:$A$23))*$F$21</f>
        <v>0.1</v>
      </c>
      <c r="G143" s="36">
        <v>2</v>
      </c>
      <c r="H143" s="36">
        <v>3</v>
      </c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</row>
    <row r="144" spans="1:48" x14ac:dyDescent="0.25">
      <c r="A144" s="51">
        <v>2</v>
      </c>
      <c r="B144" s="56" t="s">
        <v>70</v>
      </c>
      <c r="C144" s="57"/>
      <c r="D144" s="57"/>
      <c r="E144" s="58"/>
      <c r="F144" s="55">
        <f>(A144/SUM($A$20,$A$21,$A$24))*$G$4</f>
        <v>0.25</v>
      </c>
      <c r="G144" s="36">
        <v>1</v>
      </c>
      <c r="H144" s="36">
        <v>1</v>
      </c>
      <c r="I144" s="36">
        <v>1</v>
      </c>
      <c r="J144" s="36">
        <v>1</v>
      </c>
      <c r="K144" s="36">
        <v>1</v>
      </c>
      <c r="L144" s="36">
        <v>3</v>
      </c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</row>
    <row r="145" spans="1:48" x14ac:dyDescent="0.25">
      <c r="A145" s="63">
        <v>4</v>
      </c>
      <c r="B145" s="61" t="s">
        <v>69</v>
      </c>
      <c r="C145" s="57"/>
      <c r="D145" s="57"/>
      <c r="E145" s="58"/>
      <c r="F145" s="55">
        <f>(A145/SUM($A$25))*$G$5</f>
        <v>0.25</v>
      </c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</row>
    <row r="146" spans="1:48" x14ac:dyDescent="0.25">
      <c r="A146" s="64">
        <v>2</v>
      </c>
      <c r="B146" s="62" t="s">
        <v>80</v>
      </c>
      <c r="C146" s="57"/>
      <c r="D146" s="57"/>
      <c r="E146" s="58"/>
      <c r="F146" s="55">
        <f>(A146/SUM($A$25))*$G$5</f>
        <v>0.125</v>
      </c>
      <c r="G146" s="36"/>
      <c r="H146" s="36"/>
      <c r="I146" s="36"/>
      <c r="J146" s="36"/>
      <c r="K146" s="36"/>
      <c r="L146" s="36"/>
      <c r="M146" s="36"/>
      <c r="N146" s="36"/>
      <c r="O146" s="36">
        <v>2</v>
      </c>
      <c r="P146" s="36">
        <v>3</v>
      </c>
      <c r="Q146" s="36">
        <v>2</v>
      </c>
      <c r="R146" s="36">
        <v>2</v>
      </c>
      <c r="S146" s="36">
        <v>3</v>
      </c>
      <c r="T146" s="36">
        <v>3</v>
      </c>
      <c r="U146" s="36">
        <v>4</v>
      </c>
      <c r="V146" s="36">
        <v>3</v>
      </c>
      <c r="W146" s="36">
        <v>3</v>
      </c>
      <c r="X146" s="36">
        <v>3</v>
      </c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</row>
    <row r="147" spans="1:48" x14ac:dyDescent="0.25">
      <c r="B147" s="149" t="s">
        <v>67</v>
      </c>
      <c r="C147" s="150"/>
      <c r="D147" s="150"/>
      <c r="E147" s="150"/>
      <c r="F147" s="151"/>
      <c r="G147" s="67">
        <f>SUMPRODUCT(G140:G146,AE173:AE179)/SUM(AE173:AE179)</f>
        <v>1.7272727272727271</v>
      </c>
      <c r="H147" s="67">
        <f t="shared" ref="H147" si="93">SUMPRODUCT(H140:H146,AF173:AF179)/SUM(AF173:AF179)</f>
        <v>2.0181818181818185</v>
      </c>
      <c r="I147" s="67"/>
      <c r="J147" s="67"/>
      <c r="K147" s="67">
        <f t="shared" ref="K147" si="94">SUMPRODUCT(K140:K146,AI173:AI179)/SUM(AI173:AI179)</f>
        <v>1</v>
      </c>
      <c r="L147" s="67">
        <f t="shared" ref="L147" si="95">SUMPRODUCT(L140:L146,AJ173:AJ179)/SUM(AJ173:AJ179)</f>
        <v>3</v>
      </c>
      <c r="M147" s="67"/>
      <c r="N147" s="67"/>
      <c r="O147" s="67">
        <f t="shared" ref="O147" si="96">SUMPRODUCT(O140:O146,AM173:AM179)/SUM(AM173:AM179)</f>
        <v>2</v>
      </c>
      <c r="P147" s="67">
        <f t="shared" ref="P147" si="97">SUMPRODUCT(P140:P146,AN173:AN179)/SUM(AN173:AN179)</f>
        <v>2.0643274853801166</v>
      </c>
      <c r="Q147" s="67">
        <f t="shared" ref="Q147" si="98">SUMPRODUCT(Q140:Q146,AO173:AO179)/SUM(AO173:AO179)</f>
        <v>2</v>
      </c>
      <c r="R147" s="67">
        <f t="shared" ref="R147" si="99">SUMPRODUCT(R140:R146,AP173:AP179)/SUM(AP173:AP179)</f>
        <v>2</v>
      </c>
      <c r="S147" s="67">
        <f t="shared" ref="S147" si="100">SUMPRODUCT(S140:S146,AQ173:AQ179)/SUM(AQ173:AQ179)</f>
        <v>3</v>
      </c>
      <c r="T147" s="67">
        <f t="shared" ref="T147" si="101">SUMPRODUCT(T140:T146,AR173:AR179)/SUM(AR173:AR179)</f>
        <v>3</v>
      </c>
      <c r="U147" s="67">
        <f t="shared" ref="U147" si="102">SUMPRODUCT(U140:U146,AS173:AS179)/SUM(AS173:AS179)</f>
        <v>4</v>
      </c>
      <c r="V147" s="67">
        <f t="shared" ref="V147" si="103">SUMPRODUCT(V140:V146,AT173:AT179)/SUM(AT173:AT179)</f>
        <v>3</v>
      </c>
      <c r="W147" s="67">
        <f t="shared" ref="W147" si="104">SUMPRODUCT(W140:W146,AU173:AU179)/SUM(AU173:AU179)</f>
        <v>3</v>
      </c>
      <c r="X147" s="67">
        <f t="shared" ref="X147" si="105">SUMPRODUCT(X140:X146,AV173:AV179)/SUM(AV173:AV179)</f>
        <v>3</v>
      </c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</row>
    <row r="148" spans="1:48" x14ac:dyDescent="0.25">
      <c r="B148" s="152"/>
      <c r="C148" s="153"/>
      <c r="D148" s="153"/>
      <c r="E148" s="153"/>
      <c r="F148" s="154"/>
      <c r="G148" s="148">
        <f>G147*$N$4+H147*$N$5</f>
        <v>1.8872727272727277</v>
      </c>
      <c r="H148" s="148"/>
      <c r="I148" s="148"/>
      <c r="J148" s="148"/>
      <c r="K148" s="148">
        <f>K147*$N$4+L147*$N$5</f>
        <v>2.1</v>
      </c>
      <c r="L148" s="148"/>
      <c r="M148" s="155"/>
      <c r="N148" s="155"/>
      <c r="O148" s="148">
        <f>O147*$N$4+P147*$N$5</f>
        <v>2.0353801169590642</v>
      </c>
      <c r="P148" s="148"/>
      <c r="Q148" s="148">
        <f>Q147*$N$4+R147*$N$5</f>
        <v>2</v>
      </c>
      <c r="R148" s="148"/>
      <c r="S148" s="148">
        <f>S147*$N$4+T147*$N$5</f>
        <v>3</v>
      </c>
      <c r="T148" s="148"/>
      <c r="U148" s="148">
        <f>U147*$N$4+V147*$N$5</f>
        <v>3.45</v>
      </c>
      <c r="V148" s="148"/>
      <c r="W148" s="148">
        <f>W147*$N$4+X147*$N$5</f>
        <v>3</v>
      </c>
      <c r="X148" s="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</row>
    <row r="150" spans="1:48" x14ac:dyDescent="0.25">
      <c r="B150" s="81" t="s">
        <v>48</v>
      </c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105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</row>
    <row r="151" spans="1:48" x14ac:dyDescent="0.25">
      <c r="B151" s="85" t="s">
        <v>27</v>
      </c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106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</row>
    <row r="152" spans="1:48" x14ac:dyDescent="0.25">
      <c r="B152" s="87"/>
      <c r="C152" s="88" t="s">
        <v>49</v>
      </c>
      <c r="D152" s="43"/>
      <c r="E152" s="89"/>
      <c r="F152" s="89"/>
      <c r="G152" s="89"/>
      <c r="H152" s="88" t="s">
        <v>50</v>
      </c>
      <c r="I152" s="44"/>
      <c r="J152" s="89" t="s">
        <v>52</v>
      </c>
      <c r="K152" s="89"/>
      <c r="L152" s="89"/>
      <c r="M152" s="88" t="s">
        <v>51</v>
      </c>
      <c r="N152" s="44"/>
      <c r="O152" s="89"/>
      <c r="P152" s="89"/>
      <c r="Q152" s="89"/>
      <c r="R152" s="89"/>
      <c r="S152" s="89"/>
      <c r="T152" s="89"/>
      <c r="U152" s="89"/>
      <c r="V152" s="89"/>
      <c r="W152" s="89"/>
      <c r="X152" s="107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</row>
    <row r="153" spans="1:48" x14ac:dyDescent="0.25">
      <c r="B153" s="85" t="s">
        <v>23</v>
      </c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106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</row>
    <row r="154" spans="1:48" x14ac:dyDescent="0.25">
      <c r="B154" s="93"/>
      <c r="C154" s="94"/>
      <c r="D154" s="94"/>
      <c r="E154" s="94"/>
      <c r="F154" s="94"/>
      <c r="G154" s="146" t="s">
        <v>54</v>
      </c>
      <c r="H154" s="146"/>
      <c r="I154" s="146" t="s">
        <v>55</v>
      </c>
      <c r="J154" s="146"/>
      <c r="K154" s="146" t="s">
        <v>56</v>
      </c>
      <c r="L154" s="146"/>
      <c r="M154" s="146" t="s">
        <v>57</v>
      </c>
      <c r="N154" s="146"/>
      <c r="O154" s="146" t="s">
        <v>58</v>
      </c>
      <c r="P154" s="146"/>
      <c r="Q154" s="146" t="s">
        <v>59</v>
      </c>
      <c r="R154" s="146"/>
      <c r="S154" s="146" t="s">
        <v>60</v>
      </c>
      <c r="T154" s="146"/>
      <c r="U154" s="146" t="s">
        <v>61</v>
      </c>
      <c r="V154" s="146"/>
      <c r="W154" s="146" t="s">
        <v>64</v>
      </c>
      <c r="X154" s="147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</row>
    <row r="155" spans="1:48" x14ac:dyDescent="0.25">
      <c r="B155" s="93"/>
      <c r="C155" s="94"/>
      <c r="D155" s="94"/>
      <c r="E155" s="94"/>
      <c r="F155" s="94"/>
      <c r="G155" s="144">
        <f>SUM(H157:H163)</f>
        <v>0.34375</v>
      </c>
      <c r="H155" s="144"/>
      <c r="I155" s="144">
        <f>SUM(J157:J163)</f>
        <v>0.125</v>
      </c>
      <c r="J155" s="144"/>
      <c r="K155" s="144">
        <f>SUM(L157:L163)</f>
        <v>3.125E-2</v>
      </c>
      <c r="L155" s="144"/>
      <c r="M155" s="144">
        <f>SUM(N157:N163)</f>
        <v>0</v>
      </c>
      <c r="N155" s="144"/>
      <c r="O155" s="144">
        <f>SUM(P157:P163)</f>
        <v>0.28125</v>
      </c>
      <c r="P155" s="144"/>
      <c r="Q155" s="144">
        <f>SUM(R157:R163)</f>
        <v>6.25E-2</v>
      </c>
      <c r="R155" s="144"/>
      <c r="S155" s="144">
        <f>SUM(T157:T163)</f>
        <v>6.25E-2</v>
      </c>
      <c r="T155" s="144"/>
      <c r="U155" s="144">
        <f>SUM(V157:V163)</f>
        <v>3.125E-2</v>
      </c>
      <c r="V155" s="144"/>
      <c r="W155" s="144">
        <f>SUM(X157:X163)</f>
        <v>6.25E-2</v>
      </c>
      <c r="X155" s="14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</row>
    <row r="156" spans="1:48" x14ac:dyDescent="0.25">
      <c r="A156" t="s">
        <v>75</v>
      </c>
      <c r="B156" s="93"/>
      <c r="C156" s="94"/>
      <c r="D156" s="94"/>
      <c r="E156" s="94"/>
      <c r="F156" s="94"/>
      <c r="G156" s="73" t="s">
        <v>78</v>
      </c>
      <c r="H156" s="73" t="s">
        <v>79</v>
      </c>
      <c r="I156" s="73" t="s">
        <v>78</v>
      </c>
      <c r="J156" s="73" t="s">
        <v>79</v>
      </c>
      <c r="K156" s="73" t="s">
        <v>78</v>
      </c>
      <c r="L156" s="73" t="s">
        <v>79</v>
      </c>
      <c r="M156" s="73" t="s">
        <v>78</v>
      </c>
      <c r="N156" s="73" t="s">
        <v>79</v>
      </c>
      <c r="O156" s="73" t="s">
        <v>78</v>
      </c>
      <c r="P156" s="73" t="s">
        <v>79</v>
      </c>
      <c r="Q156" s="73" t="s">
        <v>78</v>
      </c>
      <c r="R156" s="73" t="s">
        <v>79</v>
      </c>
      <c r="S156" s="73" t="s">
        <v>78</v>
      </c>
      <c r="T156" s="73" t="s">
        <v>79</v>
      </c>
      <c r="U156" s="73" t="s">
        <v>78</v>
      </c>
      <c r="V156" s="73" t="s">
        <v>79</v>
      </c>
      <c r="W156" s="73" t="s">
        <v>78</v>
      </c>
      <c r="X156" s="108" t="s">
        <v>79</v>
      </c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</row>
    <row r="157" spans="1:48" x14ac:dyDescent="0.25">
      <c r="A157" s="100">
        <v>2</v>
      </c>
      <c r="B157" s="56" t="s">
        <v>71</v>
      </c>
      <c r="C157" s="57"/>
      <c r="D157" s="57"/>
      <c r="E157" s="58"/>
      <c r="F157" s="55">
        <f>(A157/SUM(A157,A158,A161))*$G$4</f>
        <v>0.25</v>
      </c>
      <c r="G157" s="36"/>
      <c r="H157" s="60" t="str">
        <f>IF(G157,(G157/SUM($G157,$I157,$K157,$M157,$O157,$Q157,$S157,$U157,$W157)*$F157),"")</f>
        <v/>
      </c>
      <c r="I157" s="36"/>
      <c r="J157" s="60" t="str">
        <f t="shared" ref="J157:J163" si="106">IF(I157,(I157/SUM($G157,$I157,$K157,$M157,$O157,$Q157,$S157,$U157,$W157)*$F157),"")</f>
        <v/>
      </c>
      <c r="K157" s="36"/>
      <c r="L157" s="60" t="str">
        <f t="shared" ref="L157:L163" si="107">IF(K157,(K157/SUM($G157,$I157,$K157,$M157,$O157,$Q157,$S157,$U157,$W157)*$F157),"")</f>
        <v/>
      </c>
      <c r="M157" s="36"/>
      <c r="N157" s="60" t="str">
        <f t="shared" ref="N157:N163" si="108">IF(M157,(M157/SUM($G157,$I157,$K157,$M157,$O157,$Q157,$S157,$U157,$W157)*$F157),"")</f>
        <v/>
      </c>
      <c r="O157" s="36">
        <v>2</v>
      </c>
      <c r="P157" s="60">
        <f t="shared" ref="P157:P163" si="109">IF(O157,(O157/SUM($G157,$I157,$K157,$M157,$O157,$Q157,$S157,$U157,$W157)*$F157),"")</f>
        <v>0.25</v>
      </c>
      <c r="Q157" s="36"/>
      <c r="R157" s="60" t="str">
        <f t="shared" ref="R157:R163" si="110">IF(Q157,(Q157/SUM($G157,$I157,$K157,$M157,$O157,$Q157,$S157,$U157,$W157)*$F157),"")</f>
        <v/>
      </c>
      <c r="S157" s="36"/>
      <c r="T157" s="60" t="str">
        <f t="shared" ref="T157:T163" si="111">IF(S157,(S157/SUM($G157,$I157,$K157,$M157,$O157,$Q157,$S157,$U157,$W157)*$F157),"")</f>
        <v/>
      </c>
      <c r="U157" s="36"/>
      <c r="V157" s="60" t="str">
        <f t="shared" ref="V157:V163" si="112">IF(U157,(U157/SUM($G157,$I157,$K157,$M157,$O157,$Q157,$S157,$U157,$W157)*$F157),"")</f>
        <v/>
      </c>
      <c r="W157" s="36"/>
      <c r="X157" s="60" t="str">
        <f t="shared" ref="X157:X163" si="113">IF(W157,(W157/SUM($G157,$I157,$K157,$M157,$O157,$Q157,$S157,$U157,$W157)*$F157),"")</f>
        <v/>
      </c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</row>
    <row r="158" spans="1:48" x14ac:dyDescent="0.25">
      <c r="A158" s="101">
        <v>2</v>
      </c>
      <c r="B158" s="56" t="s">
        <v>72</v>
      </c>
      <c r="C158" s="57"/>
      <c r="D158" s="57"/>
      <c r="E158" s="58"/>
      <c r="F158" s="55">
        <f>(A158/SUM(A157,A158,A161))*$G$4</f>
        <v>0.25</v>
      </c>
      <c r="G158" s="36"/>
      <c r="H158" s="60" t="str">
        <f t="shared" ref="H158:H163" si="114">IF(G158,(G158/SUM($G158,$I158,$K158,$M158,$O158,$Q158,$S158,$U158,$W158)*$F158),"")</f>
        <v/>
      </c>
      <c r="I158" s="36"/>
      <c r="J158" s="60" t="str">
        <f t="shared" si="106"/>
        <v/>
      </c>
      <c r="K158" s="36"/>
      <c r="L158" s="60" t="str">
        <f t="shared" si="107"/>
        <v/>
      </c>
      <c r="M158" s="36"/>
      <c r="N158" s="60" t="str">
        <f t="shared" si="108"/>
        <v/>
      </c>
      <c r="O158" s="36"/>
      <c r="P158" s="60" t="str">
        <f t="shared" si="109"/>
        <v/>
      </c>
      <c r="Q158" s="36"/>
      <c r="R158" s="60" t="str">
        <f t="shared" si="110"/>
        <v/>
      </c>
      <c r="S158" s="36"/>
      <c r="T158" s="60" t="str">
        <f t="shared" si="111"/>
        <v/>
      </c>
      <c r="U158" s="36"/>
      <c r="V158" s="60" t="str">
        <f t="shared" si="112"/>
        <v/>
      </c>
      <c r="W158" s="36"/>
      <c r="X158" s="60" t="str">
        <f t="shared" si="113"/>
        <v/>
      </c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</row>
    <row r="159" spans="1:48" x14ac:dyDescent="0.25">
      <c r="A159" s="101">
        <v>3</v>
      </c>
      <c r="B159" s="59" t="s">
        <v>65</v>
      </c>
      <c r="C159" s="57"/>
      <c r="D159" s="57"/>
      <c r="E159" s="58"/>
      <c r="F159" s="54">
        <f>(A159/SUM(A159:A160))*$F$38</f>
        <v>0.15</v>
      </c>
      <c r="G159" s="36">
        <v>4</v>
      </c>
      <c r="H159" s="60">
        <f t="shared" si="114"/>
        <v>0.15</v>
      </c>
      <c r="I159" s="36"/>
      <c r="J159" s="60" t="str">
        <f t="shared" si="106"/>
        <v/>
      </c>
      <c r="K159" s="36"/>
      <c r="L159" s="60" t="str">
        <f t="shared" si="107"/>
        <v/>
      </c>
      <c r="M159" s="36"/>
      <c r="N159" s="60" t="str">
        <f t="shared" si="108"/>
        <v/>
      </c>
      <c r="O159" s="36"/>
      <c r="P159" s="60" t="str">
        <f t="shared" si="109"/>
        <v/>
      </c>
      <c r="Q159" s="36"/>
      <c r="R159" s="60" t="str">
        <f t="shared" si="110"/>
        <v/>
      </c>
      <c r="S159" s="36"/>
      <c r="T159" s="60" t="str">
        <f t="shared" si="111"/>
        <v/>
      </c>
      <c r="U159" s="36"/>
      <c r="V159" s="60" t="str">
        <f t="shared" si="112"/>
        <v/>
      </c>
      <c r="W159" s="36"/>
      <c r="X159" s="60" t="str">
        <f t="shared" si="113"/>
        <v/>
      </c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</row>
    <row r="160" spans="1:48" x14ac:dyDescent="0.25">
      <c r="A160" s="101">
        <v>2</v>
      </c>
      <c r="B160" s="59" t="s">
        <v>66</v>
      </c>
      <c r="C160" s="57"/>
      <c r="D160" s="57"/>
      <c r="E160" s="58"/>
      <c r="F160" s="54">
        <f>(A160/SUM(A159:A160))*$F$21</f>
        <v>0.1</v>
      </c>
      <c r="G160" s="36">
        <v>4</v>
      </c>
      <c r="H160" s="60">
        <f t="shared" si="114"/>
        <v>0.1</v>
      </c>
      <c r="I160" s="36"/>
      <c r="J160" s="60" t="str">
        <f t="shared" si="106"/>
        <v/>
      </c>
      <c r="K160" s="36"/>
      <c r="L160" s="60" t="str">
        <f t="shared" si="107"/>
        <v/>
      </c>
      <c r="M160" s="36"/>
      <c r="N160" s="60" t="str">
        <f t="shared" si="108"/>
        <v/>
      </c>
      <c r="O160" s="36"/>
      <c r="P160" s="60" t="str">
        <f t="shared" si="109"/>
        <v/>
      </c>
      <c r="Q160" s="36"/>
      <c r="R160" s="60" t="str">
        <f t="shared" si="110"/>
        <v/>
      </c>
      <c r="S160" s="36"/>
      <c r="T160" s="60" t="str">
        <f t="shared" si="111"/>
        <v/>
      </c>
      <c r="U160" s="36"/>
      <c r="V160" s="60" t="str">
        <f t="shared" si="112"/>
        <v/>
      </c>
      <c r="W160" s="36"/>
      <c r="X160" s="60" t="str">
        <f t="shared" si="113"/>
        <v/>
      </c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</row>
    <row r="161" spans="1:48" x14ac:dyDescent="0.25">
      <c r="A161" s="101">
        <v>2</v>
      </c>
      <c r="B161" s="56" t="s">
        <v>70</v>
      </c>
      <c r="C161" s="57"/>
      <c r="D161" s="57"/>
      <c r="E161" s="58"/>
      <c r="F161" s="55">
        <f>(A161/SUM(A157,A158,A161))*$G$4</f>
        <v>0.25</v>
      </c>
      <c r="G161" s="36">
        <v>3</v>
      </c>
      <c r="H161" s="60">
        <f t="shared" si="114"/>
        <v>9.375E-2</v>
      </c>
      <c r="I161" s="36">
        <v>4</v>
      </c>
      <c r="J161" s="60">
        <f t="shared" si="106"/>
        <v>0.125</v>
      </c>
      <c r="K161" s="36">
        <v>1</v>
      </c>
      <c r="L161" s="60">
        <f t="shared" si="107"/>
        <v>3.125E-2</v>
      </c>
      <c r="M161" s="36"/>
      <c r="N161" s="60" t="str">
        <f t="shared" si="108"/>
        <v/>
      </c>
      <c r="O161" s="36"/>
      <c r="P161" s="60" t="str">
        <f t="shared" si="109"/>
        <v/>
      </c>
      <c r="Q161" s="36"/>
      <c r="R161" s="60" t="str">
        <f t="shared" si="110"/>
        <v/>
      </c>
      <c r="S161" s="36"/>
      <c r="T161" s="60" t="str">
        <f t="shared" si="111"/>
        <v/>
      </c>
      <c r="U161" s="36"/>
      <c r="V161" s="60" t="str">
        <f t="shared" si="112"/>
        <v/>
      </c>
      <c r="W161" s="36"/>
      <c r="X161" s="60" t="str">
        <f t="shared" si="113"/>
        <v/>
      </c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</row>
    <row r="162" spans="1:48" x14ac:dyDescent="0.25">
      <c r="A162" s="102">
        <v>4</v>
      </c>
      <c r="B162" s="56" t="s">
        <v>69</v>
      </c>
      <c r="C162" s="57"/>
      <c r="D162" s="57"/>
      <c r="E162" s="58"/>
      <c r="F162" s="55">
        <f>(A162/SUM(A162))*$G$5</f>
        <v>0.25</v>
      </c>
      <c r="G162" s="36"/>
      <c r="H162" s="60" t="str">
        <f t="shared" si="114"/>
        <v/>
      </c>
      <c r="I162" s="36"/>
      <c r="J162" s="60" t="str">
        <f t="shared" si="106"/>
        <v/>
      </c>
      <c r="K162" s="36"/>
      <c r="L162" s="60" t="str">
        <f t="shared" si="107"/>
        <v/>
      </c>
      <c r="M162" s="36"/>
      <c r="N162" s="60" t="str">
        <f t="shared" si="108"/>
        <v/>
      </c>
      <c r="O162" s="36"/>
      <c r="P162" s="60" t="str">
        <f t="shared" si="109"/>
        <v/>
      </c>
      <c r="Q162" s="36"/>
      <c r="R162" s="60" t="str">
        <f t="shared" si="110"/>
        <v/>
      </c>
      <c r="S162" s="36"/>
      <c r="T162" s="60" t="str">
        <f t="shared" si="111"/>
        <v/>
      </c>
      <c r="U162" s="36"/>
      <c r="V162" s="60" t="str">
        <f t="shared" si="112"/>
        <v/>
      </c>
      <c r="W162" s="36"/>
      <c r="X162" s="60" t="str">
        <f t="shared" si="113"/>
        <v/>
      </c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</row>
    <row r="163" spans="1:48" x14ac:dyDescent="0.25">
      <c r="A163" s="103">
        <v>2</v>
      </c>
      <c r="B163" s="59" t="s">
        <v>80</v>
      </c>
      <c r="C163" s="57"/>
      <c r="D163" s="57"/>
      <c r="E163" s="58"/>
      <c r="F163" s="55">
        <f>(A163/SUM(A163))*$G$5</f>
        <v>0.25</v>
      </c>
      <c r="G163" s="36"/>
      <c r="H163" s="60" t="str">
        <f t="shared" si="114"/>
        <v/>
      </c>
      <c r="I163" s="36"/>
      <c r="J163" s="60" t="str">
        <f t="shared" si="106"/>
        <v/>
      </c>
      <c r="K163" s="36"/>
      <c r="L163" s="60" t="str">
        <f t="shared" si="107"/>
        <v/>
      </c>
      <c r="M163" s="36"/>
      <c r="N163" s="60" t="str">
        <f t="shared" si="108"/>
        <v/>
      </c>
      <c r="O163" s="36">
        <v>2</v>
      </c>
      <c r="P163" s="60">
        <f t="shared" si="109"/>
        <v>3.125E-2</v>
      </c>
      <c r="Q163" s="36">
        <v>4</v>
      </c>
      <c r="R163" s="60">
        <f t="shared" si="110"/>
        <v>6.25E-2</v>
      </c>
      <c r="S163" s="36">
        <v>4</v>
      </c>
      <c r="T163" s="60">
        <f t="shared" si="111"/>
        <v>6.25E-2</v>
      </c>
      <c r="U163" s="36">
        <v>2</v>
      </c>
      <c r="V163" s="60">
        <f t="shared" si="112"/>
        <v>3.125E-2</v>
      </c>
      <c r="W163" s="36">
        <v>4</v>
      </c>
      <c r="X163" s="60">
        <f t="shared" si="113"/>
        <v>6.25E-2</v>
      </c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</row>
    <row r="164" spans="1:48" x14ac:dyDescent="0.25">
      <c r="B164" s="141"/>
      <c r="C164" s="142"/>
      <c r="D164" s="142"/>
      <c r="E164" s="142"/>
      <c r="F164" s="143"/>
      <c r="G164" s="109"/>
      <c r="H164" s="109"/>
      <c r="I164" s="109"/>
      <c r="J164" s="109"/>
      <c r="K164" s="109"/>
      <c r="L164" s="109"/>
      <c r="M164" s="109"/>
      <c r="N164" s="109"/>
      <c r="O164" s="109"/>
      <c r="P164" s="109"/>
      <c r="Q164" s="109"/>
      <c r="R164" s="109"/>
      <c r="S164" s="109"/>
      <c r="T164" s="109"/>
      <c r="U164" s="109"/>
      <c r="V164" s="109"/>
      <c r="W164" s="109"/>
      <c r="X164" s="110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</row>
    <row r="166" spans="1:48" x14ac:dyDescent="0.25">
      <c r="B166" s="81" t="s">
        <v>48</v>
      </c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105"/>
      <c r="Z166" s="81" t="s">
        <v>48</v>
      </c>
      <c r="AA166" s="82"/>
      <c r="AB166" s="82"/>
      <c r="AC166" s="82"/>
      <c r="AD166" s="82"/>
      <c r="AE166" s="83"/>
      <c r="AF166" s="83"/>
      <c r="AG166" s="83"/>
      <c r="AH166" s="83"/>
      <c r="AI166" s="83"/>
      <c r="AJ166" s="83"/>
      <c r="AK166" s="83"/>
      <c r="AL166" s="83"/>
      <c r="AM166" s="83"/>
      <c r="AN166" s="83"/>
      <c r="AO166" s="83"/>
      <c r="AP166" s="83"/>
      <c r="AQ166" s="83"/>
      <c r="AR166" s="83"/>
      <c r="AS166" s="83"/>
      <c r="AT166" s="83"/>
      <c r="AU166" s="83"/>
      <c r="AV166" s="84"/>
    </row>
    <row r="167" spans="1:48" x14ac:dyDescent="0.25">
      <c r="B167" s="85" t="s">
        <v>27</v>
      </c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106"/>
      <c r="Z167" s="85" t="s">
        <v>27</v>
      </c>
      <c r="AA167" s="41"/>
      <c r="AB167" s="41"/>
      <c r="AC167" s="41"/>
      <c r="AD167" s="41"/>
      <c r="AE167" s="78"/>
      <c r="AF167" s="78"/>
      <c r="AG167" s="78"/>
      <c r="AH167" s="78"/>
      <c r="AI167" s="78"/>
      <c r="AJ167" s="78"/>
      <c r="AK167" s="78"/>
      <c r="AL167" s="78"/>
      <c r="AM167" s="78"/>
      <c r="AN167" s="78"/>
      <c r="AO167" s="78"/>
      <c r="AP167" s="78"/>
      <c r="AQ167" s="78"/>
      <c r="AR167" s="78"/>
      <c r="AS167" s="78"/>
      <c r="AT167" s="78"/>
      <c r="AU167" s="78"/>
      <c r="AV167" s="86"/>
    </row>
    <row r="168" spans="1:48" x14ac:dyDescent="0.25">
      <c r="B168" s="87"/>
      <c r="C168" s="88" t="s">
        <v>49</v>
      </c>
      <c r="D168" s="43"/>
      <c r="E168" s="89"/>
      <c r="F168" s="89"/>
      <c r="G168" s="89"/>
      <c r="H168" s="88" t="s">
        <v>50</v>
      </c>
      <c r="I168" s="44"/>
      <c r="J168" s="89" t="s">
        <v>52</v>
      </c>
      <c r="K168" s="89"/>
      <c r="L168" s="89"/>
      <c r="M168" s="88" t="s">
        <v>51</v>
      </c>
      <c r="N168" s="44"/>
      <c r="O168" s="89"/>
      <c r="P168" s="89"/>
      <c r="Q168" s="89"/>
      <c r="R168" s="89"/>
      <c r="S168" s="89"/>
      <c r="T168" s="89"/>
      <c r="U168" s="89"/>
      <c r="V168" s="89"/>
      <c r="W168" s="89"/>
      <c r="X168" s="107"/>
      <c r="Z168" s="87"/>
      <c r="AA168" s="88" t="s">
        <v>49</v>
      </c>
      <c r="AB168" s="43"/>
      <c r="AC168" s="89"/>
      <c r="AD168" s="89"/>
      <c r="AE168" s="90"/>
      <c r="AF168" s="91" t="s">
        <v>50</v>
      </c>
      <c r="AG168" s="79"/>
      <c r="AH168" s="90" t="s">
        <v>52</v>
      </c>
      <c r="AI168" s="90"/>
      <c r="AJ168" s="90"/>
      <c r="AK168" s="91" t="s">
        <v>51</v>
      </c>
      <c r="AL168" s="79"/>
      <c r="AM168" s="90"/>
      <c r="AN168" s="90"/>
      <c r="AO168" s="90"/>
      <c r="AP168" s="90"/>
      <c r="AQ168" s="90"/>
      <c r="AR168" s="90"/>
      <c r="AS168" s="90"/>
      <c r="AT168" s="90"/>
      <c r="AU168" s="90"/>
      <c r="AV168" s="92"/>
    </row>
    <row r="169" spans="1:48" x14ac:dyDescent="0.25">
      <c r="B169" s="85" t="s">
        <v>23</v>
      </c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106"/>
      <c r="Z169" s="85" t="s">
        <v>23</v>
      </c>
      <c r="AA169" s="41"/>
      <c r="AB169" s="41"/>
      <c r="AC169" s="41"/>
      <c r="AD169" s="41"/>
      <c r="AE169" s="78"/>
      <c r="AF169" s="78"/>
      <c r="AG169" s="78"/>
      <c r="AH169" s="78"/>
      <c r="AI169" s="78"/>
      <c r="AJ169" s="78"/>
      <c r="AK169" s="78"/>
      <c r="AL169" s="78"/>
      <c r="AM169" s="78"/>
      <c r="AN169" s="78"/>
      <c r="AO169" s="78"/>
      <c r="AP169" s="78"/>
      <c r="AQ169" s="78"/>
      <c r="AR169" s="78"/>
      <c r="AS169" s="78"/>
      <c r="AT169" s="78"/>
      <c r="AU169" s="78"/>
      <c r="AV169" s="86"/>
    </row>
    <row r="170" spans="1:48" x14ac:dyDescent="0.25">
      <c r="B170" s="93"/>
      <c r="C170" s="94"/>
      <c r="D170" s="94"/>
      <c r="E170" s="94"/>
      <c r="F170" s="94"/>
      <c r="G170" s="146" t="s">
        <v>54</v>
      </c>
      <c r="H170" s="146"/>
      <c r="I170" s="146" t="s">
        <v>55</v>
      </c>
      <c r="J170" s="146"/>
      <c r="K170" s="146" t="s">
        <v>56</v>
      </c>
      <c r="L170" s="146"/>
      <c r="M170" s="146" t="s">
        <v>57</v>
      </c>
      <c r="N170" s="146"/>
      <c r="O170" s="146" t="s">
        <v>58</v>
      </c>
      <c r="P170" s="146"/>
      <c r="Q170" s="146" t="s">
        <v>59</v>
      </c>
      <c r="R170" s="146"/>
      <c r="S170" s="146" t="s">
        <v>60</v>
      </c>
      <c r="T170" s="146"/>
      <c r="U170" s="146" t="s">
        <v>61</v>
      </c>
      <c r="V170" s="146"/>
      <c r="W170" s="146" t="s">
        <v>64</v>
      </c>
      <c r="X170" s="147"/>
      <c r="Z170" s="93"/>
      <c r="AA170" s="94"/>
      <c r="AB170" s="94"/>
      <c r="AC170" s="94"/>
      <c r="AD170" s="94"/>
      <c r="AE170" s="144" t="s">
        <v>54</v>
      </c>
      <c r="AF170" s="144"/>
      <c r="AG170" s="144" t="s">
        <v>55</v>
      </c>
      <c r="AH170" s="144"/>
      <c r="AI170" s="144" t="s">
        <v>56</v>
      </c>
      <c r="AJ170" s="144"/>
      <c r="AK170" s="144" t="s">
        <v>57</v>
      </c>
      <c r="AL170" s="144"/>
      <c r="AM170" s="144" t="s">
        <v>58</v>
      </c>
      <c r="AN170" s="144"/>
      <c r="AO170" s="144" t="s">
        <v>59</v>
      </c>
      <c r="AP170" s="144"/>
      <c r="AQ170" s="144" t="s">
        <v>60</v>
      </c>
      <c r="AR170" s="144"/>
      <c r="AS170" s="144" t="s">
        <v>61</v>
      </c>
      <c r="AT170" s="144"/>
      <c r="AU170" s="144" t="s">
        <v>64</v>
      </c>
      <c r="AV170" s="145"/>
    </row>
    <row r="171" spans="1:48" x14ac:dyDescent="0.25">
      <c r="B171" s="93"/>
      <c r="C171" s="94"/>
      <c r="D171" s="94"/>
      <c r="E171" s="94"/>
      <c r="F171" s="94"/>
      <c r="G171" s="144"/>
      <c r="H171" s="144"/>
      <c r="I171" s="144"/>
      <c r="J171" s="144"/>
      <c r="K171" s="144"/>
      <c r="L171" s="144"/>
      <c r="M171" s="144"/>
      <c r="N171" s="144"/>
      <c r="O171" s="144"/>
      <c r="P171" s="144"/>
      <c r="Q171" s="144"/>
      <c r="R171" s="144"/>
      <c r="S171" s="144"/>
      <c r="T171" s="144"/>
      <c r="U171" s="144"/>
      <c r="V171" s="144"/>
      <c r="W171" s="144"/>
      <c r="X171" s="145"/>
      <c r="Z171" s="93"/>
      <c r="AA171" s="94"/>
      <c r="AB171" s="94"/>
      <c r="AC171" s="94"/>
      <c r="AD171" s="94"/>
      <c r="AE171" s="144">
        <f>SUM(AE173:AF179)</f>
        <v>0.34375000000000006</v>
      </c>
      <c r="AF171" s="144"/>
      <c r="AG171" s="144">
        <f>SUM(AG173:AH179)</f>
        <v>0.125</v>
      </c>
      <c r="AH171" s="144"/>
      <c r="AI171" s="144">
        <f>SUM(AI173:AJ179)</f>
        <v>3.125E-2</v>
      </c>
      <c r="AJ171" s="144"/>
      <c r="AK171" s="144">
        <f>SUM(AK173:AL179)</f>
        <v>0</v>
      </c>
      <c r="AL171" s="144"/>
      <c r="AM171" s="144">
        <f>SUM(AM173:AN179)</f>
        <v>0.28125</v>
      </c>
      <c r="AN171" s="144"/>
      <c r="AO171" s="144">
        <f>SUM(AO173:AP179)</f>
        <v>6.25E-2</v>
      </c>
      <c r="AP171" s="144"/>
      <c r="AQ171" s="144">
        <f>SUM(AQ173:AR179)</f>
        <v>6.25E-2</v>
      </c>
      <c r="AR171" s="144"/>
      <c r="AS171" s="144">
        <f>SUM(AS173:AT179)</f>
        <v>3.125E-2</v>
      </c>
      <c r="AT171" s="144"/>
      <c r="AU171" s="144">
        <f>SUM(AU173:AV179)</f>
        <v>6.25E-2</v>
      </c>
      <c r="AV171" s="144"/>
    </row>
    <row r="172" spans="1:48" x14ac:dyDescent="0.25">
      <c r="A172" t="s">
        <v>75</v>
      </c>
      <c r="B172" s="93"/>
      <c r="C172" s="94"/>
      <c r="D172" s="94"/>
      <c r="E172" s="94"/>
      <c r="F172" s="94"/>
      <c r="G172" s="74" t="s">
        <v>62</v>
      </c>
      <c r="H172" s="74" t="s">
        <v>63</v>
      </c>
      <c r="I172" s="74" t="s">
        <v>62</v>
      </c>
      <c r="J172" s="74" t="s">
        <v>63</v>
      </c>
      <c r="K172" s="74" t="s">
        <v>62</v>
      </c>
      <c r="L172" s="74" t="s">
        <v>63</v>
      </c>
      <c r="M172" s="74" t="s">
        <v>62</v>
      </c>
      <c r="N172" s="74" t="s">
        <v>63</v>
      </c>
      <c r="O172" s="74" t="s">
        <v>62</v>
      </c>
      <c r="P172" s="74" t="s">
        <v>63</v>
      </c>
      <c r="Q172" s="74" t="s">
        <v>62</v>
      </c>
      <c r="R172" s="74" t="s">
        <v>63</v>
      </c>
      <c r="S172" s="74" t="s">
        <v>62</v>
      </c>
      <c r="T172" s="74" t="s">
        <v>63</v>
      </c>
      <c r="U172" s="74" t="s">
        <v>62</v>
      </c>
      <c r="V172" s="74" t="s">
        <v>63</v>
      </c>
      <c r="W172" s="74" t="s">
        <v>62</v>
      </c>
      <c r="X172" s="95" t="s">
        <v>63</v>
      </c>
      <c r="Z172" s="93"/>
      <c r="AA172" s="94"/>
      <c r="AB172" s="94"/>
      <c r="AC172" s="94"/>
      <c r="AD172" s="94"/>
      <c r="AE172" s="74" t="s">
        <v>62</v>
      </c>
      <c r="AF172" s="74" t="s">
        <v>63</v>
      </c>
      <c r="AG172" s="74" t="s">
        <v>62</v>
      </c>
      <c r="AH172" s="74" t="s">
        <v>63</v>
      </c>
      <c r="AI172" s="74" t="s">
        <v>62</v>
      </c>
      <c r="AJ172" s="74" t="s">
        <v>63</v>
      </c>
      <c r="AK172" s="74" t="s">
        <v>62</v>
      </c>
      <c r="AL172" s="74" t="s">
        <v>63</v>
      </c>
      <c r="AM172" s="74" t="s">
        <v>62</v>
      </c>
      <c r="AN172" s="74" t="s">
        <v>63</v>
      </c>
      <c r="AO172" s="74" t="s">
        <v>62</v>
      </c>
      <c r="AP172" s="74" t="s">
        <v>63</v>
      </c>
      <c r="AQ172" s="74" t="s">
        <v>62</v>
      </c>
      <c r="AR172" s="74" t="s">
        <v>63</v>
      </c>
      <c r="AS172" s="74" t="s">
        <v>62</v>
      </c>
      <c r="AT172" s="74" t="s">
        <v>63</v>
      </c>
      <c r="AU172" s="74" t="s">
        <v>62</v>
      </c>
      <c r="AV172" s="95" t="s">
        <v>63</v>
      </c>
    </row>
    <row r="173" spans="1:48" x14ac:dyDescent="0.25">
      <c r="A173" s="100">
        <v>2</v>
      </c>
      <c r="B173" s="56" t="s">
        <v>71</v>
      </c>
      <c r="C173" s="57"/>
      <c r="D173" s="57"/>
      <c r="E173" s="58"/>
      <c r="F173" s="55">
        <f>(A173/SUM(A173,A174,A177))*$G$4</f>
        <v>0.25</v>
      </c>
      <c r="G173" s="36"/>
      <c r="H173" s="60" t="str">
        <f>IF(G173,(G173/SUM($G173,$I173,$K173,$M173,$O173,$Q173,$S173,$U173,$W173)*$F173),"")</f>
        <v/>
      </c>
      <c r="I173" s="36"/>
      <c r="J173" s="60" t="str">
        <f t="shared" ref="J173:J176" si="115">IF(I173,(I173/SUM($G173,$I173,$K173,$M173,$O173,$Q173,$S173,$U173,$W173)*$F173),"")</f>
        <v/>
      </c>
      <c r="K173" s="36"/>
      <c r="L173" s="60" t="str">
        <f t="shared" ref="L173:L179" si="116">IF(K173,(K173/SUM($G173,$I173,$K173,$M173,$O173,$Q173,$S173,$U173,$W173)*$F173),"")</f>
        <v/>
      </c>
      <c r="M173" s="36"/>
      <c r="N173" s="60" t="str">
        <f t="shared" ref="N173:N179" si="117">IF(M173,(M173/SUM($G173,$I173,$K173,$M173,$O173,$Q173,$S173,$U173,$W173)*$F173),"")</f>
        <v/>
      </c>
      <c r="O173" s="36">
        <v>2</v>
      </c>
      <c r="P173" s="60">
        <f t="shared" ref="P173:P179" si="118">IF(O173,(O173/SUM($G173,$I173,$K173,$M173,$O173,$Q173,$S173,$U173,$W173)*$F173),"")</f>
        <v>0.25</v>
      </c>
      <c r="Q173" s="36"/>
      <c r="R173" s="60" t="str">
        <f t="shared" ref="R173:R179" si="119">IF(Q173,(Q173/SUM($G173,$I173,$K173,$M173,$O173,$Q173,$S173,$U173,$W173)*$F173),"")</f>
        <v/>
      </c>
      <c r="S173" s="36"/>
      <c r="T173" s="60" t="str">
        <f t="shared" ref="T173:T179" si="120">IF(S173,(S173/SUM($G173,$I173,$K173,$M173,$O173,$Q173,$S173,$U173,$W173)*$F173),"")</f>
        <v/>
      </c>
      <c r="U173" s="36"/>
      <c r="V173" s="60" t="str">
        <f t="shared" ref="V173:V179" si="121">IF(U173,(U173/SUM($G173,$I173,$K173,$M173,$O173,$Q173,$S173,$U173,$W173)*$F173),"")</f>
        <v/>
      </c>
      <c r="W173" s="36"/>
      <c r="X173" s="60" t="str">
        <f t="shared" ref="X173:X179" si="122">IF(W173,(W173/SUM($G173,$I173,$K173,$M173,$O173,$Q173,$S173,$U173,$W173)*$F173),"")</f>
        <v/>
      </c>
      <c r="Z173" s="56" t="s">
        <v>71</v>
      </c>
      <c r="AA173" s="57"/>
      <c r="AB173" s="57"/>
      <c r="AC173" s="58"/>
      <c r="AD173" s="55">
        <f t="shared" ref="AD173:AD179" si="123">F173</f>
        <v>0.25</v>
      </c>
      <c r="AE173" s="75"/>
      <c r="AF173" s="75"/>
      <c r="AG173" s="75"/>
      <c r="AH173" s="75"/>
      <c r="AI173" s="75"/>
      <c r="AJ173" s="75"/>
      <c r="AK173" s="75"/>
      <c r="AL173" s="75"/>
      <c r="AM173" s="60"/>
      <c r="AN173" s="60">
        <f>P173</f>
        <v>0.25</v>
      </c>
      <c r="AO173" s="75"/>
      <c r="AP173" s="75"/>
      <c r="AQ173" s="75"/>
      <c r="AR173" s="75"/>
      <c r="AS173" s="75"/>
      <c r="AT173" s="75"/>
      <c r="AU173" s="75"/>
      <c r="AV173" s="96"/>
    </row>
    <row r="174" spans="1:48" x14ac:dyDescent="0.25">
      <c r="A174" s="101">
        <v>2</v>
      </c>
      <c r="B174" s="56" t="s">
        <v>72</v>
      </c>
      <c r="C174" s="57"/>
      <c r="D174" s="57"/>
      <c r="E174" s="58"/>
      <c r="F174" s="55">
        <f>(A174/SUM(A173,A174,A177))*$G$4</f>
        <v>0.25</v>
      </c>
      <c r="G174" s="36"/>
      <c r="H174" s="60" t="str">
        <f t="shared" ref="H174:J179" si="124">IF(G174,(G174/SUM($G174,$I174,$K174,$M174,$O174,$Q174,$S174,$U174,$W174)*$F174),"")</f>
        <v/>
      </c>
      <c r="I174" s="36"/>
      <c r="J174" s="60" t="str">
        <f t="shared" si="115"/>
        <v/>
      </c>
      <c r="K174" s="36"/>
      <c r="L174" s="60" t="str">
        <f t="shared" si="116"/>
        <v/>
      </c>
      <c r="M174" s="36"/>
      <c r="N174" s="60" t="str">
        <f t="shared" si="117"/>
        <v/>
      </c>
      <c r="O174" s="36"/>
      <c r="P174" s="60" t="str">
        <f t="shared" si="118"/>
        <v/>
      </c>
      <c r="Q174" s="36"/>
      <c r="R174" s="60" t="str">
        <f t="shared" si="119"/>
        <v/>
      </c>
      <c r="S174" s="36"/>
      <c r="T174" s="60" t="str">
        <f t="shared" si="120"/>
        <v/>
      </c>
      <c r="U174" s="36"/>
      <c r="V174" s="60" t="str">
        <f t="shared" si="121"/>
        <v/>
      </c>
      <c r="W174" s="36"/>
      <c r="X174" s="60" t="str">
        <f t="shared" si="122"/>
        <v/>
      </c>
      <c r="Z174" s="56" t="s">
        <v>72</v>
      </c>
      <c r="AA174" s="57"/>
      <c r="AB174" s="57"/>
      <c r="AC174" s="58"/>
      <c r="AD174" s="55">
        <f t="shared" si="123"/>
        <v>0.25</v>
      </c>
      <c r="AE174" s="75"/>
      <c r="AF174" s="75"/>
      <c r="AG174" s="75"/>
      <c r="AH174" s="75"/>
      <c r="AI174" s="75"/>
      <c r="AJ174" s="75"/>
      <c r="AK174" s="75"/>
      <c r="AL174" s="75"/>
      <c r="AM174" s="75"/>
      <c r="AN174" s="75"/>
      <c r="AO174" s="75"/>
      <c r="AP174" s="75"/>
      <c r="AQ174" s="75"/>
      <c r="AR174" s="75"/>
      <c r="AS174" s="75"/>
      <c r="AT174" s="75"/>
      <c r="AU174" s="75"/>
      <c r="AV174" s="96"/>
    </row>
    <row r="175" spans="1:48" x14ac:dyDescent="0.25">
      <c r="A175" s="101">
        <v>3</v>
      </c>
      <c r="B175" s="59" t="s">
        <v>65</v>
      </c>
      <c r="C175" s="57"/>
      <c r="D175" s="57"/>
      <c r="E175" s="58"/>
      <c r="F175" s="54">
        <f>(A175/SUM(A175:A176))*$F$38</f>
        <v>0.15</v>
      </c>
      <c r="G175" s="36">
        <v>4</v>
      </c>
      <c r="H175" s="60">
        <f t="shared" si="124"/>
        <v>0.15</v>
      </c>
      <c r="I175" s="36"/>
      <c r="J175" s="60" t="str">
        <f t="shared" si="115"/>
        <v/>
      </c>
      <c r="K175" s="36"/>
      <c r="L175" s="60" t="str">
        <f t="shared" si="116"/>
        <v/>
      </c>
      <c r="M175" s="36"/>
      <c r="N175" s="60" t="str">
        <f t="shared" si="117"/>
        <v/>
      </c>
      <c r="O175" s="36"/>
      <c r="P175" s="60" t="str">
        <f t="shared" si="118"/>
        <v/>
      </c>
      <c r="Q175" s="36"/>
      <c r="R175" s="60" t="str">
        <f t="shared" si="119"/>
        <v/>
      </c>
      <c r="S175" s="36"/>
      <c r="T175" s="60" t="str">
        <f t="shared" si="120"/>
        <v/>
      </c>
      <c r="U175" s="36"/>
      <c r="V175" s="60" t="str">
        <f t="shared" si="121"/>
        <v/>
      </c>
      <c r="W175" s="36"/>
      <c r="X175" s="60" t="str">
        <f t="shared" si="122"/>
        <v/>
      </c>
      <c r="Z175" s="59" t="s">
        <v>65</v>
      </c>
      <c r="AA175" s="57"/>
      <c r="AB175" s="57"/>
      <c r="AC175" s="58"/>
      <c r="AD175" s="80">
        <f t="shared" si="123"/>
        <v>0.15</v>
      </c>
      <c r="AE175" s="60">
        <f>H175*$N$4</f>
        <v>6.7500000000000004E-2</v>
      </c>
      <c r="AF175" s="60">
        <f>H175*$N$5</f>
        <v>8.2500000000000004E-2</v>
      </c>
      <c r="AG175" s="60"/>
      <c r="AH175" s="60"/>
      <c r="AI175" s="60"/>
      <c r="AJ175" s="60"/>
      <c r="AK175" s="75"/>
      <c r="AL175" s="75"/>
      <c r="AM175" s="75"/>
      <c r="AN175" s="75"/>
      <c r="AO175" s="75"/>
      <c r="AP175" s="75"/>
      <c r="AQ175" s="75"/>
      <c r="AR175" s="75"/>
      <c r="AS175" s="75"/>
      <c r="AT175" s="75"/>
      <c r="AU175" s="75"/>
      <c r="AV175" s="96"/>
    </row>
    <row r="176" spans="1:48" x14ac:dyDescent="0.25">
      <c r="A176" s="101">
        <v>2</v>
      </c>
      <c r="B176" s="59" t="s">
        <v>66</v>
      </c>
      <c r="C176" s="57"/>
      <c r="D176" s="57"/>
      <c r="E176" s="58"/>
      <c r="F176" s="54">
        <f>(A176/SUM(A175:A176))*$F$21</f>
        <v>0.1</v>
      </c>
      <c r="G176" s="36">
        <v>4</v>
      </c>
      <c r="H176" s="60">
        <f t="shared" si="124"/>
        <v>0.1</v>
      </c>
      <c r="I176" s="36"/>
      <c r="J176" s="60" t="str">
        <f t="shared" si="115"/>
        <v/>
      </c>
      <c r="K176" s="36"/>
      <c r="L176" s="60" t="str">
        <f t="shared" si="116"/>
        <v/>
      </c>
      <c r="M176" s="36"/>
      <c r="N176" s="60" t="str">
        <f t="shared" si="117"/>
        <v/>
      </c>
      <c r="O176" s="36"/>
      <c r="P176" s="60" t="str">
        <f t="shared" si="118"/>
        <v/>
      </c>
      <c r="Q176" s="36"/>
      <c r="R176" s="60" t="str">
        <f t="shared" si="119"/>
        <v/>
      </c>
      <c r="S176" s="36"/>
      <c r="T176" s="60" t="str">
        <f t="shared" si="120"/>
        <v/>
      </c>
      <c r="U176" s="36"/>
      <c r="V176" s="60" t="str">
        <f t="shared" si="121"/>
        <v/>
      </c>
      <c r="W176" s="36"/>
      <c r="X176" s="60" t="str">
        <f t="shared" si="122"/>
        <v/>
      </c>
      <c r="Z176" s="59" t="s">
        <v>66</v>
      </c>
      <c r="AA176" s="57"/>
      <c r="AB176" s="57"/>
      <c r="AC176" s="58"/>
      <c r="AD176" s="80">
        <f t="shared" si="123"/>
        <v>0.1</v>
      </c>
      <c r="AE176" s="60">
        <f>H176*$N$4</f>
        <v>4.5000000000000005E-2</v>
      </c>
      <c r="AF176" s="60">
        <f>H176*$N$5</f>
        <v>5.5000000000000007E-2</v>
      </c>
      <c r="AG176" s="60"/>
      <c r="AH176" s="60"/>
      <c r="AI176" s="60"/>
      <c r="AJ176" s="60"/>
      <c r="AK176" s="75"/>
      <c r="AL176" s="75"/>
      <c r="AM176" s="75"/>
      <c r="AN176" s="75"/>
      <c r="AO176" s="75"/>
      <c r="AP176" s="75"/>
      <c r="AQ176" s="75"/>
      <c r="AR176" s="75"/>
      <c r="AS176" s="75"/>
      <c r="AT176" s="75"/>
      <c r="AU176" s="75"/>
      <c r="AV176" s="96"/>
    </row>
    <row r="177" spans="1:48" x14ac:dyDescent="0.25">
      <c r="A177" s="101">
        <v>2</v>
      </c>
      <c r="B177" s="56" t="s">
        <v>70</v>
      </c>
      <c r="C177" s="57"/>
      <c r="D177" s="57"/>
      <c r="E177" s="58"/>
      <c r="F177" s="55">
        <f>(A177/SUM(A173,A174,A177))*$G$4</f>
        <v>0.25</v>
      </c>
      <c r="G177" s="36">
        <v>3</v>
      </c>
      <c r="H177" s="60">
        <f t="shared" si="124"/>
        <v>9.375E-2</v>
      </c>
      <c r="I177" s="36">
        <v>4</v>
      </c>
      <c r="J177" s="60">
        <f t="shared" si="124"/>
        <v>0.125</v>
      </c>
      <c r="K177" s="36">
        <v>1</v>
      </c>
      <c r="L177" s="60">
        <f t="shared" si="116"/>
        <v>3.125E-2</v>
      </c>
      <c r="M177" s="36"/>
      <c r="N177" s="60" t="str">
        <f t="shared" si="117"/>
        <v/>
      </c>
      <c r="O177" s="36"/>
      <c r="P177" s="60" t="str">
        <f t="shared" si="118"/>
        <v/>
      </c>
      <c r="Q177" s="36"/>
      <c r="R177" s="60" t="str">
        <f t="shared" si="119"/>
        <v/>
      </c>
      <c r="S177" s="36"/>
      <c r="T177" s="60" t="str">
        <f t="shared" si="120"/>
        <v/>
      </c>
      <c r="U177" s="36"/>
      <c r="V177" s="60" t="str">
        <f t="shared" si="121"/>
        <v/>
      </c>
      <c r="W177" s="36"/>
      <c r="X177" s="60" t="str">
        <f t="shared" si="122"/>
        <v/>
      </c>
      <c r="Z177" s="56" t="s">
        <v>70</v>
      </c>
      <c r="AA177" s="57"/>
      <c r="AB177" s="57"/>
      <c r="AC177" s="58"/>
      <c r="AD177" s="55">
        <f t="shared" si="123"/>
        <v>0.25</v>
      </c>
      <c r="AE177" s="60">
        <f>H177*$N$4</f>
        <v>4.2187500000000003E-2</v>
      </c>
      <c r="AF177" s="60">
        <f>H177*$N$5</f>
        <v>5.1562500000000004E-2</v>
      </c>
      <c r="AG177" s="60">
        <f>J177*$N$4</f>
        <v>5.6250000000000001E-2</v>
      </c>
      <c r="AH177" s="60">
        <f>J177*$N$5</f>
        <v>6.8750000000000006E-2</v>
      </c>
      <c r="AI177" s="60">
        <f>L177*$N$4</f>
        <v>1.40625E-2</v>
      </c>
      <c r="AJ177" s="60">
        <f>L177*$N$5</f>
        <v>1.7187500000000001E-2</v>
      </c>
      <c r="AK177" s="75"/>
      <c r="AL177" s="75"/>
      <c r="AM177" s="75"/>
      <c r="AN177" s="75"/>
      <c r="AO177" s="75"/>
      <c r="AP177" s="75"/>
      <c r="AQ177" s="75"/>
      <c r="AR177" s="75"/>
      <c r="AS177" s="75"/>
      <c r="AT177" s="75"/>
      <c r="AU177" s="75"/>
      <c r="AV177" s="96"/>
    </row>
    <row r="178" spans="1:48" x14ac:dyDescent="0.25">
      <c r="A178" s="102">
        <v>4</v>
      </c>
      <c r="B178" s="56" t="s">
        <v>69</v>
      </c>
      <c r="C178" s="57"/>
      <c r="D178" s="57"/>
      <c r="E178" s="58"/>
      <c r="F178" s="55">
        <f>(A178/SUM(A178))*$G$5</f>
        <v>0.25</v>
      </c>
      <c r="G178" s="36"/>
      <c r="H178" s="60" t="str">
        <f t="shared" si="124"/>
        <v/>
      </c>
      <c r="I178" s="36"/>
      <c r="J178" s="60" t="str">
        <f t="shared" ref="J178:J179" si="125">IF(I178,(I178/SUM($G178,$I178,$K178,$M178,$O178,$Q178,$S178,$U178,$W178)*$F178),"")</f>
        <v/>
      </c>
      <c r="K178" s="36"/>
      <c r="L178" s="60" t="str">
        <f t="shared" si="116"/>
        <v/>
      </c>
      <c r="M178" s="36"/>
      <c r="N178" s="60" t="str">
        <f t="shared" si="117"/>
        <v/>
      </c>
      <c r="O178" s="36"/>
      <c r="P178" s="60" t="str">
        <f t="shared" si="118"/>
        <v/>
      </c>
      <c r="Q178" s="36"/>
      <c r="R178" s="60" t="str">
        <f t="shared" si="119"/>
        <v/>
      </c>
      <c r="S178" s="36"/>
      <c r="T178" s="60" t="str">
        <f t="shared" si="120"/>
        <v/>
      </c>
      <c r="U178" s="36"/>
      <c r="V178" s="60" t="str">
        <f t="shared" si="121"/>
        <v/>
      </c>
      <c r="W178" s="36"/>
      <c r="X178" s="60" t="str">
        <f t="shared" si="122"/>
        <v/>
      </c>
      <c r="Z178" s="56" t="s">
        <v>69</v>
      </c>
      <c r="AA178" s="57"/>
      <c r="AB178" s="57"/>
      <c r="AC178" s="58"/>
      <c r="AD178" s="55">
        <f t="shared" si="123"/>
        <v>0.25</v>
      </c>
      <c r="AE178" s="75"/>
      <c r="AF178" s="75"/>
      <c r="AG178" s="75"/>
      <c r="AH178" s="75"/>
      <c r="AI178" s="75"/>
      <c r="AJ178" s="75"/>
      <c r="AK178" s="75"/>
      <c r="AL178" s="75"/>
      <c r="AM178" s="75"/>
      <c r="AN178" s="60"/>
      <c r="AO178" s="75"/>
      <c r="AP178" s="60"/>
      <c r="AQ178" s="75"/>
      <c r="AR178" s="60"/>
      <c r="AS178" s="75"/>
      <c r="AT178" s="60"/>
      <c r="AU178" s="75"/>
      <c r="AV178" s="97"/>
    </row>
    <row r="179" spans="1:48" x14ac:dyDescent="0.25">
      <c r="A179" s="103">
        <v>2</v>
      </c>
      <c r="B179" s="59" t="s">
        <v>80</v>
      </c>
      <c r="C179" s="57"/>
      <c r="D179" s="57"/>
      <c r="E179" s="58"/>
      <c r="F179" s="55">
        <f>(A179/SUM(A179))*$G$5</f>
        <v>0.25</v>
      </c>
      <c r="G179" s="36"/>
      <c r="H179" s="60" t="str">
        <f t="shared" si="124"/>
        <v/>
      </c>
      <c r="I179" s="36"/>
      <c r="J179" s="60" t="str">
        <f t="shared" si="125"/>
        <v/>
      </c>
      <c r="K179" s="36"/>
      <c r="L179" s="60" t="str">
        <f t="shared" si="116"/>
        <v/>
      </c>
      <c r="M179" s="36"/>
      <c r="N179" s="60" t="str">
        <f t="shared" si="117"/>
        <v/>
      </c>
      <c r="O179" s="36">
        <v>2</v>
      </c>
      <c r="P179" s="60">
        <f t="shared" si="118"/>
        <v>3.125E-2</v>
      </c>
      <c r="Q179" s="36">
        <v>4</v>
      </c>
      <c r="R179" s="60">
        <f t="shared" si="119"/>
        <v>6.25E-2</v>
      </c>
      <c r="S179" s="36">
        <v>4</v>
      </c>
      <c r="T179" s="60">
        <f t="shared" si="120"/>
        <v>6.25E-2</v>
      </c>
      <c r="U179" s="36">
        <v>2</v>
      </c>
      <c r="V179" s="60">
        <f t="shared" si="121"/>
        <v>3.125E-2</v>
      </c>
      <c r="W179" s="36">
        <v>4</v>
      </c>
      <c r="X179" s="60">
        <f t="shared" si="122"/>
        <v>6.25E-2</v>
      </c>
      <c r="Z179" s="59" t="s">
        <v>80</v>
      </c>
      <c r="AA179" s="57"/>
      <c r="AB179" s="57"/>
      <c r="AC179" s="58"/>
      <c r="AD179" s="80">
        <f t="shared" si="123"/>
        <v>0.25</v>
      </c>
      <c r="AE179" s="75"/>
      <c r="AF179" s="75"/>
      <c r="AG179" s="75"/>
      <c r="AH179" s="75"/>
      <c r="AI179" s="75"/>
      <c r="AJ179" s="75"/>
      <c r="AK179" s="75"/>
      <c r="AL179" s="75"/>
      <c r="AM179" s="60">
        <f>P179*$N$4</f>
        <v>1.40625E-2</v>
      </c>
      <c r="AN179" s="60">
        <f>P179*$N$5</f>
        <v>1.7187500000000001E-2</v>
      </c>
      <c r="AO179" s="60">
        <f>R179*$N$4</f>
        <v>2.8125000000000001E-2</v>
      </c>
      <c r="AP179" s="60">
        <f>R179*$N$5</f>
        <v>3.4375000000000003E-2</v>
      </c>
      <c r="AQ179" s="60">
        <f>T179*$N$4</f>
        <v>2.8125000000000001E-2</v>
      </c>
      <c r="AR179" s="60">
        <f>T179*$N$5</f>
        <v>3.4375000000000003E-2</v>
      </c>
      <c r="AS179" s="60">
        <f>V179*$N$4</f>
        <v>1.40625E-2</v>
      </c>
      <c r="AT179" s="60">
        <f>V179*$N$5</f>
        <v>1.7187500000000001E-2</v>
      </c>
      <c r="AU179" s="60">
        <f>X179*$N$4</f>
        <v>2.8125000000000001E-2</v>
      </c>
      <c r="AV179" s="97">
        <f>X179*$N$5</f>
        <v>3.4375000000000003E-2</v>
      </c>
    </row>
    <row r="180" spans="1:48" x14ac:dyDescent="0.25">
      <c r="B180" s="141"/>
      <c r="C180" s="142"/>
      <c r="D180" s="142"/>
      <c r="E180" s="142"/>
      <c r="F180" s="143"/>
      <c r="G180" s="109"/>
      <c r="H180" s="109"/>
      <c r="I180" s="109"/>
      <c r="J180" s="109"/>
      <c r="K180" s="109"/>
      <c r="L180" s="109"/>
      <c r="M180" s="109"/>
      <c r="N180" s="109"/>
      <c r="O180" s="109"/>
      <c r="P180" s="109"/>
      <c r="Q180" s="109"/>
      <c r="R180" s="109"/>
      <c r="S180" s="109"/>
      <c r="T180" s="109"/>
      <c r="U180" s="109"/>
      <c r="V180" s="109"/>
      <c r="W180" s="109"/>
      <c r="X180" s="110"/>
      <c r="Z180" s="141"/>
      <c r="AA180" s="142"/>
      <c r="AB180" s="142"/>
      <c r="AC180" s="142"/>
      <c r="AD180" s="143"/>
      <c r="AE180" s="98"/>
      <c r="AF180" s="98"/>
      <c r="AG180" s="98"/>
      <c r="AH180" s="98"/>
      <c r="AI180" s="98"/>
      <c r="AJ180" s="98"/>
      <c r="AK180" s="98"/>
      <c r="AL180" s="98"/>
      <c r="AM180" s="98"/>
      <c r="AN180" s="98"/>
      <c r="AO180" s="98"/>
      <c r="AP180" s="98"/>
      <c r="AQ180" s="98"/>
      <c r="AR180" s="98"/>
      <c r="AS180" s="98"/>
      <c r="AT180" s="98"/>
      <c r="AU180" s="98"/>
      <c r="AV180" s="99"/>
    </row>
    <row r="183" spans="1:48" s="113" customFormat="1" ht="26.25" x14ac:dyDescent="0.4">
      <c r="A183" s="112" t="s">
        <v>136</v>
      </c>
      <c r="AE183" s="114"/>
      <c r="AF183" s="114"/>
      <c r="AG183" s="114"/>
      <c r="AH183" s="114"/>
      <c r="AI183" s="114"/>
      <c r="AJ183" s="114"/>
      <c r="AK183" s="114"/>
      <c r="AL183" s="114"/>
      <c r="AM183" s="114"/>
      <c r="AN183" s="114"/>
      <c r="AO183" s="114"/>
      <c r="AP183" s="114"/>
      <c r="AQ183" s="114"/>
      <c r="AR183" s="114"/>
      <c r="AS183" s="114"/>
      <c r="AT183" s="114"/>
      <c r="AU183" s="114"/>
      <c r="AV183" s="114"/>
    </row>
    <row r="184" spans="1:48" x14ac:dyDescent="0.25">
      <c r="B184" s="37" t="s">
        <v>48</v>
      </c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9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</row>
    <row r="185" spans="1:48" x14ac:dyDescent="0.25">
      <c r="B185" s="40" t="s">
        <v>27</v>
      </c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2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</row>
    <row r="186" spans="1:48" x14ac:dyDescent="0.25">
      <c r="B186" s="33"/>
      <c r="C186" s="34" t="s">
        <v>49</v>
      </c>
      <c r="D186" s="111">
        <f>SUMPRODUCT(G191:X197,AE224:AV230)</f>
        <v>1.6690625000000001</v>
      </c>
      <c r="E186" s="68"/>
      <c r="F186" s="33"/>
      <c r="G186" s="33"/>
      <c r="H186" s="34" t="s">
        <v>50</v>
      </c>
      <c r="I186" s="69">
        <v>2</v>
      </c>
      <c r="J186" s="33" t="s">
        <v>52</v>
      </c>
      <c r="K186" s="33"/>
      <c r="L186" s="33"/>
      <c r="M186" s="34" t="s">
        <v>51</v>
      </c>
      <c r="N186" s="44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</row>
    <row r="187" spans="1:48" x14ac:dyDescent="0.25">
      <c r="B187" s="40" t="s">
        <v>23</v>
      </c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2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</row>
    <row r="188" spans="1:48" x14ac:dyDescent="0.25">
      <c r="B188" s="35"/>
      <c r="C188" s="35"/>
      <c r="D188" s="35"/>
      <c r="E188" s="35"/>
      <c r="F188" s="35"/>
      <c r="G188" s="146" t="s">
        <v>54</v>
      </c>
      <c r="H188" s="146"/>
      <c r="I188" s="146" t="s">
        <v>55</v>
      </c>
      <c r="J188" s="146"/>
      <c r="K188" s="146" t="s">
        <v>56</v>
      </c>
      <c r="L188" s="146"/>
      <c r="M188" s="146" t="s">
        <v>57</v>
      </c>
      <c r="N188" s="146"/>
      <c r="O188" s="146" t="s">
        <v>58</v>
      </c>
      <c r="P188" s="146"/>
      <c r="Q188" s="146" t="s">
        <v>59</v>
      </c>
      <c r="R188" s="146"/>
      <c r="S188" s="146" t="s">
        <v>60</v>
      </c>
      <c r="T188" s="146"/>
      <c r="U188" s="146" t="s">
        <v>61</v>
      </c>
      <c r="V188" s="146"/>
      <c r="W188" s="146" t="s">
        <v>64</v>
      </c>
      <c r="X188" s="146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</row>
    <row r="189" spans="1:48" x14ac:dyDescent="0.25">
      <c r="B189" s="35"/>
      <c r="C189" s="35"/>
      <c r="D189" s="35"/>
      <c r="E189" s="35"/>
      <c r="F189" s="35"/>
      <c r="G189" s="156">
        <f>G206</f>
        <v>0.34375</v>
      </c>
      <c r="H189" s="146"/>
      <c r="I189" s="156">
        <f t="shared" ref="I189" si="126">I206</f>
        <v>0.125</v>
      </c>
      <c r="J189" s="146"/>
      <c r="K189" s="156">
        <f t="shared" ref="K189" si="127">K206</f>
        <v>3.125E-2</v>
      </c>
      <c r="L189" s="146"/>
      <c r="M189" s="156">
        <f t="shared" ref="M189" si="128">M206</f>
        <v>0</v>
      </c>
      <c r="N189" s="146"/>
      <c r="O189" s="156">
        <f t="shared" ref="O189" si="129">O206</f>
        <v>0.28125</v>
      </c>
      <c r="P189" s="146"/>
      <c r="Q189" s="156">
        <f t="shared" ref="Q189" si="130">Q206</f>
        <v>6.25E-2</v>
      </c>
      <c r="R189" s="146"/>
      <c r="S189" s="156">
        <f t="shared" ref="S189" si="131">S206</f>
        <v>6.25E-2</v>
      </c>
      <c r="T189" s="146"/>
      <c r="U189" s="156">
        <f t="shared" ref="U189" si="132">U206</f>
        <v>3.125E-2</v>
      </c>
      <c r="V189" s="146"/>
      <c r="W189" s="156">
        <f t="shared" ref="W189" si="133">W206</f>
        <v>6.25E-2</v>
      </c>
      <c r="X189" s="146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</row>
    <row r="190" spans="1:48" x14ac:dyDescent="0.25">
      <c r="A190" t="s">
        <v>75</v>
      </c>
      <c r="B190" s="35"/>
      <c r="C190" s="35"/>
      <c r="D190" s="35"/>
      <c r="E190" s="35"/>
      <c r="F190" s="35"/>
      <c r="G190" s="73" t="s">
        <v>62</v>
      </c>
      <c r="H190" s="73" t="s">
        <v>63</v>
      </c>
      <c r="I190" s="73" t="s">
        <v>62</v>
      </c>
      <c r="J190" s="73" t="s">
        <v>63</v>
      </c>
      <c r="K190" s="73" t="s">
        <v>62</v>
      </c>
      <c r="L190" s="73" t="s">
        <v>63</v>
      </c>
      <c r="M190" s="73" t="s">
        <v>62</v>
      </c>
      <c r="N190" s="73" t="s">
        <v>63</v>
      </c>
      <c r="O190" s="73" t="s">
        <v>62</v>
      </c>
      <c r="P190" s="73" t="s">
        <v>63</v>
      </c>
      <c r="Q190" s="73" t="s">
        <v>62</v>
      </c>
      <c r="R190" s="73" t="s">
        <v>63</v>
      </c>
      <c r="S190" s="73" t="s">
        <v>62</v>
      </c>
      <c r="T190" s="73" t="s">
        <v>63</v>
      </c>
      <c r="U190" s="73" t="s">
        <v>62</v>
      </c>
      <c r="V190" s="73" t="s">
        <v>63</v>
      </c>
      <c r="W190" s="73" t="s">
        <v>62</v>
      </c>
      <c r="X190" s="73" t="s">
        <v>63</v>
      </c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</row>
    <row r="191" spans="1:48" x14ac:dyDescent="0.25">
      <c r="A191" s="50">
        <v>2</v>
      </c>
      <c r="B191" s="56" t="s">
        <v>71</v>
      </c>
      <c r="C191" s="57"/>
      <c r="D191" s="57"/>
      <c r="E191" s="58"/>
      <c r="F191" s="55">
        <f>(A191/SUM($A$20,$A$21,$A$24))*$G$4</f>
        <v>0.25</v>
      </c>
      <c r="G191" s="36"/>
      <c r="H191" s="36"/>
      <c r="I191" s="36"/>
      <c r="J191" s="36"/>
      <c r="K191" s="36"/>
      <c r="L191" s="36"/>
      <c r="M191" s="36"/>
      <c r="N191" s="36"/>
      <c r="O191" s="36" t="s">
        <v>16</v>
      </c>
      <c r="P191" s="36" t="s">
        <v>16</v>
      </c>
      <c r="Q191" s="36"/>
      <c r="R191" s="36"/>
      <c r="S191" s="36"/>
      <c r="T191" s="36"/>
      <c r="U191" s="36"/>
      <c r="V191" s="36"/>
      <c r="W191" s="36"/>
      <c r="X191" s="36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</row>
    <row r="192" spans="1:48" x14ac:dyDescent="0.25">
      <c r="A192" s="51">
        <v>2</v>
      </c>
      <c r="B192" s="56" t="s">
        <v>72</v>
      </c>
      <c r="C192" s="57"/>
      <c r="D192" s="57"/>
      <c r="E192" s="58"/>
      <c r="F192" s="55">
        <f>(A192/SUM($A$20,$A$21,$A$24))*$G$4</f>
        <v>0.25</v>
      </c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</row>
    <row r="193" spans="1:48" x14ac:dyDescent="0.25">
      <c r="A193" s="51">
        <v>3</v>
      </c>
      <c r="B193" s="59" t="s">
        <v>65</v>
      </c>
      <c r="C193" s="57"/>
      <c r="D193" s="57"/>
      <c r="E193" s="58"/>
      <c r="F193" s="54">
        <f>(A193/SUM($A$22:$A$23))*$F$21</f>
        <v>0.15</v>
      </c>
      <c r="G193" s="36">
        <v>2</v>
      </c>
      <c r="H193" s="36">
        <v>2</v>
      </c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</row>
    <row r="194" spans="1:48" x14ac:dyDescent="0.25">
      <c r="A194" s="51">
        <v>2</v>
      </c>
      <c r="B194" s="59" t="s">
        <v>66</v>
      </c>
      <c r="C194" s="57"/>
      <c r="D194" s="57"/>
      <c r="E194" s="58"/>
      <c r="F194" s="54">
        <f>(A194/SUM($A$22:$A$23))*$F$21</f>
        <v>0.1</v>
      </c>
      <c r="G194" s="36">
        <v>2</v>
      </c>
      <c r="H194" s="36">
        <v>3</v>
      </c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</row>
    <row r="195" spans="1:48" x14ac:dyDescent="0.25">
      <c r="A195" s="51">
        <v>2</v>
      </c>
      <c r="B195" s="56" t="s">
        <v>70</v>
      </c>
      <c r="C195" s="57"/>
      <c r="D195" s="57"/>
      <c r="E195" s="58"/>
      <c r="F195" s="55">
        <f>(A195/SUM($A$20,$A$21,$A$24))*$G$4</f>
        <v>0.25</v>
      </c>
      <c r="G195" s="36">
        <v>1</v>
      </c>
      <c r="H195" s="36">
        <v>1</v>
      </c>
      <c r="I195" s="36">
        <v>1</v>
      </c>
      <c r="J195" s="36">
        <v>1</v>
      </c>
      <c r="K195" s="36">
        <v>1</v>
      </c>
      <c r="L195" s="36">
        <v>3</v>
      </c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</row>
    <row r="196" spans="1:48" x14ac:dyDescent="0.25">
      <c r="A196" s="63">
        <v>4</v>
      </c>
      <c r="B196" s="61" t="s">
        <v>69</v>
      </c>
      <c r="C196" s="57"/>
      <c r="D196" s="57"/>
      <c r="E196" s="58"/>
      <c r="F196" s="55">
        <f>(A196/SUM($A$25))*$G$5</f>
        <v>0.25</v>
      </c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</row>
    <row r="197" spans="1:48" x14ac:dyDescent="0.25">
      <c r="A197" s="64">
        <v>2</v>
      </c>
      <c r="B197" s="62" t="s">
        <v>80</v>
      </c>
      <c r="C197" s="57"/>
      <c r="D197" s="57"/>
      <c r="E197" s="58"/>
      <c r="F197" s="55">
        <f>(A197/SUM($A$25))*$G$5</f>
        <v>0.125</v>
      </c>
      <c r="G197" s="36"/>
      <c r="H197" s="36"/>
      <c r="I197" s="36"/>
      <c r="J197" s="36"/>
      <c r="K197" s="36"/>
      <c r="L197" s="36"/>
      <c r="M197" s="36"/>
      <c r="N197" s="36"/>
      <c r="O197" s="36">
        <v>2</v>
      </c>
      <c r="P197" s="36">
        <v>3</v>
      </c>
      <c r="Q197" s="36">
        <v>2</v>
      </c>
      <c r="R197" s="36">
        <v>2</v>
      </c>
      <c r="S197" s="36">
        <v>3</v>
      </c>
      <c r="T197" s="36">
        <v>3</v>
      </c>
      <c r="U197" s="36">
        <v>4</v>
      </c>
      <c r="V197" s="36">
        <v>3</v>
      </c>
      <c r="W197" s="36">
        <v>3</v>
      </c>
      <c r="X197" s="36">
        <v>3</v>
      </c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</row>
    <row r="198" spans="1:48" x14ac:dyDescent="0.25">
      <c r="B198" s="149" t="s">
        <v>67</v>
      </c>
      <c r="C198" s="150"/>
      <c r="D198" s="150"/>
      <c r="E198" s="150"/>
      <c r="F198" s="151"/>
      <c r="G198" s="67">
        <f>SUMPRODUCT(G191:G197,AE224:AE230)/SUM(AE224:AE230)</f>
        <v>1.6400000000000003</v>
      </c>
      <c r="H198" s="67">
        <f t="shared" ref="H198" si="134">SUMPRODUCT(H191:H197,AF224:AF230)/SUM(AF224:AF230)</f>
        <v>1.8960000000000004</v>
      </c>
      <c r="I198" s="67"/>
      <c r="J198" s="67"/>
      <c r="K198" s="67">
        <f t="shared" ref="K198" si="135">SUMPRODUCT(K191:K197,AI224:AI230)/SUM(AI224:AI230)</f>
        <v>1</v>
      </c>
      <c r="L198" s="67">
        <f t="shared" ref="L198" si="136">SUMPRODUCT(L191:L197,AJ224:AJ230)/SUM(AJ224:AJ230)</f>
        <v>3</v>
      </c>
      <c r="M198" s="67"/>
      <c r="N198" s="67"/>
      <c r="O198" s="67">
        <f t="shared" ref="O198" si="137">SUMPRODUCT(O191:O197,AM224:AM230)/SUM(AM224:AM230)</f>
        <v>2</v>
      </c>
      <c r="P198" s="67">
        <f t="shared" ref="P198" si="138">SUMPRODUCT(P191:P197,AN224:AN230)/SUM(AN224:AN230)</f>
        <v>3</v>
      </c>
      <c r="Q198" s="67">
        <f t="shared" ref="Q198" si="139">SUMPRODUCT(Q191:Q197,AO224:AO230)/SUM(AO224:AO230)</f>
        <v>2</v>
      </c>
      <c r="R198" s="67">
        <f t="shared" ref="R198" si="140">SUMPRODUCT(R191:R197,AP224:AP230)/SUM(AP224:AP230)</f>
        <v>2</v>
      </c>
      <c r="S198" s="67">
        <f t="shared" ref="S198" si="141">SUMPRODUCT(S191:S197,AQ224:AQ230)/SUM(AQ224:AQ230)</f>
        <v>3</v>
      </c>
      <c r="T198" s="67">
        <f t="shared" ref="T198" si="142">SUMPRODUCT(T191:T197,AR224:AR230)/SUM(AR224:AR230)</f>
        <v>3</v>
      </c>
      <c r="U198" s="67">
        <f t="shared" ref="U198" si="143">SUMPRODUCT(U191:U197,AS224:AS230)/SUM(AS224:AS230)</f>
        <v>4</v>
      </c>
      <c r="V198" s="67">
        <f t="shared" ref="V198" si="144">SUMPRODUCT(V191:V197,AT224:AT230)/SUM(AT224:AT230)</f>
        <v>3</v>
      </c>
      <c r="W198" s="67">
        <f t="shared" ref="W198" si="145">SUMPRODUCT(W191:W197,AU224:AU230)/SUM(AU224:AU230)</f>
        <v>3</v>
      </c>
      <c r="X198" s="67">
        <f t="shared" ref="X198" si="146">SUMPRODUCT(X191:X197,AV224:AV230)/SUM(AV224:AV230)</f>
        <v>3</v>
      </c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</row>
    <row r="199" spans="1:48" x14ac:dyDescent="0.25">
      <c r="B199" s="152"/>
      <c r="C199" s="153"/>
      <c r="D199" s="153"/>
      <c r="E199" s="153"/>
      <c r="F199" s="154"/>
      <c r="G199" s="148">
        <f>G198*$N$4+H198*$N$5</f>
        <v>1.7808000000000004</v>
      </c>
      <c r="H199" s="148"/>
      <c r="I199" s="148"/>
      <c r="J199" s="148"/>
      <c r="K199" s="148">
        <f>K198*$N$4+L198*$N$5</f>
        <v>2.1</v>
      </c>
      <c r="L199" s="148"/>
      <c r="M199" s="155"/>
      <c r="N199" s="155"/>
      <c r="O199" s="148">
        <f>O198*$N$4+P198*$N$5</f>
        <v>2.5500000000000003</v>
      </c>
      <c r="P199" s="148"/>
      <c r="Q199" s="148">
        <f>Q198*$N$4+R198*$N$5</f>
        <v>2</v>
      </c>
      <c r="R199" s="148"/>
      <c r="S199" s="148">
        <f>S198*$N$4+T198*$N$5</f>
        <v>3</v>
      </c>
      <c r="T199" s="148"/>
      <c r="U199" s="148">
        <f>U198*$N$4+V198*$N$5</f>
        <v>3.45</v>
      </c>
      <c r="V199" s="148"/>
      <c r="W199" s="148">
        <f>W198*$N$4+X198*$N$5</f>
        <v>3</v>
      </c>
      <c r="X199" s="148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</row>
    <row r="201" spans="1:48" x14ac:dyDescent="0.25">
      <c r="B201" s="81" t="s">
        <v>48</v>
      </c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105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</row>
    <row r="202" spans="1:48" x14ac:dyDescent="0.25">
      <c r="B202" s="85" t="s">
        <v>27</v>
      </c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106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</row>
    <row r="203" spans="1:48" x14ac:dyDescent="0.25">
      <c r="B203" s="87"/>
      <c r="C203" s="88" t="s">
        <v>49</v>
      </c>
      <c r="D203" s="43"/>
      <c r="E203" s="89"/>
      <c r="F203" s="89"/>
      <c r="G203" s="89"/>
      <c r="H203" s="88" t="s">
        <v>50</v>
      </c>
      <c r="I203" s="44"/>
      <c r="J203" s="89" t="s">
        <v>52</v>
      </c>
      <c r="K203" s="89"/>
      <c r="L203" s="89"/>
      <c r="M203" s="88" t="s">
        <v>51</v>
      </c>
      <c r="N203" s="44"/>
      <c r="O203" s="89"/>
      <c r="P203" s="89"/>
      <c r="Q203" s="89"/>
      <c r="R203" s="89"/>
      <c r="S203" s="89"/>
      <c r="T203" s="89"/>
      <c r="U203" s="89"/>
      <c r="V203" s="89"/>
      <c r="W203" s="89"/>
      <c r="X203" s="107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</row>
    <row r="204" spans="1:48" x14ac:dyDescent="0.25">
      <c r="B204" s="85" t="s">
        <v>23</v>
      </c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106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</row>
    <row r="205" spans="1:48" x14ac:dyDescent="0.25">
      <c r="B205" s="93"/>
      <c r="C205" s="94"/>
      <c r="D205" s="94"/>
      <c r="E205" s="94"/>
      <c r="F205" s="94"/>
      <c r="G205" s="146" t="s">
        <v>54</v>
      </c>
      <c r="H205" s="146"/>
      <c r="I205" s="146" t="s">
        <v>55</v>
      </c>
      <c r="J205" s="146"/>
      <c r="K205" s="146" t="s">
        <v>56</v>
      </c>
      <c r="L205" s="146"/>
      <c r="M205" s="146" t="s">
        <v>57</v>
      </c>
      <c r="N205" s="146"/>
      <c r="O205" s="146" t="s">
        <v>58</v>
      </c>
      <c r="P205" s="146"/>
      <c r="Q205" s="146" t="s">
        <v>59</v>
      </c>
      <c r="R205" s="146"/>
      <c r="S205" s="146" t="s">
        <v>60</v>
      </c>
      <c r="T205" s="146"/>
      <c r="U205" s="146" t="s">
        <v>61</v>
      </c>
      <c r="V205" s="146"/>
      <c r="W205" s="146" t="s">
        <v>64</v>
      </c>
      <c r="X205" s="147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</row>
    <row r="206" spans="1:48" x14ac:dyDescent="0.25">
      <c r="B206" s="93"/>
      <c r="C206" s="94"/>
      <c r="D206" s="94"/>
      <c r="E206" s="94"/>
      <c r="F206" s="94"/>
      <c r="G206" s="144">
        <f>SUM(H208:H214)</f>
        <v>0.34375</v>
      </c>
      <c r="H206" s="144"/>
      <c r="I206" s="144">
        <f>SUM(J208:J214)</f>
        <v>0.125</v>
      </c>
      <c r="J206" s="144"/>
      <c r="K206" s="144">
        <f>SUM(L208:L214)</f>
        <v>3.125E-2</v>
      </c>
      <c r="L206" s="144"/>
      <c r="M206" s="144">
        <f>SUM(N208:N214)</f>
        <v>0</v>
      </c>
      <c r="N206" s="144"/>
      <c r="O206" s="144">
        <f>SUM(P208:P214)</f>
        <v>0.28125</v>
      </c>
      <c r="P206" s="144"/>
      <c r="Q206" s="144">
        <f>SUM(R208:R214)</f>
        <v>6.25E-2</v>
      </c>
      <c r="R206" s="144"/>
      <c r="S206" s="144">
        <f>SUM(T208:T214)</f>
        <v>6.25E-2</v>
      </c>
      <c r="T206" s="144"/>
      <c r="U206" s="144">
        <f>SUM(V208:V214)</f>
        <v>3.125E-2</v>
      </c>
      <c r="V206" s="144"/>
      <c r="W206" s="144">
        <f>SUM(X208:X214)</f>
        <v>6.25E-2</v>
      </c>
      <c r="X206" s="145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</row>
    <row r="207" spans="1:48" x14ac:dyDescent="0.25">
      <c r="A207" t="s">
        <v>75</v>
      </c>
      <c r="B207" s="93"/>
      <c r="C207" s="94"/>
      <c r="D207" s="94"/>
      <c r="E207" s="94"/>
      <c r="F207" s="94"/>
      <c r="G207" s="73" t="s">
        <v>78</v>
      </c>
      <c r="H207" s="73" t="s">
        <v>79</v>
      </c>
      <c r="I207" s="73" t="s">
        <v>78</v>
      </c>
      <c r="J207" s="73" t="s">
        <v>79</v>
      </c>
      <c r="K207" s="73" t="s">
        <v>78</v>
      </c>
      <c r="L207" s="73" t="s">
        <v>79</v>
      </c>
      <c r="M207" s="73" t="s">
        <v>78</v>
      </c>
      <c r="N207" s="73" t="s">
        <v>79</v>
      </c>
      <c r="O207" s="73" t="s">
        <v>78</v>
      </c>
      <c r="P207" s="73" t="s">
        <v>79</v>
      </c>
      <c r="Q207" s="73" t="s">
        <v>78</v>
      </c>
      <c r="R207" s="73" t="s">
        <v>79</v>
      </c>
      <c r="S207" s="73" t="s">
        <v>78</v>
      </c>
      <c r="T207" s="73" t="s">
        <v>79</v>
      </c>
      <c r="U207" s="73" t="s">
        <v>78</v>
      </c>
      <c r="V207" s="73" t="s">
        <v>79</v>
      </c>
      <c r="W207" s="73" t="s">
        <v>78</v>
      </c>
      <c r="X207" s="108" t="s">
        <v>79</v>
      </c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</row>
    <row r="208" spans="1:48" x14ac:dyDescent="0.25">
      <c r="A208" s="100">
        <v>2</v>
      </c>
      <c r="B208" s="56" t="s">
        <v>71</v>
      </c>
      <c r="C208" s="57"/>
      <c r="D208" s="57"/>
      <c r="E208" s="58"/>
      <c r="F208" s="55">
        <f>(A208/SUM(A208,A209,A212))*$G$4</f>
        <v>0.25</v>
      </c>
      <c r="G208" s="36"/>
      <c r="H208" s="60" t="str">
        <f>IF(G208,(G208/SUM($G208,$I208,$K208,$M208,$O208,$Q208,$S208,$U208,$W208)*$F208),"")</f>
        <v/>
      </c>
      <c r="I208" s="36"/>
      <c r="J208" s="60" t="str">
        <f t="shared" ref="J208:J214" si="147">IF(I208,(I208/SUM($G208,$I208,$K208,$M208,$O208,$Q208,$S208,$U208,$W208)*$F208),"")</f>
        <v/>
      </c>
      <c r="K208" s="36"/>
      <c r="L208" s="60" t="str">
        <f t="shared" ref="L208:L214" si="148">IF(K208,(K208/SUM($G208,$I208,$K208,$M208,$O208,$Q208,$S208,$U208,$W208)*$F208),"")</f>
        <v/>
      </c>
      <c r="M208" s="36"/>
      <c r="N208" s="60" t="str">
        <f t="shared" ref="N208:N214" si="149">IF(M208,(M208/SUM($G208,$I208,$K208,$M208,$O208,$Q208,$S208,$U208,$W208)*$F208),"")</f>
        <v/>
      </c>
      <c r="O208" s="36">
        <v>2</v>
      </c>
      <c r="P208" s="60">
        <f t="shared" ref="P208:P214" si="150">IF(O208,(O208/SUM($G208,$I208,$K208,$M208,$O208,$Q208,$S208,$U208,$W208)*$F208),"")</f>
        <v>0.25</v>
      </c>
      <c r="Q208" s="36"/>
      <c r="R208" s="60" t="str">
        <f t="shared" ref="R208:R214" si="151">IF(Q208,(Q208/SUM($G208,$I208,$K208,$M208,$O208,$Q208,$S208,$U208,$W208)*$F208),"")</f>
        <v/>
      </c>
      <c r="S208" s="36"/>
      <c r="T208" s="60" t="str">
        <f t="shared" ref="T208:T214" si="152">IF(S208,(S208/SUM($G208,$I208,$K208,$M208,$O208,$Q208,$S208,$U208,$W208)*$F208),"")</f>
        <v/>
      </c>
      <c r="U208" s="36"/>
      <c r="V208" s="60" t="str">
        <f t="shared" ref="V208:V214" si="153">IF(U208,(U208/SUM($G208,$I208,$K208,$M208,$O208,$Q208,$S208,$U208,$W208)*$F208),"")</f>
        <v/>
      </c>
      <c r="W208" s="36"/>
      <c r="X208" s="60" t="str">
        <f t="shared" ref="X208:X214" si="154">IF(W208,(W208/SUM($G208,$I208,$K208,$M208,$O208,$Q208,$S208,$U208,$W208)*$F208),"")</f>
        <v/>
      </c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</row>
    <row r="209" spans="1:48" x14ac:dyDescent="0.25">
      <c r="A209" s="101">
        <v>2</v>
      </c>
      <c r="B209" s="56" t="s">
        <v>72</v>
      </c>
      <c r="C209" s="57"/>
      <c r="D209" s="57"/>
      <c r="E209" s="58"/>
      <c r="F209" s="55">
        <f>(A209/SUM(A208,A209,A212))*$G$4</f>
        <v>0.25</v>
      </c>
      <c r="G209" s="36"/>
      <c r="H209" s="60" t="str">
        <f t="shared" ref="H209:H214" si="155">IF(G209,(G209/SUM($G209,$I209,$K209,$M209,$O209,$Q209,$S209,$U209,$W209)*$F209),"")</f>
        <v/>
      </c>
      <c r="I209" s="36"/>
      <c r="J209" s="60" t="str">
        <f t="shared" si="147"/>
        <v/>
      </c>
      <c r="K209" s="36"/>
      <c r="L209" s="60" t="str">
        <f t="shared" si="148"/>
        <v/>
      </c>
      <c r="M209" s="36"/>
      <c r="N209" s="60" t="str">
        <f t="shared" si="149"/>
        <v/>
      </c>
      <c r="O209" s="36"/>
      <c r="P209" s="60" t="str">
        <f t="shared" si="150"/>
        <v/>
      </c>
      <c r="Q209" s="36"/>
      <c r="R209" s="60" t="str">
        <f t="shared" si="151"/>
        <v/>
      </c>
      <c r="S209" s="36"/>
      <c r="T209" s="60" t="str">
        <f t="shared" si="152"/>
        <v/>
      </c>
      <c r="U209" s="36"/>
      <c r="V209" s="60" t="str">
        <f t="shared" si="153"/>
        <v/>
      </c>
      <c r="W209" s="36"/>
      <c r="X209" s="60" t="str">
        <f t="shared" si="154"/>
        <v/>
      </c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</row>
    <row r="210" spans="1:48" x14ac:dyDescent="0.25">
      <c r="A210" s="101">
        <v>3</v>
      </c>
      <c r="B210" s="59" t="s">
        <v>65</v>
      </c>
      <c r="C210" s="57"/>
      <c r="D210" s="57"/>
      <c r="E210" s="58"/>
      <c r="F210" s="54">
        <f>(A210/SUM(A210:A211))*$F$38</f>
        <v>0.15</v>
      </c>
      <c r="G210" s="36">
        <v>4</v>
      </c>
      <c r="H210" s="60">
        <f t="shared" si="155"/>
        <v>0.15</v>
      </c>
      <c r="I210" s="36"/>
      <c r="J210" s="60" t="str">
        <f t="shared" si="147"/>
        <v/>
      </c>
      <c r="K210" s="36"/>
      <c r="L210" s="60" t="str">
        <f t="shared" si="148"/>
        <v/>
      </c>
      <c r="M210" s="36"/>
      <c r="N210" s="60" t="str">
        <f t="shared" si="149"/>
        <v/>
      </c>
      <c r="O210" s="36"/>
      <c r="P210" s="60" t="str">
        <f t="shared" si="150"/>
        <v/>
      </c>
      <c r="Q210" s="36"/>
      <c r="R210" s="60" t="str">
        <f t="shared" si="151"/>
        <v/>
      </c>
      <c r="S210" s="36"/>
      <c r="T210" s="60" t="str">
        <f t="shared" si="152"/>
        <v/>
      </c>
      <c r="U210" s="36"/>
      <c r="V210" s="60" t="str">
        <f t="shared" si="153"/>
        <v/>
      </c>
      <c r="W210" s="36"/>
      <c r="X210" s="60" t="str">
        <f t="shared" si="154"/>
        <v/>
      </c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</row>
    <row r="211" spans="1:48" x14ac:dyDescent="0.25">
      <c r="A211" s="101">
        <v>2</v>
      </c>
      <c r="B211" s="59" t="s">
        <v>66</v>
      </c>
      <c r="C211" s="57"/>
      <c r="D211" s="57"/>
      <c r="E211" s="58"/>
      <c r="F211" s="54">
        <f>(A211/SUM(A210:A211))*$F$21</f>
        <v>0.1</v>
      </c>
      <c r="G211" s="36">
        <v>4</v>
      </c>
      <c r="H211" s="60">
        <f t="shared" si="155"/>
        <v>0.1</v>
      </c>
      <c r="I211" s="36"/>
      <c r="J211" s="60" t="str">
        <f t="shared" si="147"/>
        <v/>
      </c>
      <c r="K211" s="36"/>
      <c r="L211" s="60" t="str">
        <f t="shared" si="148"/>
        <v/>
      </c>
      <c r="M211" s="36"/>
      <c r="N211" s="60" t="str">
        <f t="shared" si="149"/>
        <v/>
      </c>
      <c r="O211" s="36"/>
      <c r="P211" s="60" t="str">
        <f t="shared" si="150"/>
        <v/>
      </c>
      <c r="Q211" s="36"/>
      <c r="R211" s="60" t="str">
        <f t="shared" si="151"/>
        <v/>
      </c>
      <c r="S211" s="36"/>
      <c r="T211" s="60" t="str">
        <f t="shared" si="152"/>
        <v/>
      </c>
      <c r="U211" s="36"/>
      <c r="V211" s="60" t="str">
        <f t="shared" si="153"/>
        <v/>
      </c>
      <c r="W211" s="36"/>
      <c r="X211" s="60" t="str">
        <f t="shared" si="154"/>
        <v/>
      </c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</row>
    <row r="212" spans="1:48" x14ac:dyDescent="0.25">
      <c r="A212" s="101">
        <v>2</v>
      </c>
      <c r="B212" s="56" t="s">
        <v>70</v>
      </c>
      <c r="C212" s="57"/>
      <c r="D212" s="57"/>
      <c r="E212" s="58"/>
      <c r="F212" s="55">
        <f>(A212/SUM(A208,A209,A212))*$G$4</f>
        <v>0.25</v>
      </c>
      <c r="G212" s="36">
        <v>3</v>
      </c>
      <c r="H212" s="60">
        <f t="shared" si="155"/>
        <v>9.375E-2</v>
      </c>
      <c r="I212" s="36">
        <v>4</v>
      </c>
      <c r="J212" s="60">
        <f t="shared" si="147"/>
        <v>0.125</v>
      </c>
      <c r="K212" s="36">
        <v>1</v>
      </c>
      <c r="L212" s="60">
        <f t="shared" si="148"/>
        <v>3.125E-2</v>
      </c>
      <c r="M212" s="36"/>
      <c r="N212" s="60" t="str">
        <f t="shared" si="149"/>
        <v/>
      </c>
      <c r="O212" s="36"/>
      <c r="P212" s="60" t="str">
        <f t="shared" si="150"/>
        <v/>
      </c>
      <c r="Q212" s="36"/>
      <c r="R212" s="60" t="str">
        <f t="shared" si="151"/>
        <v/>
      </c>
      <c r="S212" s="36"/>
      <c r="T212" s="60" t="str">
        <f t="shared" si="152"/>
        <v/>
      </c>
      <c r="U212" s="36"/>
      <c r="V212" s="60" t="str">
        <f t="shared" si="153"/>
        <v/>
      </c>
      <c r="W212" s="36"/>
      <c r="X212" s="60" t="str">
        <f t="shared" si="154"/>
        <v/>
      </c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</row>
    <row r="213" spans="1:48" x14ac:dyDescent="0.25">
      <c r="A213" s="102">
        <v>4</v>
      </c>
      <c r="B213" s="56" t="s">
        <v>69</v>
      </c>
      <c r="C213" s="57"/>
      <c r="D213" s="57"/>
      <c r="E213" s="58"/>
      <c r="F213" s="55">
        <f>(A213/SUM(A213))*$G$5</f>
        <v>0.25</v>
      </c>
      <c r="G213" s="36"/>
      <c r="H213" s="60" t="str">
        <f t="shared" si="155"/>
        <v/>
      </c>
      <c r="I213" s="36"/>
      <c r="J213" s="60" t="str">
        <f t="shared" si="147"/>
        <v/>
      </c>
      <c r="K213" s="36"/>
      <c r="L213" s="60" t="str">
        <f t="shared" si="148"/>
        <v/>
      </c>
      <c r="M213" s="36"/>
      <c r="N213" s="60" t="str">
        <f t="shared" si="149"/>
        <v/>
      </c>
      <c r="O213" s="36"/>
      <c r="P213" s="60" t="str">
        <f t="shared" si="150"/>
        <v/>
      </c>
      <c r="Q213" s="36"/>
      <c r="R213" s="60" t="str">
        <f t="shared" si="151"/>
        <v/>
      </c>
      <c r="S213" s="36"/>
      <c r="T213" s="60" t="str">
        <f t="shared" si="152"/>
        <v/>
      </c>
      <c r="U213" s="36"/>
      <c r="V213" s="60" t="str">
        <f t="shared" si="153"/>
        <v/>
      </c>
      <c r="W213" s="36"/>
      <c r="X213" s="60" t="str">
        <f t="shared" si="154"/>
        <v/>
      </c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</row>
    <row r="214" spans="1:48" x14ac:dyDescent="0.25">
      <c r="A214" s="103">
        <v>2</v>
      </c>
      <c r="B214" s="59" t="s">
        <v>80</v>
      </c>
      <c r="C214" s="57"/>
      <c r="D214" s="57"/>
      <c r="E214" s="58"/>
      <c r="F214" s="55">
        <f>(A214/SUM(A214))*$G$5</f>
        <v>0.25</v>
      </c>
      <c r="G214" s="36"/>
      <c r="H214" s="60" t="str">
        <f t="shared" si="155"/>
        <v/>
      </c>
      <c r="I214" s="36"/>
      <c r="J214" s="60" t="str">
        <f t="shared" si="147"/>
        <v/>
      </c>
      <c r="K214" s="36"/>
      <c r="L214" s="60" t="str">
        <f t="shared" si="148"/>
        <v/>
      </c>
      <c r="M214" s="36"/>
      <c r="N214" s="60" t="str">
        <f t="shared" si="149"/>
        <v/>
      </c>
      <c r="O214" s="36">
        <v>2</v>
      </c>
      <c r="P214" s="60">
        <f t="shared" si="150"/>
        <v>3.125E-2</v>
      </c>
      <c r="Q214" s="36">
        <v>4</v>
      </c>
      <c r="R214" s="60">
        <f t="shared" si="151"/>
        <v>6.25E-2</v>
      </c>
      <c r="S214" s="36">
        <v>4</v>
      </c>
      <c r="T214" s="60">
        <f t="shared" si="152"/>
        <v>6.25E-2</v>
      </c>
      <c r="U214" s="36">
        <v>2</v>
      </c>
      <c r="V214" s="60">
        <f t="shared" si="153"/>
        <v>3.125E-2</v>
      </c>
      <c r="W214" s="36">
        <v>4</v>
      </c>
      <c r="X214" s="60">
        <f t="shared" si="154"/>
        <v>6.25E-2</v>
      </c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</row>
    <row r="215" spans="1:48" x14ac:dyDescent="0.25">
      <c r="B215" s="141"/>
      <c r="C215" s="142"/>
      <c r="D215" s="142"/>
      <c r="E215" s="142"/>
      <c r="F215" s="143"/>
      <c r="G215" s="109"/>
      <c r="H215" s="109"/>
      <c r="I215" s="109"/>
      <c r="J215" s="109"/>
      <c r="K215" s="109"/>
      <c r="L215" s="109"/>
      <c r="M215" s="109"/>
      <c r="N215" s="109"/>
      <c r="O215" s="109"/>
      <c r="P215" s="109"/>
      <c r="Q215" s="109"/>
      <c r="R215" s="109"/>
      <c r="S215" s="109"/>
      <c r="T215" s="109"/>
      <c r="U215" s="109"/>
      <c r="V215" s="109"/>
      <c r="W215" s="109"/>
      <c r="X215" s="110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</row>
    <row r="217" spans="1:48" x14ac:dyDescent="0.25">
      <c r="B217" s="81" t="s">
        <v>48</v>
      </c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105"/>
      <c r="Z217" s="81" t="s">
        <v>48</v>
      </c>
      <c r="AA217" s="82"/>
      <c r="AB217" s="82"/>
      <c r="AC217" s="82"/>
      <c r="AD217" s="82"/>
      <c r="AE217" s="83"/>
      <c r="AF217" s="83"/>
      <c r="AG217" s="83"/>
      <c r="AH217" s="83"/>
      <c r="AI217" s="83"/>
      <c r="AJ217" s="83"/>
      <c r="AK217" s="83"/>
      <c r="AL217" s="83"/>
      <c r="AM217" s="83"/>
      <c r="AN217" s="83"/>
      <c r="AO217" s="83"/>
      <c r="AP217" s="83"/>
      <c r="AQ217" s="83"/>
      <c r="AR217" s="83"/>
      <c r="AS217" s="83"/>
      <c r="AT217" s="83"/>
      <c r="AU217" s="83"/>
      <c r="AV217" s="84"/>
    </row>
    <row r="218" spans="1:48" x14ac:dyDescent="0.25">
      <c r="B218" s="85" t="s">
        <v>27</v>
      </c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106"/>
      <c r="Z218" s="85" t="s">
        <v>27</v>
      </c>
      <c r="AA218" s="41"/>
      <c r="AB218" s="41"/>
      <c r="AC218" s="41"/>
      <c r="AD218" s="41"/>
      <c r="AE218" s="78"/>
      <c r="AF218" s="78"/>
      <c r="AG218" s="78"/>
      <c r="AH218" s="78"/>
      <c r="AI218" s="78"/>
      <c r="AJ218" s="78"/>
      <c r="AK218" s="78"/>
      <c r="AL218" s="78"/>
      <c r="AM218" s="78"/>
      <c r="AN218" s="78"/>
      <c r="AO218" s="78"/>
      <c r="AP218" s="78"/>
      <c r="AQ218" s="78"/>
      <c r="AR218" s="78"/>
      <c r="AS218" s="78"/>
      <c r="AT218" s="78"/>
      <c r="AU218" s="78"/>
      <c r="AV218" s="86"/>
    </row>
    <row r="219" spans="1:48" x14ac:dyDescent="0.25">
      <c r="B219" s="87"/>
      <c r="C219" s="88" t="s">
        <v>49</v>
      </c>
      <c r="D219" s="43"/>
      <c r="E219" s="89"/>
      <c r="F219" s="89"/>
      <c r="G219" s="89"/>
      <c r="H219" s="88" t="s">
        <v>50</v>
      </c>
      <c r="I219" s="44"/>
      <c r="J219" s="89" t="s">
        <v>52</v>
      </c>
      <c r="K219" s="89"/>
      <c r="L219" s="89"/>
      <c r="M219" s="88" t="s">
        <v>51</v>
      </c>
      <c r="N219" s="44"/>
      <c r="O219" s="89"/>
      <c r="P219" s="89"/>
      <c r="Q219" s="89"/>
      <c r="R219" s="89"/>
      <c r="S219" s="89"/>
      <c r="T219" s="89"/>
      <c r="U219" s="89"/>
      <c r="V219" s="89"/>
      <c r="W219" s="89"/>
      <c r="X219" s="107"/>
      <c r="Z219" s="87"/>
      <c r="AA219" s="88" t="s">
        <v>49</v>
      </c>
      <c r="AB219" s="43"/>
      <c r="AC219" s="89"/>
      <c r="AD219" s="89"/>
      <c r="AE219" s="90"/>
      <c r="AF219" s="91" t="s">
        <v>50</v>
      </c>
      <c r="AG219" s="79"/>
      <c r="AH219" s="90" t="s">
        <v>52</v>
      </c>
      <c r="AI219" s="90"/>
      <c r="AJ219" s="90"/>
      <c r="AK219" s="91" t="s">
        <v>51</v>
      </c>
      <c r="AL219" s="79"/>
      <c r="AM219" s="90"/>
      <c r="AN219" s="90"/>
      <c r="AO219" s="90"/>
      <c r="AP219" s="90"/>
      <c r="AQ219" s="90"/>
      <c r="AR219" s="90"/>
      <c r="AS219" s="90"/>
      <c r="AT219" s="90"/>
      <c r="AU219" s="90"/>
      <c r="AV219" s="92"/>
    </row>
    <row r="220" spans="1:48" x14ac:dyDescent="0.25">
      <c r="B220" s="85" t="s">
        <v>23</v>
      </c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106"/>
      <c r="Z220" s="85" t="s">
        <v>23</v>
      </c>
      <c r="AA220" s="41"/>
      <c r="AB220" s="41"/>
      <c r="AC220" s="41"/>
      <c r="AD220" s="41"/>
      <c r="AE220" s="78"/>
      <c r="AF220" s="78"/>
      <c r="AG220" s="78"/>
      <c r="AH220" s="78"/>
      <c r="AI220" s="78"/>
      <c r="AJ220" s="78"/>
      <c r="AK220" s="78"/>
      <c r="AL220" s="78"/>
      <c r="AM220" s="78"/>
      <c r="AN220" s="78"/>
      <c r="AO220" s="78"/>
      <c r="AP220" s="78"/>
      <c r="AQ220" s="78"/>
      <c r="AR220" s="78"/>
      <c r="AS220" s="78"/>
      <c r="AT220" s="78"/>
      <c r="AU220" s="78"/>
      <c r="AV220" s="86"/>
    </row>
    <row r="221" spans="1:48" x14ac:dyDescent="0.25">
      <c r="B221" s="93"/>
      <c r="C221" s="94"/>
      <c r="D221" s="94"/>
      <c r="E221" s="94"/>
      <c r="F221" s="94"/>
      <c r="G221" s="146" t="s">
        <v>54</v>
      </c>
      <c r="H221" s="146"/>
      <c r="I221" s="146" t="s">
        <v>55</v>
      </c>
      <c r="J221" s="146"/>
      <c r="K221" s="146" t="s">
        <v>56</v>
      </c>
      <c r="L221" s="146"/>
      <c r="M221" s="146" t="s">
        <v>57</v>
      </c>
      <c r="N221" s="146"/>
      <c r="O221" s="146" t="s">
        <v>58</v>
      </c>
      <c r="P221" s="146"/>
      <c r="Q221" s="146" t="s">
        <v>59</v>
      </c>
      <c r="R221" s="146"/>
      <c r="S221" s="146" t="s">
        <v>60</v>
      </c>
      <c r="T221" s="146"/>
      <c r="U221" s="146" t="s">
        <v>61</v>
      </c>
      <c r="V221" s="146"/>
      <c r="W221" s="146" t="s">
        <v>64</v>
      </c>
      <c r="X221" s="147"/>
      <c r="Z221" s="93"/>
      <c r="AA221" s="94"/>
      <c r="AB221" s="94"/>
      <c r="AC221" s="94"/>
      <c r="AD221" s="94"/>
      <c r="AE221" s="144" t="s">
        <v>54</v>
      </c>
      <c r="AF221" s="144"/>
      <c r="AG221" s="144" t="s">
        <v>55</v>
      </c>
      <c r="AH221" s="144"/>
      <c r="AI221" s="144" t="s">
        <v>56</v>
      </c>
      <c r="AJ221" s="144"/>
      <c r="AK221" s="144" t="s">
        <v>57</v>
      </c>
      <c r="AL221" s="144"/>
      <c r="AM221" s="144" t="s">
        <v>58</v>
      </c>
      <c r="AN221" s="144"/>
      <c r="AO221" s="144" t="s">
        <v>59</v>
      </c>
      <c r="AP221" s="144"/>
      <c r="AQ221" s="144" t="s">
        <v>60</v>
      </c>
      <c r="AR221" s="144"/>
      <c r="AS221" s="144" t="s">
        <v>61</v>
      </c>
      <c r="AT221" s="144"/>
      <c r="AU221" s="144" t="s">
        <v>64</v>
      </c>
      <c r="AV221" s="145"/>
    </row>
    <row r="222" spans="1:48" x14ac:dyDescent="0.25">
      <c r="B222" s="93"/>
      <c r="C222" s="94"/>
      <c r="D222" s="94"/>
      <c r="E222" s="94"/>
      <c r="F222" s="94"/>
      <c r="G222" s="144"/>
      <c r="H222" s="144"/>
      <c r="I222" s="144"/>
      <c r="J222" s="144"/>
      <c r="K222" s="144"/>
      <c r="L222" s="144"/>
      <c r="M222" s="144"/>
      <c r="N222" s="144"/>
      <c r="O222" s="144"/>
      <c r="P222" s="144"/>
      <c r="Q222" s="144"/>
      <c r="R222" s="144"/>
      <c r="S222" s="144"/>
      <c r="T222" s="144"/>
      <c r="U222" s="144"/>
      <c r="V222" s="144"/>
      <c r="W222" s="144"/>
      <c r="X222" s="145"/>
      <c r="Z222" s="93"/>
      <c r="AA222" s="94"/>
      <c r="AB222" s="94"/>
      <c r="AC222" s="94"/>
      <c r="AD222" s="94"/>
      <c r="AE222" s="144">
        <f>SUM(AE224:AF230)</f>
        <v>0.39062500000000006</v>
      </c>
      <c r="AF222" s="144"/>
      <c r="AG222" s="144">
        <f>SUM(AG224:AH230)</f>
        <v>0.1875</v>
      </c>
      <c r="AH222" s="144"/>
      <c r="AI222" s="144">
        <f>SUM(AI224:AJ230)</f>
        <v>4.6875E-2</v>
      </c>
      <c r="AJ222" s="144"/>
      <c r="AK222" s="144">
        <f>SUM(AK224:AL230)</f>
        <v>0</v>
      </c>
      <c r="AL222" s="144"/>
      <c r="AM222" s="144">
        <f>SUM(AM224:AN230)</f>
        <v>3.125E-2</v>
      </c>
      <c r="AN222" s="144"/>
      <c r="AO222" s="144">
        <f>SUM(AO224:AP230)</f>
        <v>6.25E-2</v>
      </c>
      <c r="AP222" s="144"/>
      <c r="AQ222" s="144">
        <f>SUM(AQ224:AR230)</f>
        <v>6.25E-2</v>
      </c>
      <c r="AR222" s="144"/>
      <c r="AS222" s="144">
        <f>SUM(AS224:AT230)</f>
        <v>3.125E-2</v>
      </c>
      <c r="AT222" s="144"/>
      <c r="AU222" s="144">
        <f>SUM(AU224:AV230)</f>
        <v>6.25E-2</v>
      </c>
      <c r="AV222" s="144"/>
    </row>
    <row r="223" spans="1:48" x14ac:dyDescent="0.25">
      <c r="A223" t="s">
        <v>75</v>
      </c>
      <c r="B223" s="93"/>
      <c r="C223" s="94"/>
      <c r="D223" s="94"/>
      <c r="E223" s="94"/>
      <c r="F223" s="94"/>
      <c r="G223" s="74" t="s">
        <v>62</v>
      </c>
      <c r="H223" s="74" t="s">
        <v>63</v>
      </c>
      <c r="I223" s="74" t="s">
        <v>62</v>
      </c>
      <c r="J223" s="74" t="s">
        <v>63</v>
      </c>
      <c r="K223" s="74" t="s">
        <v>62</v>
      </c>
      <c r="L223" s="74" t="s">
        <v>63</v>
      </c>
      <c r="M223" s="74" t="s">
        <v>62</v>
      </c>
      <c r="N223" s="74" t="s">
        <v>63</v>
      </c>
      <c r="O223" s="74" t="s">
        <v>62</v>
      </c>
      <c r="P223" s="74" t="s">
        <v>63</v>
      </c>
      <c r="Q223" s="74" t="s">
        <v>62</v>
      </c>
      <c r="R223" s="74" t="s">
        <v>63</v>
      </c>
      <c r="S223" s="74" t="s">
        <v>62</v>
      </c>
      <c r="T223" s="74" t="s">
        <v>63</v>
      </c>
      <c r="U223" s="74" t="s">
        <v>62</v>
      </c>
      <c r="V223" s="74" t="s">
        <v>63</v>
      </c>
      <c r="W223" s="74" t="s">
        <v>62</v>
      </c>
      <c r="X223" s="95" t="s">
        <v>63</v>
      </c>
      <c r="Z223" s="93"/>
      <c r="AA223" s="94"/>
      <c r="AB223" s="94"/>
      <c r="AC223" s="94"/>
      <c r="AD223" s="94"/>
      <c r="AE223" s="74" t="s">
        <v>62</v>
      </c>
      <c r="AF223" s="74" t="s">
        <v>63</v>
      </c>
      <c r="AG223" s="74" t="s">
        <v>62</v>
      </c>
      <c r="AH223" s="74" t="s">
        <v>63</v>
      </c>
      <c r="AI223" s="74" t="s">
        <v>62</v>
      </c>
      <c r="AJ223" s="74" t="s">
        <v>63</v>
      </c>
      <c r="AK223" s="74" t="s">
        <v>62</v>
      </c>
      <c r="AL223" s="74" t="s">
        <v>63</v>
      </c>
      <c r="AM223" s="74" t="s">
        <v>62</v>
      </c>
      <c r="AN223" s="74" t="s">
        <v>63</v>
      </c>
      <c r="AO223" s="74" t="s">
        <v>62</v>
      </c>
      <c r="AP223" s="74" t="s">
        <v>63</v>
      </c>
      <c r="AQ223" s="74" t="s">
        <v>62</v>
      </c>
      <c r="AR223" s="74" t="s">
        <v>63</v>
      </c>
      <c r="AS223" s="74" t="s">
        <v>62</v>
      </c>
      <c r="AT223" s="74" t="s">
        <v>63</v>
      </c>
      <c r="AU223" s="74" t="s">
        <v>62</v>
      </c>
      <c r="AV223" s="95" t="s">
        <v>63</v>
      </c>
    </row>
    <row r="224" spans="1:48" x14ac:dyDescent="0.25">
      <c r="A224" s="100"/>
      <c r="B224" s="56" t="s">
        <v>71</v>
      </c>
      <c r="C224" s="57"/>
      <c r="D224" s="57"/>
      <c r="E224" s="58"/>
      <c r="F224" s="55">
        <f>(A224/SUM(A224,A225,A228))*$G$4</f>
        <v>0</v>
      </c>
      <c r="G224" s="36"/>
      <c r="H224" s="60" t="str">
        <f>IF(G224,(G224/SUM($G224,$I224,$K224,$M224,$O224,$Q224,$S224,$U224,$W224)*$F224),"")</f>
        <v/>
      </c>
      <c r="I224" s="36"/>
      <c r="J224" s="60" t="str">
        <f t="shared" ref="J224:J230" si="156">IF(I224,(I224/SUM($G224,$I224,$K224,$M224,$O224,$Q224,$S224,$U224,$W224)*$F224),"")</f>
        <v/>
      </c>
      <c r="K224" s="36"/>
      <c r="L224" s="60" t="str">
        <f t="shared" ref="L224:L230" si="157">IF(K224,(K224/SUM($G224,$I224,$K224,$M224,$O224,$Q224,$S224,$U224,$W224)*$F224),"")</f>
        <v/>
      </c>
      <c r="M224" s="36"/>
      <c r="N224" s="60" t="str">
        <f t="shared" ref="N224:N230" si="158">IF(M224,(M224/SUM($G224,$I224,$K224,$M224,$O224,$Q224,$S224,$U224,$W224)*$F224),"")</f>
        <v/>
      </c>
      <c r="O224" s="36">
        <v>2</v>
      </c>
      <c r="P224" s="60">
        <f t="shared" ref="P224:P230" si="159">IF(O224,(O224/SUM($G224,$I224,$K224,$M224,$O224,$Q224,$S224,$U224,$W224)*$F224),"")</f>
        <v>0</v>
      </c>
      <c r="Q224" s="36"/>
      <c r="R224" s="60" t="str">
        <f t="shared" ref="R224:R230" si="160">IF(Q224,(Q224/SUM($G224,$I224,$K224,$M224,$O224,$Q224,$S224,$U224,$W224)*$F224),"")</f>
        <v/>
      </c>
      <c r="S224" s="36"/>
      <c r="T224" s="60" t="str">
        <f t="shared" ref="T224:T230" si="161">IF(S224,(S224/SUM($G224,$I224,$K224,$M224,$O224,$Q224,$S224,$U224,$W224)*$F224),"")</f>
        <v/>
      </c>
      <c r="U224" s="36"/>
      <c r="V224" s="60" t="str">
        <f t="shared" ref="V224:V230" si="162">IF(U224,(U224/SUM($G224,$I224,$K224,$M224,$O224,$Q224,$S224,$U224,$W224)*$F224),"")</f>
        <v/>
      </c>
      <c r="W224" s="36"/>
      <c r="X224" s="60" t="str">
        <f t="shared" ref="X224:X230" si="163">IF(W224,(W224/SUM($G224,$I224,$K224,$M224,$O224,$Q224,$S224,$U224,$W224)*$F224),"")</f>
        <v/>
      </c>
      <c r="Z224" s="56" t="s">
        <v>71</v>
      </c>
      <c r="AA224" s="57"/>
      <c r="AB224" s="57"/>
      <c r="AC224" s="58"/>
      <c r="AD224" s="55">
        <f t="shared" ref="AD224:AD230" si="164">F224</f>
        <v>0</v>
      </c>
      <c r="AE224" s="75"/>
      <c r="AF224" s="75"/>
      <c r="AG224" s="75"/>
      <c r="AH224" s="75"/>
      <c r="AI224" s="75"/>
      <c r="AJ224" s="75"/>
      <c r="AK224" s="75"/>
      <c r="AL224" s="75"/>
      <c r="AM224" s="60"/>
      <c r="AN224" s="60">
        <f>P224</f>
        <v>0</v>
      </c>
      <c r="AO224" s="75"/>
      <c r="AP224" s="75"/>
      <c r="AQ224" s="75"/>
      <c r="AR224" s="75"/>
      <c r="AS224" s="75"/>
      <c r="AT224" s="75"/>
      <c r="AU224" s="75"/>
      <c r="AV224" s="96"/>
    </row>
    <row r="225" spans="1:48" x14ac:dyDescent="0.25">
      <c r="A225" s="101">
        <v>2</v>
      </c>
      <c r="B225" s="56" t="s">
        <v>72</v>
      </c>
      <c r="C225" s="57"/>
      <c r="D225" s="57"/>
      <c r="E225" s="58"/>
      <c r="F225" s="55">
        <f>(A225/SUM(A224,A225,A228))*$G$4</f>
        <v>0.375</v>
      </c>
      <c r="G225" s="36"/>
      <c r="H225" s="60" t="str">
        <f t="shared" ref="H225:H230" si="165">IF(G225,(G225/SUM($G225,$I225,$K225,$M225,$O225,$Q225,$S225,$U225,$W225)*$F225),"")</f>
        <v/>
      </c>
      <c r="I225" s="36"/>
      <c r="J225" s="60" t="str">
        <f t="shared" si="156"/>
        <v/>
      </c>
      <c r="K225" s="36"/>
      <c r="L225" s="60" t="str">
        <f t="shared" si="157"/>
        <v/>
      </c>
      <c r="M225" s="36"/>
      <c r="N225" s="60" t="str">
        <f t="shared" si="158"/>
        <v/>
      </c>
      <c r="O225" s="36"/>
      <c r="P225" s="60" t="str">
        <f t="shared" si="159"/>
        <v/>
      </c>
      <c r="Q225" s="36"/>
      <c r="R225" s="60" t="str">
        <f t="shared" si="160"/>
        <v/>
      </c>
      <c r="S225" s="36"/>
      <c r="T225" s="60" t="str">
        <f t="shared" si="161"/>
        <v/>
      </c>
      <c r="U225" s="36"/>
      <c r="V225" s="60" t="str">
        <f t="shared" si="162"/>
        <v/>
      </c>
      <c r="W225" s="36"/>
      <c r="X225" s="60" t="str">
        <f t="shared" si="163"/>
        <v/>
      </c>
      <c r="Z225" s="56" t="s">
        <v>72</v>
      </c>
      <c r="AA225" s="57"/>
      <c r="AB225" s="57"/>
      <c r="AC225" s="58"/>
      <c r="AD225" s="55">
        <f t="shared" si="164"/>
        <v>0.375</v>
      </c>
      <c r="AE225" s="75"/>
      <c r="AF225" s="75"/>
      <c r="AG225" s="75"/>
      <c r="AH225" s="75"/>
      <c r="AI225" s="75"/>
      <c r="AJ225" s="75"/>
      <c r="AK225" s="75"/>
      <c r="AL225" s="75"/>
      <c r="AM225" s="75"/>
      <c r="AN225" s="75"/>
      <c r="AO225" s="75"/>
      <c r="AP225" s="75"/>
      <c r="AQ225" s="75"/>
      <c r="AR225" s="75"/>
      <c r="AS225" s="75"/>
      <c r="AT225" s="75"/>
      <c r="AU225" s="75"/>
      <c r="AV225" s="96"/>
    </row>
    <row r="226" spans="1:48" x14ac:dyDescent="0.25">
      <c r="A226" s="101">
        <v>3</v>
      </c>
      <c r="B226" s="59" t="s">
        <v>65</v>
      </c>
      <c r="C226" s="57"/>
      <c r="D226" s="57"/>
      <c r="E226" s="58"/>
      <c r="F226" s="54">
        <f>(A226/SUM(A226:A227))*$F$38</f>
        <v>0.15</v>
      </c>
      <c r="G226" s="36">
        <v>4</v>
      </c>
      <c r="H226" s="60">
        <f t="shared" si="165"/>
        <v>0.15</v>
      </c>
      <c r="I226" s="36"/>
      <c r="J226" s="60" t="str">
        <f t="shared" si="156"/>
        <v/>
      </c>
      <c r="K226" s="36"/>
      <c r="L226" s="60" t="str">
        <f t="shared" si="157"/>
        <v/>
      </c>
      <c r="M226" s="36"/>
      <c r="N226" s="60" t="str">
        <f t="shared" si="158"/>
        <v/>
      </c>
      <c r="O226" s="36"/>
      <c r="P226" s="60" t="str">
        <f t="shared" si="159"/>
        <v/>
      </c>
      <c r="Q226" s="36"/>
      <c r="R226" s="60" t="str">
        <f t="shared" si="160"/>
        <v/>
      </c>
      <c r="S226" s="36"/>
      <c r="T226" s="60" t="str">
        <f t="shared" si="161"/>
        <v/>
      </c>
      <c r="U226" s="36"/>
      <c r="V226" s="60" t="str">
        <f t="shared" si="162"/>
        <v/>
      </c>
      <c r="W226" s="36"/>
      <c r="X226" s="60" t="str">
        <f t="shared" si="163"/>
        <v/>
      </c>
      <c r="Z226" s="59" t="s">
        <v>65</v>
      </c>
      <c r="AA226" s="57"/>
      <c r="AB226" s="57"/>
      <c r="AC226" s="58"/>
      <c r="AD226" s="80">
        <f t="shared" si="164"/>
        <v>0.15</v>
      </c>
      <c r="AE226" s="60">
        <f>H226*$N$4</f>
        <v>6.7500000000000004E-2</v>
      </c>
      <c r="AF226" s="60">
        <f>H226*$N$5</f>
        <v>8.2500000000000004E-2</v>
      </c>
      <c r="AG226" s="60"/>
      <c r="AH226" s="60"/>
      <c r="AI226" s="60"/>
      <c r="AJ226" s="60"/>
      <c r="AK226" s="75"/>
      <c r="AL226" s="75"/>
      <c r="AM226" s="75"/>
      <c r="AN226" s="75"/>
      <c r="AO226" s="75"/>
      <c r="AP226" s="75"/>
      <c r="AQ226" s="75"/>
      <c r="AR226" s="75"/>
      <c r="AS226" s="75"/>
      <c r="AT226" s="75"/>
      <c r="AU226" s="75"/>
      <c r="AV226" s="96"/>
    </row>
    <row r="227" spans="1:48" x14ac:dyDescent="0.25">
      <c r="A227" s="101">
        <v>2</v>
      </c>
      <c r="B227" s="59" t="s">
        <v>66</v>
      </c>
      <c r="C227" s="57"/>
      <c r="D227" s="57"/>
      <c r="E227" s="58"/>
      <c r="F227" s="54">
        <f>(A227/SUM(A226:A227))*$F$21</f>
        <v>0.1</v>
      </c>
      <c r="G227" s="36">
        <v>4</v>
      </c>
      <c r="H227" s="60">
        <f t="shared" si="165"/>
        <v>0.1</v>
      </c>
      <c r="I227" s="36"/>
      <c r="J227" s="60" t="str">
        <f t="shared" si="156"/>
        <v/>
      </c>
      <c r="K227" s="36"/>
      <c r="L227" s="60" t="str">
        <f t="shared" si="157"/>
        <v/>
      </c>
      <c r="M227" s="36"/>
      <c r="N227" s="60" t="str">
        <f t="shared" si="158"/>
        <v/>
      </c>
      <c r="O227" s="36"/>
      <c r="P227" s="60" t="str">
        <f t="shared" si="159"/>
        <v/>
      </c>
      <c r="Q227" s="36"/>
      <c r="R227" s="60" t="str">
        <f t="shared" si="160"/>
        <v/>
      </c>
      <c r="S227" s="36"/>
      <c r="T227" s="60" t="str">
        <f t="shared" si="161"/>
        <v/>
      </c>
      <c r="U227" s="36"/>
      <c r="V227" s="60" t="str">
        <f t="shared" si="162"/>
        <v/>
      </c>
      <c r="W227" s="36"/>
      <c r="X227" s="60" t="str">
        <f t="shared" si="163"/>
        <v/>
      </c>
      <c r="Z227" s="59" t="s">
        <v>66</v>
      </c>
      <c r="AA227" s="57"/>
      <c r="AB227" s="57"/>
      <c r="AC227" s="58"/>
      <c r="AD227" s="80">
        <f t="shared" si="164"/>
        <v>0.1</v>
      </c>
      <c r="AE227" s="60">
        <f>H227*$N$4</f>
        <v>4.5000000000000005E-2</v>
      </c>
      <c r="AF227" s="60">
        <f>H227*$N$5</f>
        <v>5.5000000000000007E-2</v>
      </c>
      <c r="AG227" s="60"/>
      <c r="AH227" s="60"/>
      <c r="AI227" s="60"/>
      <c r="AJ227" s="60"/>
      <c r="AK227" s="75"/>
      <c r="AL227" s="75"/>
      <c r="AM227" s="75"/>
      <c r="AN227" s="75"/>
      <c r="AO227" s="75"/>
      <c r="AP227" s="75"/>
      <c r="AQ227" s="75"/>
      <c r="AR227" s="75"/>
      <c r="AS227" s="75"/>
      <c r="AT227" s="75"/>
      <c r="AU227" s="75"/>
      <c r="AV227" s="96"/>
    </row>
    <row r="228" spans="1:48" x14ac:dyDescent="0.25">
      <c r="A228" s="101">
        <v>2</v>
      </c>
      <c r="B228" s="56" t="s">
        <v>70</v>
      </c>
      <c r="C228" s="57"/>
      <c r="D228" s="57"/>
      <c r="E228" s="58"/>
      <c r="F228" s="55">
        <f>(A228/SUM(A224,A225,A228))*$G$4</f>
        <v>0.375</v>
      </c>
      <c r="G228" s="36">
        <v>3</v>
      </c>
      <c r="H228" s="60">
        <f t="shared" si="165"/>
        <v>0.140625</v>
      </c>
      <c r="I228" s="36">
        <v>4</v>
      </c>
      <c r="J228" s="60">
        <f t="shared" si="156"/>
        <v>0.1875</v>
      </c>
      <c r="K228" s="36">
        <v>1</v>
      </c>
      <c r="L228" s="60">
        <f t="shared" si="157"/>
        <v>4.6875E-2</v>
      </c>
      <c r="M228" s="36"/>
      <c r="N228" s="60" t="str">
        <f t="shared" si="158"/>
        <v/>
      </c>
      <c r="O228" s="36"/>
      <c r="P228" s="60" t="str">
        <f t="shared" si="159"/>
        <v/>
      </c>
      <c r="Q228" s="36"/>
      <c r="R228" s="60" t="str">
        <f t="shared" si="160"/>
        <v/>
      </c>
      <c r="S228" s="36"/>
      <c r="T228" s="60" t="str">
        <f t="shared" si="161"/>
        <v/>
      </c>
      <c r="U228" s="36"/>
      <c r="V228" s="60" t="str">
        <f t="shared" si="162"/>
        <v/>
      </c>
      <c r="W228" s="36"/>
      <c r="X228" s="60" t="str">
        <f t="shared" si="163"/>
        <v/>
      </c>
      <c r="Z228" s="56" t="s">
        <v>70</v>
      </c>
      <c r="AA228" s="57"/>
      <c r="AB228" s="57"/>
      <c r="AC228" s="58"/>
      <c r="AD228" s="55">
        <f t="shared" si="164"/>
        <v>0.375</v>
      </c>
      <c r="AE228" s="60">
        <f>H228*$N$4</f>
        <v>6.3281249999999997E-2</v>
      </c>
      <c r="AF228" s="60">
        <f>H228*$N$5</f>
        <v>7.7343750000000003E-2</v>
      </c>
      <c r="AG228" s="60">
        <f>J228*$N$4</f>
        <v>8.4375000000000006E-2</v>
      </c>
      <c r="AH228" s="60">
        <f>J228*$N$5</f>
        <v>0.10312500000000001</v>
      </c>
      <c r="AI228" s="60">
        <f>L228*$N$4</f>
        <v>2.1093750000000001E-2</v>
      </c>
      <c r="AJ228" s="60">
        <f>L228*$N$5</f>
        <v>2.5781250000000002E-2</v>
      </c>
      <c r="AK228" s="75"/>
      <c r="AL228" s="75"/>
      <c r="AM228" s="75"/>
      <c r="AN228" s="75"/>
      <c r="AO228" s="75"/>
      <c r="AP228" s="75"/>
      <c r="AQ228" s="75"/>
      <c r="AR228" s="75"/>
      <c r="AS228" s="75"/>
      <c r="AT228" s="75"/>
      <c r="AU228" s="75"/>
      <c r="AV228" s="96"/>
    </row>
    <row r="229" spans="1:48" x14ac:dyDescent="0.25">
      <c r="A229" s="102">
        <v>4</v>
      </c>
      <c r="B229" s="56" t="s">
        <v>69</v>
      </c>
      <c r="C229" s="57"/>
      <c r="D229" s="57"/>
      <c r="E229" s="58"/>
      <c r="F229" s="55">
        <f>(A229/SUM(A229))*$G$5</f>
        <v>0.25</v>
      </c>
      <c r="G229" s="36"/>
      <c r="H229" s="60" t="str">
        <f t="shared" si="165"/>
        <v/>
      </c>
      <c r="I229" s="36"/>
      <c r="J229" s="60" t="str">
        <f t="shared" si="156"/>
        <v/>
      </c>
      <c r="K229" s="36"/>
      <c r="L229" s="60" t="str">
        <f t="shared" si="157"/>
        <v/>
      </c>
      <c r="M229" s="36"/>
      <c r="N229" s="60" t="str">
        <f t="shared" si="158"/>
        <v/>
      </c>
      <c r="O229" s="36"/>
      <c r="P229" s="60" t="str">
        <f t="shared" si="159"/>
        <v/>
      </c>
      <c r="Q229" s="36"/>
      <c r="R229" s="60" t="str">
        <f t="shared" si="160"/>
        <v/>
      </c>
      <c r="S229" s="36"/>
      <c r="T229" s="60" t="str">
        <f t="shared" si="161"/>
        <v/>
      </c>
      <c r="U229" s="36"/>
      <c r="V229" s="60" t="str">
        <f t="shared" si="162"/>
        <v/>
      </c>
      <c r="W229" s="36"/>
      <c r="X229" s="60" t="str">
        <f t="shared" si="163"/>
        <v/>
      </c>
      <c r="Z229" s="56" t="s">
        <v>69</v>
      </c>
      <c r="AA229" s="57"/>
      <c r="AB229" s="57"/>
      <c r="AC229" s="58"/>
      <c r="AD229" s="55">
        <f t="shared" si="164"/>
        <v>0.25</v>
      </c>
      <c r="AE229" s="75"/>
      <c r="AF229" s="75"/>
      <c r="AG229" s="75"/>
      <c r="AH229" s="75"/>
      <c r="AI229" s="75"/>
      <c r="AJ229" s="75"/>
      <c r="AK229" s="75"/>
      <c r="AL229" s="75"/>
      <c r="AM229" s="75"/>
      <c r="AN229" s="60"/>
      <c r="AO229" s="75"/>
      <c r="AP229" s="60"/>
      <c r="AQ229" s="75"/>
      <c r="AR229" s="60"/>
      <c r="AS229" s="75"/>
      <c r="AT229" s="60"/>
      <c r="AU229" s="75"/>
      <c r="AV229" s="97"/>
    </row>
    <row r="230" spans="1:48" x14ac:dyDescent="0.25">
      <c r="A230" s="103">
        <v>2</v>
      </c>
      <c r="B230" s="59" t="s">
        <v>80</v>
      </c>
      <c r="C230" s="57"/>
      <c r="D230" s="57"/>
      <c r="E230" s="58"/>
      <c r="F230" s="55">
        <f>(A230/SUM(A230))*$G$5</f>
        <v>0.25</v>
      </c>
      <c r="G230" s="36"/>
      <c r="H230" s="60" t="str">
        <f t="shared" si="165"/>
        <v/>
      </c>
      <c r="I230" s="36"/>
      <c r="J230" s="60" t="str">
        <f t="shared" si="156"/>
        <v/>
      </c>
      <c r="K230" s="36"/>
      <c r="L230" s="60" t="str">
        <f t="shared" si="157"/>
        <v/>
      </c>
      <c r="M230" s="36"/>
      <c r="N230" s="60" t="str">
        <f t="shared" si="158"/>
        <v/>
      </c>
      <c r="O230" s="36">
        <v>2</v>
      </c>
      <c r="P230" s="60">
        <f t="shared" si="159"/>
        <v>3.125E-2</v>
      </c>
      <c r="Q230" s="36">
        <v>4</v>
      </c>
      <c r="R230" s="60">
        <f t="shared" si="160"/>
        <v>6.25E-2</v>
      </c>
      <c r="S230" s="36">
        <v>4</v>
      </c>
      <c r="T230" s="60">
        <f t="shared" si="161"/>
        <v>6.25E-2</v>
      </c>
      <c r="U230" s="36">
        <v>2</v>
      </c>
      <c r="V230" s="60">
        <f t="shared" si="162"/>
        <v>3.125E-2</v>
      </c>
      <c r="W230" s="36">
        <v>4</v>
      </c>
      <c r="X230" s="60">
        <f t="shared" si="163"/>
        <v>6.25E-2</v>
      </c>
      <c r="Z230" s="59" t="s">
        <v>80</v>
      </c>
      <c r="AA230" s="57"/>
      <c r="AB230" s="57"/>
      <c r="AC230" s="58"/>
      <c r="AD230" s="80">
        <f t="shared" si="164"/>
        <v>0.25</v>
      </c>
      <c r="AE230" s="75"/>
      <c r="AF230" s="75"/>
      <c r="AG230" s="75"/>
      <c r="AH230" s="75"/>
      <c r="AI230" s="75"/>
      <c r="AJ230" s="75"/>
      <c r="AK230" s="75"/>
      <c r="AL230" s="75"/>
      <c r="AM230" s="60">
        <f>P230*$N$4</f>
        <v>1.40625E-2</v>
      </c>
      <c r="AN230" s="60">
        <f>P230*$N$5</f>
        <v>1.7187500000000001E-2</v>
      </c>
      <c r="AO230" s="60">
        <f>R230*$N$4</f>
        <v>2.8125000000000001E-2</v>
      </c>
      <c r="AP230" s="60">
        <f>R230*$N$5</f>
        <v>3.4375000000000003E-2</v>
      </c>
      <c r="AQ230" s="60">
        <f>T230*$N$4</f>
        <v>2.8125000000000001E-2</v>
      </c>
      <c r="AR230" s="60">
        <f>T230*$N$5</f>
        <v>3.4375000000000003E-2</v>
      </c>
      <c r="AS230" s="60">
        <f>V230*$N$4</f>
        <v>1.40625E-2</v>
      </c>
      <c r="AT230" s="60">
        <f>V230*$N$5</f>
        <v>1.7187500000000001E-2</v>
      </c>
      <c r="AU230" s="60">
        <f>X230*$N$4</f>
        <v>2.8125000000000001E-2</v>
      </c>
      <c r="AV230" s="97">
        <f>X230*$N$5</f>
        <v>3.4375000000000003E-2</v>
      </c>
    </row>
    <row r="231" spans="1:48" x14ac:dyDescent="0.25">
      <c r="B231" s="141"/>
      <c r="C231" s="142"/>
      <c r="D231" s="142"/>
      <c r="E231" s="142"/>
      <c r="F231" s="143"/>
      <c r="G231" s="109"/>
      <c r="H231" s="109"/>
      <c r="I231" s="109"/>
      <c r="J231" s="109"/>
      <c r="K231" s="109"/>
      <c r="L231" s="109"/>
      <c r="M231" s="109"/>
      <c r="N231" s="109"/>
      <c r="O231" s="109"/>
      <c r="P231" s="109"/>
      <c r="Q231" s="109"/>
      <c r="R231" s="109"/>
      <c r="S231" s="109"/>
      <c r="T231" s="109"/>
      <c r="U231" s="109"/>
      <c r="V231" s="109"/>
      <c r="W231" s="109"/>
      <c r="X231" s="110"/>
      <c r="Z231" s="141"/>
      <c r="AA231" s="142"/>
      <c r="AB231" s="142"/>
      <c r="AC231" s="142"/>
      <c r="AD231" s="143"/>
      <c r="AE231" s="98"/>
      <c r="AF231" s="98"/>
      <c r="AG231" s="98"/>
      <c r="AH231" s="98"/>
      <c r="AI231" s="98"/>
      <c r="AJ231" s="98"/>
      <c r="AK231" s="98"/>
      <c r="AL231" s="98"/>
      <c r="AM231" s="98"/>
      <c r="AN231" s="98"/>
      <c r="AO231" s="98"/>
      <c r="AP231" s="98"/>
      <c r="AQ231" s="98"/>
      <c r="AR231" s="98"/>
      <c r="AS231" s="98"/>
      <c r="AT231" s="98"/>
      <c r="AU231" s="98"/>
      <c r="AV231" s="99"/>
    </row>
    <row r="233" spans="1:48" s="113" customFormat="1" ht="26.25" x14ac:dyDescent="0.4">
      <c r="A233" s="112" t="s">
        <v>137</v>
      </c>
      <c r="AE233" s="114"/>
      <c r="AF233" s="114"/>
      <c r="AG233" s="114"/>
      <c r="AH233" s="114"/>
      <c r="AI233" s="114"/>
      <c r="AJ233" s="114"/>
      <c r="AK233" s="114"/>
      <c r="AL233" s="114"/>
      <c r="AM233" s="114"/>
      <c r="AN233" s="114"/>
      <c r="AO233" s="114"/>
      <c r="AP233" s="114"/>
      <c r="AQ233" s="114"/>
      <c r="AR233" s="114"/>
      <c r="AS233" s="114"/>
      <c r="AT233" s="114"/>
      <c r="AU233" s="114"/>
      <c r="AV233" s="114"/>
    </row>
    <row r="234" spans="1:48" x14ac:dyDescent="0.25">
      <c r="B234" s="37" t="s">
        <v>48</v>
      </c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9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</row>
    <row r="235" spans="1:48" x14ac:dyDescent="0.25">
      <c r="B235" s="40" t="s">
        <v>27</v>
      </c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2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</row>
    <row r="236" spans="1:48" x14ac:dyDescent="0.25">
      <c r="B236" s="33"/>
      <c r="C236" s="34" t="s">
        <v>49</v>
      </c>
      <c r="D236" s="111">
        <f>SUMPRODUCT(G241:X247,AE274:AV280)</f>
        <v>1.9768750000000002</v>
      </c>
      <c r="E236" s="68"/>
      <c r="F236" s="33"/>
      <c r="G236" s="33"/>
      <c r="H236" s="34" t="s">
        <v>50</v>
      </c>
      <c r="I236" s="69">
        <v>2</v>
      </c>
      <c r="J236" s="33" t="s">
        <v>52</v>
      </c>
      <c r="K236" s="33"/>
      <c r="L236" s="33"/>
      <c r="M236" s="34" t="s">
        <v>51</v>
      </c>
      <c r="N236" s="44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</row>
    <row r="237" spans="1:48" x14ac:dyDescent="0.25">
      <c r="B237" s="40" t="s">
        <v>23</v>
      </c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2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</row>
    <row r="238" spans="1:48" x14ac:dyDescent="0.25">
      <c r="B238" s="35"/>
      <c r="C238" s="35"/>
      <c r="D238" s="35"/>
      <c r="E238" s="35"/>
      <c r="F238" s="35"/>
      <c r="G238" s="146" t="s">
        <v>54</v>
      </c>
      <c r="H238" s="146"/>
      <c r="I238" s="146" t="s">
        <v>55</v>
      </c>
      <c r="J238" s="146"/>
      <c r="K238" s="146" t="s">
        <v>56</v>
      </c>
      <c r="L238" s="146"/>
      <c r="M238" s="146" t="s">
        <v>57</v>
      </c>
      <c r="N238" s="146"/>
      <c r="O238" s="146" t="s">
        <v>58</v>
      </c>
      <c r="P238" s="146"/>
      <c r="Q238" s="146" t="s">
        <v>59</v>
      </c>
      <c r="R238" s="146"/>
      <c r="S238" s="146" t="s">
        <v>60</v>
      </c>
      <c r="T238" s="146"/>
      <c r="U238" s="146" t="s">
        <v>61</v>
      </c>
      <c r="V238" s="146"/>
      <c r="W238" s="146" t="s">
        <v>64</v>
      </c>
      <c r="X238" s="146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</row>
    <row r="239" spans="1:48" x14ac:dyDescent="0.25">
      <c r="B239" s="35"/>
      <c r="C239" s="35"/>
      <c r="D239" s="35"/>
      <c r="E239" s="35"/>
      <c r="F239" s="35"/>
      <c r="G239" s="156">
        <f>G256</f>
        <v>0.34375</v>
      </c>
      <c r="H239" s="146"/>
      <c r="I239" s="156">
        <f t="shared" ref="I239" si="166">I256</f>
        <v>0.125</v>
      </c>
      <c r="J239" s="146"/>
      <c r="K239" s="156">
        <f t="shared" ref="K239" si="167">K256</f>
        <v>3.125E-2</v>
      </c>
      <c r="L239" s="146"/>
      <c r="M239" s="156">
        <f t="shared" ref="M239" si="168">M256</f>
        <v>0</v>
      </c>
      <c r="N239" s="146"/>
      <c r="O239" s="156">
        <f t="shared" ref="O239" si="169">O256</f>
        <v>0.28125</v>
      </c>
      <c r="P239" s="146"/>
      <c r="Q239" s="156">
        <f t="shared" ref="Q239" si="170">Q256</f>
        <v>6.25E-2</v>
      </c>
      <c r="R239" s="146"/>
      <c r="S239" s="156">
        <f t="shared" ref="S239" si="171">S256</f>
        <v>6.25E-2</v>
      </c>
      <c r="T239" s="146"/>
      <c r="U239" s="156">
        <f t="shared" ref="U239" si="172">U256</f>
        <v>3.125E-2</v>
      </c>
      <c r="V239" s="146"/>
      <c r="W239" s="156">
        <f t="shared" ref="W239" si="173">W256</f>
        <v>6.25E-2</v>
      </c>
      <c r="X239" s="146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</row>
    <row r="240" spans="1:48" x14ac:dyDescent="0.25">
      <c r="A240" t="s">
        <v>75</v>
      </c>
      <c r="B240" s="35"/>
      <c r="C240" s="35"/>
      <c r="D240" s="35"/>
      <c r="E240" s="35"/>
      <c r="F240" s="35"/>
      <c r="G240" s="73" t="s">
        <v>62</v>
      </c>
      <c r="H240" s="73" t="s">
        <v>63</v>
      </c>
      <c r="I240" s="73" t="s">
        <v>62</v>
      </c>
      <c r="J240" s="73" t="s">
        <v>63</v>
      </c>
      <c r="K240" s="73" t="s">
        <v>62</v>
      </c>
      <c r="L240" s="73" t="s">
        <v>63</v>
      </c>
      <c r="M240" s="73" t="s">
        <v>62</v>
      </c>
      <c r="N240" s="73" t="s">
        <v>63</v>
      </c>
      <c r="O240" s="73" t="s">
        <v>62</v>
      </c>
      <c r="P240" s="73" t="s">
        <v>63</v>
      </c>
      <c r="Q240" s="73" t="s">
        <v>62</v>
      </c>
      <c r="R240" s="73" t="s">
        <v>63</v>
      </c>
      <c r="S240" s="73" t="s">
        <v>62</v>
      </c>
      <c r="T240" s="73" t="s">
        <v>63</v>
      </c>
      <c r="U240" s="73" t="s">
        <v>62</v>
      </c>
      <c r="V240" s="73" t="s">
        <v>63</v>
      </c>
      <c r="W240" s="73" t="s">
        <v>62</v>
      </c>
      <c r="X240" s="73" t="s">
        <v>63</v>
      </c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</row>
    <row r="241" spans="1:48" x14ac:dyDescent="0.25">
      <c r="A241" s="50">
        <v>2</v>
      </c>
      <c r="B241" s="56" t="s">
        <v>71</v>
      </c>
      <c r="C241" s="57"/>
      <c r="D241" s="57"/>
      <c r="E241" s="58"/>
      <c r="F241" s="55">
        <f>(A241/SUM($A$20,$A$21,$A$24))*$G$4</f>
        <v>0.25</v>
      </c>
      <c r="G241" s="36"/>
      <c r="H241" s="36"/>
      <c r="I241" s="36"/>
      <c r="J241" s="36"/>
      <c r="K241" s="36"/>
      <c r="L241" s="36"/>
      <c r="M241" s="36"/>
      <c r="N241" s="36"/>
      <c r="O241" s="36">
        <v>1</v>
      </c>
      <c r="P241" s="36">
        <v>2</v>
      </c>
      <c r="Q241" s="36"/>
      <c r="R241" s="36"/>
      <c r="S241" s="36"/>
      <c r="T241" s="36"/>
      <c r="U241" s="36"/>
      <c r="V241" s="36"/>
      <c r="W241" s="36"/>
      <c r="X241" s="36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</row>
    <row r="242" spans="1:48" x14ac:dyDescent="0.25">
      <c r="A242" s="51">
        <v>2</v>
      </c>
      <c r="B242" s="56" t="s">
        <v>72</v>
      </c>
      <c r="C242" s="57"/>
      <c r="D242" s="57"/>
      <c r="E242" s="58"/>
      <c r="F242" s="55">
        <f>(A242/SUM($A$20,$A$21,$A$24))*$G$4</f>
        <v>0.25</v>
      </c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</row>
    <row r="243" spans="1:48" x14ac:dyDescent="0.25">
      <c r="A243" s="51">
        <v>3</v>
      </c>
      <c r="B243" s="59" t="s">
        <v>65</v>
      </c>
      <c r="C243" s="57"/>
      <c r="D243" s="57"/>
      <c r="E243" s="58"/>
      <c r="F243" s="54">
        <f>(A243/SUM($A$22:$A$23))*$F$21</f>
        <v>0.15</v>
      </c>
      <c r="G243" s="36">
        <v>2</v>
      </c>
      <c r="H243" s="36">
        <v>2</v>
      </c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</row>
    <row r="244" spans="1:48" x14ac:dyDescent="0.25">
      <c r="A244" s="51">
        <v>2</v>
      </c>
      <c r="B244" s="59" t="s">
        <v>66</v>
      </c>
      <c r="C244" s="57"/>
      <c r="D244" s="57"/>
      <c r="E244" s="58"/>
      <c r="F244" s="54">
        <f>(A244/SUM($A$22:$A$23))*$F$21</f>
        <v>0.1</v>
      </c>
      <c r="G244" s="36">
        <v>2</v>
      </c>
      <c r="H244" s="36">
        <v>3</v>
      </c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</row>
    <row r="245" spans="1:48" x14ac:dyDescent="0.25">
      <c r="A245" s="51">
        <v>2</v>
      </c>
      <c r="B245" s="56" t="s">
        <v>70</v>
      </c>
      <c r="C245" s="57"/>
      <c r="D245" s="57"/>
      <c r="E245" s="58"/>
      <c r="F245" s="55">
        <f>(A245/SUM($A$20,$A$21,$A$24))*$G$4</f>
        <v>0.25</v>
      </c>
      <c r="G245" s="36">
        <v>1</v>
      </c>
      <c r="H245" s="36">
        <v>1</v>
      </c>
      <c r="I245" s="36">
        <v>1</v>
      </c>
      <c r="J245" s="36">
        <v>1</v>
      </c>
      <c r="K245" s="36">
        <v>1</v>
      </c>
      <c r="L245" s="36">
        <v>3</v>
      </c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</row>
    <row r="246" spans="1:48" x14ac:dyDescent="0.25">
      <c r="A246" s="63">
        <v>4</v>
      </c>
      <c r="B246" s="61" t="s">
        <v>69</v>
      </c>
      <c r="C246" s="57"/>
      <c r="D246" s="57"/>
      <c r="E246" s="58"/>
      <c r="F246" s="55">
        <f>(A246/SUM($A$25))*$G$5</f>
        <v>0.25</v>
      </c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</row>
    <row r="247" spans="1:48" x14ac:dyDescent="0.25">
      <c r="A247" s="64">
        <v>2</v>
      </c>
      <c r="B247" s="62" t="s">
        <v>80</v>
      </c>
      <c r="C247" s="57"/>
      <c r="D247" s="57"/>
      <c r="E247" s="58"/>
      <c r="F247" s="55">
        <f>(A247/SUM($A$25))*$G$5</f>
        <v>0.125</v>
      </c>
      <c r="G247" s="36"/>
      <c r="H247" s="36"/>
      <c r="I247" s="36"/>
      <c r="J247" s="36"/>
      <c r="K247" s="36"/>
      <c r="L247" s="36"/>
      <c r="M247" s="36"/>
      <c r="N247" s="36"/>
      <c r="O247" s="36" t="s">
        <v>16</v>
      </c>
      <c r="P247" s="36" t="s">
        <v>16</v>
      </c>
      <c r="Q247" s="36" t="s">
        <v>16</v>
      </c>
      <c r="R247" s="36" t="s">
        <v>16</v>
      </c>
      <c r="S247" s="36" t="s">
        <v>16</v>
      </c>
      <c r="T247" s="36" t="s">
        <v>16</v>
      </c>
      <c r="U247" s="36" t="s">
        <v>16</v>
      </c>
      <c r="V247" s="36" t="s">
        <v>16</v>
      </c>
      <c r="W247" s="36">
        <v>3</v>
      </c>
      <c r="X247" s="36">
        <v>3</v>
      </c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</row>
    <row r="248" spans="1:48" x14ac:dyDescent="0.25">
      <c r="B248" s="149" t="s">
        <v>67</v>
      </c>
      <c r="C248" s="150"/>
      <c r="D248" s="150"/>
      <c r="E248" s="150"/>
      <c r="F248" s="151"/>
      <c r="G248" s="67">
        <f>SUMPRODUCT(G241:G247,AE274:AE280)/SUM(AE274:AE280)</f>
        <v>1.7272727272727271</v>
      </c>
      <c r="H248" s="67">
        <f t="shared" ref="H248" si="174">SUMPRODUCT(H241:H247,AF274:AF280)/SUM(AF274:AF280)</f>
        <v>2.0181818181818185</v>
      </c>
      <c r="I248" s="67"/>
      <c r="J248" s="67"/>
      <c r="K248" s="67">
        <f t="shared" ref="K248" si="175">SUMPRODUCT(K241:K247,AI274:AI280)/SUM(AI274:AI280)</f>
        <v>1</v>
      </c>
      <c r="L248" s="67">
        <f t="shared" ref="L248" si="176">SUMPRODUCT(L241:L247,AJ274:AJ280)/SUM(AJ274:AJ280)</f>
        <v>3</v>
      </c>
      <c r="M248" s="67"/>
      <c r="N248" s="67"/>
      <c r="O248" s="67">
        <f t="shared" ref="O248" si="177">SUMPRODUCT(O241:O247,AM274:AM280)/SUM(AM274:AM280)</f>
        <v>1</v>
      </c>
      <c r="P248" s="67">
        <f t="shared" ref="P248" si="178">SUMPRODUCT(P241:P247,AN274:AN280)/SUM(AN274:AN280)</f>
        <v>2</v>
      </c>
      <c r="Q248" s="67">
        <v>0</v>
      </c>
      <c r="R248" s="67">
        <v>0</v>
      </c>
      <c r="S248" s="67">
        <v>0</v>
      </c>
      <c r="T248" s="67">
        <v>0</v>
      </c>
      <c r="U248" s="67">
        <v>0</v>
      </c>
      <c r="V248" s="67">
        <v>0</v>
      </c>
      <c r="W248" s="67">
        <f t="shared" ref="W248" si="179">SUMPRODUCT(W241:W247,AU274:AU280)/SUM(AU274:AU280)</f>
        <v>3</v>
      </c>
      <c r="X248" s="67">
        <f t="shared" ref="X248" si="180">SUMPRODUCT(X241:X247,AV274:AV280)/SUM(AV274:AV280)</f>
        <v>3</v>
      </c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</row>
    <row r="249" spans="1:48" x14ac:dyDescent="0.25">
      <c r="B249" s="152"/>
      <c r="C249" s="153"/>
      <c r="D249" s="153"/>
      <c r="E249" s="153"/>
      <c r="F249" s="154"/>
      <c r="G249" s="148">
        <f>G248*$N$4+H248*$N$5</f>
        <v>1.8872727272727277</v>
      </c>
      <c r="H249" s="148"/>
      <c r="I249" s="148"/>
      <c r="J249" s="148"/>
      <c r="K249" s="148">
        <f>K248*$N$4+L248*$N$5</f>
        <v>2.1</v>
      </c>
      <c r="L249" s="148"/>
      <c r="M249" s="155"/>
      <c r="N249" s="155"/>
      <c r="O249" s="148">
        <f>O248*$N$4+P248*$N$5</f>
        <v>1.55</v>
      </c>
      <c r="P249" s="148"/>
      <c r="Q249" s="148">
        <v>0</v>
      </c>
      <c r="R249" s="148"/>
      <c r="S249" s="148">
        <v>0</v>
      </c>
      <c r="T249" s="148"/>
      <c r="U249" s="148">
        <v>0</v>
      </c>
      <c r="V249" s="148"/>
      <c r="W249" s="148">
        <f>W248*$N$4+X248*$N$5</f>
        <v>3</v>
      </c>
      <c r="X249" s="148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</row>
    <row r="251" spans="1:48" x14ac:dyDescent="0.25">
      <c r="B251" s="81" t="s">
        <v>48</v>
      </c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105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</row>
    <row r="252" spans="1:48" x14ac:dyDescent="0.25">
      <c r="B252" s="85" t="s">
        <v>27</v>
      </c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106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</row>
    <row r="253" spans="1:48" x14ac:dyDescent="0.25">
      <c r="B253" s="87"/>
      <c r="C253" s="88" t="s">
        <v>49</v>
      </c>
      <c r="D253" s="43"/>
      <c r="E253" s="89"/>
      <c r="F253" s="89"/>
      <c r="G253" s="89"/>
      <c r="H253" s="88" t="s">
        <v>50</v>
      </c>
      <c r="I253" s="44"/>
      <c r="J253" s="89" t="s">
        <v>52</v>
      </c>
      <c r="K253" s="89"/>
      <c r="L253" s="89"/>
      <c r="M253" s="88" t="s">
        <v>51</v>
      </c>
      <c r="N253" s="44"/>
      <c r="O253" s="89"/>
      <c r="P253" s="89"/>
      <c r="Q253" s="89"/>
      <c r="R253" s="89"/>
      <c r="S253" s="89"/>
      <c r="T253" s="89"/>
      <c r="U253" s="89"/>
      <c r="V253" s="89"/>
      <c r="W253" s="89"/>
      <c r="X253" s="107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</row>
    <row r="254" spans="1:48" x14ac:dyDescent="0.25">
      <c r="B254" s="85" t="s">
        <v>23</v>
      </c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106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</row>
    <row r="255" spans="1:48" x14ac:dyDescent="0.25">
      <c r="B255" s="93"/>
      <c r="C255" s="94"/>
      <c r="D255" s="94"/>
      <c r="E255" s="94"/>
      <c r="F255" s="94"/>
      <c r="G255" s="146" t="s">
        <v>54</v>
      </c>
      <c r="H255" s="146"/>
      <c r="I255" s="146" t="s">
        <v>55</v>
      </c>
      <c r="J255" s="146"/>
      <c r="K255" s="146" t="s">
        <v>56</v>
      </c>
      <c r="L255" s="146"/>
      <c r="M255" s="146" t="s">
        <v>57</v>
      </c>
      <c r="N255" s="146"/>
      <c r="O255" s="146" t="s">
        <v>58</v>
      </c>
      <c r="P255" s="146"/>
      <c r="Q255" s="146" t="s">
        <v>59</v>
      </c>
      <c r="R255" s="146"/>
      <c r="S255" s="146" t="s">
        <v>60</v>
      </c>
      <c r="T255" s="146"/>
      <c r="U255" s="146" t="s">
        <v>61</v>
      </c>
      <c r="V255" s="146"/>
      <c r="W255" s="146" t="s">
        <v>64</v>
      </c>
      <c r="X255" s="147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</row>
    <row r="256" spans="1:48" x14ac:dyDescent="0.25">
      <c r="B256" s="93"/>
      <c r="C256" s="94"/>
      <c r="D256" s="94"/>
      <c r="E256" s="94"/>
      <c r="F256" s="94"/>
      <c r="G256" s="144">
        <f>SUM(H258:H264)</f>
        <v>0.34375</v>
      </c>
      <c r="H256" s="144"/>
      <c r="I256" s="144">
        <f>SUM(J258:J264)</f>
        <v>0.125</v>
      </c>
      <c r="J256" s="144"/>
      <c r="K256" s="144">
        <f>SUM(L258:L264)</f>
        <v>3.125E-2</v>
      </c>
      <c r="L256" s="144"/>
      <c r="M256" s="144">
        <f>SUM(N258:N264)</f>
        <v>0</v>
      </c>
      <c r="N256" s="144"/>
      <c r="O256" s="144">
        <f>SUM(P258:P264)</f>
        <v>0.28125</v>
      </c>
      <c r="P256" s="144"/>
      <c r="Q256" s="144">
        <f>SUM(R258:R264)</f>
        <v>6.25E-2</v>
      </c>
      <c r="R256" s="144"/>
      <c r="S256" s="144">
        <f>SUM(T258:T264)</f>
        <v>6.25E-2</v>
      </c>
      <c r="T256" s="144"/>
      <c r="U256" s="144">
        <f>SUM(V258:V264)</f>
        <v>3.125E-2</v>
      </c>
      <c r="V256" s="144"/>
      <c r="W256" s="144">
        <f>SUM(X258:X264)</f>
        <v>6.25E-2</v>
      </c>
      <c r="X256" s="145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</row>
    <row r="257" spans="1:48" x14ac:dyDescent="0.25">
      <c r="A257" t="s">
        <v>75</v>
      </c>
      <c r="B257" s="93"/>
      <c r="C257" s="94"/>
      <c r="D257" s="94"/>
      <c r="E257" s="94"/>
      <c r="F257" s="94"/>
      <c r="G257" s="73" t="s">
        <v>78</v>
      </c>
      <c r="H257" s="73" t="s">
        <v>79</v>
      </c>
      <c r="I257" s="73" t="s">
        <v>78</v>
      </c>
      <c r="J257" s="73" t="s">
        <v>79</v>
      </c>
      <c r="K257" s="73" t="s">
        <v>78</v>
      </c>
      <c r="L257" s="73" t="s">
        <v>79</v>
      </c>
      <c r="M257" s="73" t="s">
        <v>78</v>
      </c>
      <c r="N257" s="73" t="s">
        <v>79</v>
      </c>
      <c r="O257" s="73" t="s">
        <v>78</v>
      </c>
      <c r="P257" s="73" t="s">
        <v>79</v>
      </c>
      <c r="Q257" s="73" t="s">
        <v>78</v>
      </c>
      <c r="R257" s="73" t="s">
        <v>79</v>
      </c>
      <c r="S257" s="73" t="s">
        <v>78</v>
      </c>
      <c r="T257" s="73" t="s">
        <v>79</v>
      </c>
      <c r="U257" s="73" t="s">
        <v>78</v>
      </c>
      <c r="V257" s="73" t="s">
        <v>79</v>
      </c>
      <c r="W257" s="73" t="s">
        <v>78</v>
      </c>
      <c r="X257" s="108" t="s">
        <v>79</v>
      </c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</row>
    <row r="258" spans="1:48" x14ac:dyDescent="0.25">
      <c r="A258" s="100">
        <v>2</v>
      </c>
      <c r="B258" s="56" t="s">
        <v>71</v>
      </c>
      <c r="C258" s="57"/>
      <c r="D258" s="57"/>
      <c r="E258" s="58"/>
      <c r="F258" s="55">
        <f>(A258/SUM(A258,A259,A262))*$G$4</f>
        <v>0.25</v>
      </c>
      <c r="G258" s="36"/>
      <c r="H258" s="60" t="str">
        <f>IF(G258,(G258/SUM($G258,$I258,$K258,$M258,$O258,$Q258,$S258,$U258,$W258)*$F258),"")</f>
        <v/>
      </c>
      <c r="I258" s="36"/>
      <c r="J258" s="60" t="str">
        <f t="shared" ref="J258:J264" si="181">IF(I258,(I258/SUM($G258,$I258,$K258,$M258,$O258,$Q258,$S258,$U258,$W258)*$F258),"")</f>
        <v/>
      </c>
      <c r="K258" s="36"/>
      <c r="L258" s="60" t="str">
        <f t="shared" ref="L258:L264" si="182">IF(K258,(K258/SUM($G258,$I258,$K258,$M258,$O258,$Q258,$S258,$U258,$W258)*$F258),"")</f>
        <v/>
      </c>
      <c r="M258" s="36"/>
      <c r="N258" s="60" t="str">
        <f t="shared" ref="N258:N264" si="183">IF(M258,(M258/SUM($G258,$I258,$K258,$M258,$O258,$Q258,$S258,$U258,$W258)*$F258),"")</f>
        <v/>
      </c>
      <c r="O258" s="36">
        <v>2</v>
      </c>
      <c r="P258" s="60">
        <f t="shared" ref="P258:P264" si="184">IF(O258,(O258/SUM($G258,$I258,$K258,$M258,$O258,$Q258,$S258,$U258,$W258)*$F258),"")</f>
        <v>0.25</v>
      </c>
      <c r="Q258" s="36"/>
      <c r="R258" s="60" t="str">
        <f t="shared" ref="R258:R264" si="185">IF(Q258,(Q258/SUM($G258,$I258,$K258,$M258,$O258,$Q258,$S258,$U258,$W258)*$F258),"")</f>
        <v/>
      </c>
      <c r="S258" s="36"/>
      <c r="T258" s="60" t="str">
        <f t="shared" ref="T258:T264" si="186">IF(S258,(S258/SUM($G258,$I258,$K258,$M258,$O258,$Q258,$S258,$U258,$W258)*$F258),"")</f>
        <v/>
      </c>
      <c r="U258" s="36"/>
      <c r="V258" s="60" t="str">
        <f t="shared" ref="V258:V264" si="187">IF(U258,(U258/SUM($G258,$I258,$K258,$M258,$O258,$Q258,$S258,$U258,$W258)*$F258),"")</f>
        <v/>
      </c>
      <c r="W258" s="36"/>
      <c r="X258" s="60" t="str">
        <f t="shared" ref="X258:X264" si="188">IF(W258,(W258/SUM($G258,$I258,$K258,$M258,$O258,$Q258,$S258,$U258,$W258)*$F258),"")</f>
        <v/>
      </c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</row>
    <row r="259" spans="1:48" x14ac:dyDescent="0.25">
      <c r="A259" s="101">
        <v>2</v>
      </c>
      <c r="B259" s="56" t="s">
        <v>72</v>
      </c>
      <c r="C259" s="57"/>
      <c r="D259" s="57"/>
      <c r="E259" s="58"/>
      <c r="F259" s="55">
        <f>(A259/SUM(A258,A259,A262))*$G$4</f>
        <v>0.25</v>
      </c>
      <c r="G259" s="36"/>
      <c r="H259" s="60" t="str">
        <f t="shared" ref="H259:H264" si="189">IF(G259,(G259/SUM($G259,$I259,$K259,$M259,$O259,$Q259,$S259,$U259,$W259)*$F259),"")</f>
        <v/>
      </c>
      <c r="I259" s="36"/>
      <c r="J259" s="60" t="str">
        <f t="shared" si="181"/>
        <v/>
      </c>
      <c r="K259" s="36"/>
      <c r="L259" s="60" t="str">
        <f t="shared" si="182"/>
        <v/>
      </c>
      <c r="M259" s="36"/>
      <c r="N259" s="60" t="str">
        <f t="shared" si="183"/>
        <v/>
      </c>
      <c r="O259" s="36"/>
      <c r="P259" s="60" t="str">
        <f t="shared" si="184"/>
        <v/>
      </c>
      <c r="Q259" s="36"/>
      <c r="R259" s="60" t="str">
        <f t="shared" si="185"/>
        <v/>
      </c>
      <c r="S259" s="36"/>
      <c r="T259" s="60" t="str">
        <f t="shared" si="186"/>
        <v/>
      </c>
      <c r="U259" s="36"/>
      <c r="V259" s="60" t="str">
        <f t="shared" si="187"/>
        <v/>
      </c>
      <c r="W259" s="36"/>
      <c r="X259" s="60" t="str">
        <f t="shared" si="188"/>
        <v/>
      </c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</row>
    <row r="260" spans="1:48" x14ac:dyDescent="0.25">
      <c r="A260" s="101">
        <v>3</v>
      </c>
      <c r="B260" s="59" t="s">
        <v>65</v>
      </c>
      <c r="C260" s="57"/>
      <c r="D260" s="57"/>
      <c r="E260" s="58"/>
      <c r="F260" s="54">
        <f>(A260/SUM(A260:A261))*$F$38</f>
        <v>0.15</v>
      </c>
      <c r="G260" s="36">
        <v>4</v>
      </c>
      <c r="H260" s="60">
        <f t="shared" si="189"/>
        <v>0.15</v>
      </c>
      <c r="I260" s="36"/>
      <c r="J260" s="60" t="str">
        <f t="shared" si="181"/>
        <v/>
      </c>
      <c r="K260" s="36"/>
      <c r="L260" s="60" t="str">
        <f t="shared" si="182"/>
        <v/>
      </c>
      <c r="M260" s="36"/>
      <c r="N260" s="60" t="str">
        <f t="shared" si="183"/>
        <v/>
      </c>
      <c r="O260" s="36"/>
      <c r="P260" s="60" t="str">
        <f t="shared" si="184"/>
        <v/>
      </c>
      <c r="Q260" s="36"/>
      <c r="R260" s="60" t="str">
        <f t="shared" si="185"/>
        <v/>
      </c>
      <c r="S260" s="36"/>
      <c r="T260" s="60" t="str">
        <f t="shared" si="186"/>
        <v/>
      </c>
      <c r="U260" s="36"/>
      <c r="V260" s="60" t="str">
        <f t="shared" si="187"/>
        <v/>
      </c>
      <c r="W260" s="36"/>
      <c r="X260" s="60" t="str">
        <f t="shared" si="188"/>
        <v/>
      </c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</row>
    <row r="261" spans="1:48" x14ac:dyDescent="0.25">
      <c r="A261" s="101">
        <v>2</v>
      </c>
      <c r="B261" s="59" t="s">
        <v>66</v>
      </c>
      <c r="C261" s="57"/>
      <c r="D261" s="57"/>
      <c r="E261" s="58"/>
      <c r="F261" s="54">
        <f>(A261/SUM(A260:A261))*$F$21</f>
        <v>0.1</v>
      </c>
      <c r="G261" s="36">
        <v>4</v>
      </c>
      <c r="H261" s="60">
        <f t="shared" si="189"/>
        <v>0.1</v>
      </c>
      <c r="I261" s="36"/>
      <c r="J261" s="60" t="str">
        <f t="shared" si="181"/>
        <v/>
      </c>
      <c r="K261" s="36"/>
      <c r="L261" s="60" t="str">
        <f t="shared" si="182"/>
        <v/>
      </c>
      <c r="M261" s="36"/>
      <c r="N261" s="60" t="str">
        <f t="shared" si="183"/>
        <v/>
      </c>
      <c r="O261" s="36"/>
      <c r="P261" s="60" t="str">
        <f t="shared" si="184"/>
        <v/>
      </c>
      <c r="Q261" s="36"/>
      <c r="R261" s="60" t="str">
        <f t="shared" si="185"/>
        <v/>
      </c>
      <c r="S261" s="36"/>
      <c r="T261" s="60" t="str">
        <f t="shared" si="186"/>
        <v/>
      </c>
      <c r="U261" s="36"/>
      <c r="V261" s="60" t="str">
        <f t="shared" si="187"/>
        <v/>
      </c>
      <c r="W261" s="36"/>
      <c r="X261" s="60" t="str">
        <f t="shared" si="188"/>
        <v/>
      </c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</row>
    <row r="262" spans="1:48" x14ac:dyDescent="0.25">
      <c r="A262" s="101">
        <v>2</v>
      </c>
      <c r="B262" s="56" t="s">
        <v>70</v>
      </c>
      <c r="C262" s="57"/>
      <c r="D262" s="57"/>
      <c r="E262" s="58"/>
      <c r="F262" s="55">
        <f>(A262/SUM(A258,A259,A262))*$G$4</f>
        <v>0.25</v>
      </c>
      <c r="G262" s="36">
        <v>3</v>
      </c>
      <c r="H262" s="60">
        <f t="shared" si="189"/>
        <v>9.375E-2</v>
      </c>
      <c r="I262" s="36">
        <v>4</v>
      </c>
      <c r="J262" s="60">
        <f t="shared" si="181"/>
        <v>0.125</v>
      </c>
      <c r="K262" s="36">
        <v>1</v>
      </c>
      <c r="L262" s="60">
        <f t="shared" si="182"/>
        <v>3.125E-2</v>
      </c>
      <c r="M262" s="36"/>
      <c r="N262" s="60" t="str">
        <f t="shared" si="183"/>
        <v/>
      </c>
      <c r="O262" s="36"/>
      <c r="P262" s="60" t="str">
        <f t="shared" si="184"/>
        <v/>
      </c>
      <c r="Q262" s="36"/>
      <c r="R262" s="60" t="str">
        <f t="shared" si="185"/>
        <v/>
      </c>
      <c r="S262" s="36"/>
      <c r="T262" s="60" t="str">
        <f t="shared" si="186"/>
        <v/>
      </c>
      <c r="U262" s="36"/>
      <c r="V262" s="60" t="str">
        <f t="shared" si="187"/>
        <v/>
      </c>
      <c r="W262" s="36"/>
      <c r="X262" s="60" t="str">
        <f t="shared" si="188"/>
        <v/>
      </c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</row>
    <row r="263" spans="1:48" x14ac:dyDescent="0.25">
      <c r="A263" s="102">
        <v>4</v>
      </c>
      <c r="B263" s="56" t="s">
        <v>69</v>
      </c>
      <c r="C263" s="57"/>
      <c r="D263" s="57"/>
      <c r="E263" s="58"/>
      <c r="F263" s="55">
        <f>(A263/SUM(A263))*$G$5</f>
        <v>0.25</v>
      </c>
      <c r="G263" s="36"/>
      <c r="H263" s="60" t="str">
        <f t="shared" si="189"/>
        <v/>
      </c>
      <c r="I263" s="36"/>
      <c r="J263" s="60" t="str">
        <f t="shared" si="181"/>
        <v/>
      </c>
      <c r="K263" s="36"/>
      <c r="L263" s="60" t="str">
        <f t="shared" si="182"/>
        <v/>
      </c>
      <c r="M263" s="36"/>
      <c r="N263" s="60" t="str">
        <f t="shared" si="183"/>
        <v/>
      </c>
      <c r="O263" s="36"/>
      <c r="P263" s="60" t="str">
        <f t="shared" si="184"/>
        <v/>
      </c>
      <c r="Q263" s="36"/>
      <c r="R263" s="60" t="str">
        <f t="shared" si="185"/>
        <v/>
      </c>
      <c r="S263" s="36"/>
      <c r="T263" s="60" t="str">
        <f t="shared" si="186"/>
        <v/>
      </c>
      <c r="U263" s="36"/>
      <c r="V263" s="60" t="str">
        <f t="shared" si="187"/>
        <v/>
      </c>
      <c r="W263" s="36"/>
      <c r="X263" s="60" t="str">
        <f t="shared" si="188"/>
        <v/>
      </c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</row>
    <row r="264" spans="1:48" x14ac:dyDescent="0.25">
      <c r="A264" s="103">
        <v>2</v>
      </c>
      <c r="B264" s="59" t="s">
        <v>80</v>
      </c>
      <c r="C264" s="57"/>
      <c r="D264" s="57"/>
      <c r="E264" s="58"/>
      <c r="F264" s="55">
        <f>(A264/SUM(A264))*$G$5</f>
        <v>0.25</v>
      </c>
      <c r="G264" s="36"/>
      <c r="H264" s="60" t="str">
        <f t="shared" si="189"/>
        <v/>
      </c>
      <c r="I264" s="36"/>
      <c r="J264" s="60" t="str">
        <f t="shared" si="181"/>
        <v/>
      </c>
      <c r="K264" s="36"/>
      <c r="L264" s="60" t="str">
        <f t="shared" si="182"/>
        <v/>
      </c>
      <c r="M264" s="36"/>
      <c r="N264" s="60" t="str">
        <f t="shared" si="183"/>
        <v/>
      </c>
      <c r="O264" s="36">
        <v>2</v>
      </c>
      <c r="P264" s="60">
        <f t="shared" si="184"/>
        <v>3.125E-2</v>
      </c>
      <c r="Q264" s="36">
        <v>4</v>
      </c>
      <c r="R264" s="60">
        <f t="shared" si="185"/>
        <v>6.25E-2</v>
      </c>
      <c r="S264" s="36">
        <v>4</v>
      </c>
      <c r="T264" s="60">
        <f t="shared" si="186"/>
        <v>6.25E-2</v>
      </c>
      <c r="U264" s="36">
        <v>2</v>
      </c>
      <c r="V264" s="60">
        <f t="shared" si="187"/>
        <v>3.125E-2</v>
      </c>
      <c r="W264" s="36">
        <v>4</v>
      </c>
      <c r="X264" s="60">
        <f t="shared" si="188"/>
        <v>6.25E-2</v>
      </c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</row>
    <row r="265" spans="1:48" x14ac:dyDescent="0.25">
      <c r="B265" s="141"/>
      <c r="C265" s="142"/>
      <c r="D265" s="142"/>
      <c r="E265" s="142"/>
      <c r="F265" s="143"/>
      <c r="G265" s="109"/>
      <c r="H265" s="109"/>
      <c r="I265" s="109"/>
      <c r="J265" s="109"/>
      <c r="K265" s="109"/>
      <c r="L265" s="109"/>
      <c r="M265" s="109"/>
      <c r="N265" s="109"/>
      <c r="O265" s="109"/>
      <c r="P265" s="109"/>
      <c r="Q265" s="109"/>
      <c r="R265" s="109"/>
      <c r="S265" s="109"/>
      <c r="T265" s="109"/>
      <c r="U265" s="109"/>
      <c r="V265" s="109"/>
      <c r="W265" s="109"/>
      <c r="X265" s="110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</row>
    <row r="267" spans="1:48" x14ac:dyDescent="0.25">
      <c r="B267" s="81" t="s">
        <v>48</v>
      </c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105"/>
      <c r="Z267" s="81" t="s">
        <v>48</v>
      </c>
      <c r="AA267" s="82"/>
      <c r="AB267" s="82"/>
      <c r="AC267" s="82"/>
      <c r="AD267" s="82"/>
      <c r="AE267" s="83"/>
      <c r="AF267" s="83"/>
      <c r="AG267" s="83"/>
      <c r="AH267" s="83"/>
      <c r="AI267" s="83"/>
      <c r="AJ267" s="83"/>
      <c r="AK267" s="83"/>
      <c r="AL267" s="83"/>
      <c r="AM267" s="83"/>
      <c r="AN267" s="83"/>
      <c r="AO267" s="83"/>
      <c r="AP267" s="83"/>
      <c r="AQ267" s="83"/>
      <c r="AR267" s="83"/>
      <c r="AS267" s="83"/>
      <c r="AT267" s="83"/>
      <c r="AU267" s="83"/>
      <c r="AV267" s="84"/>
    </row>
    <row r="268" spans="1:48" x14ac:dyDescent="0.25">
      <c r="B268" s="85" t="s">
        <v>27</v>
      </c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106"/>
      <c r="Z268" s="85" t="s">
        <v>27</v>
      </c>
      <c r="AA268" s="41"/>
      <c r="AB268" s="41"/>
      <c r="AC268" s="41"/>
      <c r="AD268" s="41"/>
      <c r="AE268" s="78"/>
      <c r="AF268" s="78"/>
      <c r="AG268" s="78"/>
      <c r="AH268" s="78"/>
      <c r="AI268" s="78"/>
      <c r="AJ268" s="78"/>
      <c r="AK268" s="78"/>
      <c r="AL268" s="78"/>
      <c r="AM268" s="78"/>
      <c r="AN268" s="78"/>
      <c r="AO268" s="78"/>
      <c r="AP268" s="78"/>
      <c r="AQ268" s="78"/>
      <c r="AR268" s="78"/>
      <c r="AS268" s="78"/>
      <c r="AT268" s="78"/>
      <c r="AU268" s="78"/>
      <c r="AV268" s="86"/>
    </row>
    <row r="269" spans="1:48" x14ac:dyDescent="0.25">
      <c r="B269" s="87"/>
      <c r="C269" s="88" t="s">
        <v>49</v>
      </c>
      <c r="D269" s="43"/>
      <c r="E269" s="89"/>
      <c r="F269" s="89"/>
      <c r="G269" s="89"/>
      <c r="H269" s="88" t="s">
        <v>50</v>
      </c>
      <c r="I269" s="44"/>
      <c r="J269" s="89" t="s">
        <v>52</v>
      </c>
      <c r="K269" s="89"/>
      <c r="L269" s="89"/>
      <c r="M269" s="88" t="s">
        <v>51</v>
      </c>
      <c r="N269" s="44"/>
      <c r="O269" s="89"/>
      <c r="P269" s="89"/>
      <c r="Q269" s="89"/>
      <c r="R269" s="89"/>
      <c r="S269" s="89"/>
      <c r="T269" s="89"/>
      <c r="U269" s="89"/>
      <c r="V269" s="89"/>
      <c r="W269" s="89"/>
      <c r="X269" s="107"/>
      <c r="Z269" s="87"/>
      <c r="AA269" s="88" t="s">
        <v>49</v>
      </c>
      <c r="AB269" s="43"/>
      <c r="AC269" s="89"/>
      <c r="AD269" s="89"/>
      <c r="AE269" s="90"/>
      <c r="AF269" s="91" t="s">
        <v>50</v>
      </c>
      <c r="AG269" s="79"/>
      <c r="AH269" s="90" t="s">
        <v>52</v>
      </c>
      <c r="AI269" s="90"/>
      <c r="AJ269" s="90"/>
      <c r="AK269" s="91" t="s">
        <v>51</v>
      </c>
      <c r="AL269" s="79"/>
      <c r="AM269" s="90"/>
      <c r="AN269" s="90"/>
      <c r="AO269" s="90"/>
      <c r="AP269" s="90"/>
      <c r="AQ269" s="90"/>
      <c r="AR269" s="90"/>
      <c r="AS269" s="90"/>
      <c r="AT269" s="90"/>
      <c r="AU269" s="90"/>
      <c r="AV269" s="92"/>
    </row>
    <row r="270" spans="1:48" x14ac:dyDescent="0.25">
      <c r="B270" s="85" t="s">
        <v>23</v>
      </c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106"/>
      <c r="Z270" s="85" t="s">
        <v>23</v>
      </c>
      <c r="AA270" s="41"/>
      <c r="AB270" s="41"/>
      <c r="AC270" s="41"/>
      <c r="AD270" s="41"/>
      <c r="AE270" s="78"/>
      <c r="AF270" s="78"/>
      <c r="AG270" s="78"/>
      <c r="AH270" s="78"/>
      <c r="AI270" s="78"/>
      <c r="AJ270" s="78"/>
      <c r="AK270" s="78"/>
      <c r="AL270" s="78"/>
      <c r="AM270" s="78"/>
      <c r="AN270" s="78"/>
      <c r="AO270" s="78"/>
      <c r="AP270" s="78"/>
      <c r="AQ270" s="78"/>
      <c r="AR270" s="78"/>
      <c r="AS270" s="78"/>
      <c r="AT270" s="78"/>
      <c r="AU270" s="78"/>
      <c r="AV270" s="86"/>
    </row>
    <row r="271" spans="1:48" x14ac:dyDescent="0.25">
      <c r="B271" s="93"/>
      <c r="C271" s="94"/>
      <c r="D271" s="94"/>
      <c r="E271" s="94"/>
      <c r="F271" s="94"/>
      <c r="G271" s="146" t="s">
        <v>54</v>
      </c>
      <c r="H271" s="146"/>
      <c r="I271" s="146" t="s">
        <v>55</v>
      </c>
      <c r="J271" s="146"/>
      <c r="K271" s="146" t="s">
        <v>56</v>
      </c>
      <c r="L271" s="146"/>
      <c r="M271" s="146" t="s">
        <v>57</v>
      </c>
      <c r="N271" s="146"/>
      <c r="O271" s="146" t="s">
        <v>58</v>
      </c>
      <c r="P271" s="146"/>
      <c r="Q271" s="146" t="s">
        <v>59</v>
      </c>
      <c r="R271" s="146"/>
      <c r="S271" s="146" t="s">
        <v>60</v>
      </c>
      <c r="T271" s="146"/>
      <c r="U271" s="146" t="s">
        <v>61</v>
      </c>
      <c r="V271" s="146"/>
      <c r="W271" s="146" t="s">
        <v>64</v>
      </c>
      <c r="X271" s="147"/>
      <c r="Z271" s="93"/>
      <c r="AA271" s="94"/>
      <c r="AB271" s="94"/>
      <c r="AC271" s="94"/>
      <c r="AD271" s="94"/>
      <c r="AE271" s="144" t="s">
        <v>54</v>
      </c>
      <c r="AF271" s="144"/>
      <c r="AG271" s="144" t="s">
        <v>55</v>
      </c>
      <c r="AH271" s="144"/>
      <c r="AI271" s="144" t="s">
        <v>56</v>
      </c>
      <c r="AJ271" s="144"/>
      <c r="AK271" s="144" t="s">
        <v>57</v>
      </c>
      <c r="AL271" s="144"/>
      <c r="AM271" s="144" t="s">
        <v>58</v>
      </c>
      <c r="AN271" s="144"/>
      <c r="AO271" s="144" t="s">
        <v>59</v>
      </c>
      <c r="AP271" s="144"/>
      <c r="AQ271" s="144" t="s">
        <v>60</v>
      </c>
      <c r="AR271" s="144"/>
      <c r="AS271" s="144" t="s">
        <v>61</v>
      </c>
      <c r="AT271" s="144"/>
      <c r="AU271" s="144" t="s">
        <v>64</v>
      </c>
      <c r="AV271" s="145"/>
    </row>
    <row r="272" spans="1:48" x14ac:dyDescent="0.25">
      <c r="B272" s="93"/>
      <c r="C272" s="94"/>
      <c r="D272" s="94"/>
      <c r="E272" s="94"/>
      <c r="F272" s="94"/>
      <c r="G272" s="144"/>
      <c r="H272" s="144"/>
      <c r="I272" s="144"/>
      <c r="J272" s="144"/>
      <c r="K272" s="144"/>
      <c r="L272" s="144"/>
      <c r="M272" s="144"/>
      <c r="N272" s="144"/>
      <c r="O272" s="144"/>
      <c r="P272" s="144"/>
      <c r="Q272" s="144"/>
      <c r="R272" s="144"/>
      <c r="S272" s="144"/>
      <c r="T272" s="144"/>
      <c r="U272" s="144"/>
      <c r="V272" s="144"/>
      <c r="W272" s="144"/>
      <c r="X272" s="145"/>
      <c r="Z272" s="93"/>
      <c r="AA272" s="94"/>
      <c r="AB272" s="94"/>
      <c r="AC272" s="94"/>
      <c r="AD272" s="94"/>
      <c r="AE272" s="144">
        <f>SUM(AE274:AF280)</f>
        <v>0.34375000000000006</v>
      </c>
      <c r="AF272" s="144"/>
      <c r="AG272" s="144">
        <f>SUM(AG274:AH280)</f>
        <v>0.125</v>
      </c>
      <c r="AH272" s="144"/>
      <c r="AI272" s="144">
        <f>SUM(AI274:AJ280)</f>
        <v>3.125E-2</v>
      </c>
      <c r="AJ272" s="144"/>
      <c r="AK272" s="144">
        <f>SUM(AK274:AL280)</f>
        <v>0</v>
      </c>
      <c r="AL272" s="144"/>
      <c r="AM272" s="144">
        <f>SUM(AM274:AN280)</f>
        <v>0.25</v>
      </c>
      <c r="AN272" s="144"/>
      <c r="AO272" s="144">
        <f>SUM(AO274:AP280)</f>
        <v>0</v>
      </c>
      <c r="AP272" s="144"/>
      <c r="AQ272" s="144">
        <f>SUM(AQ274:AR280)</f>
        <v>0</v>
      </c>
      <c r="AR272" s="144"/>
      <c r="AS272" s="144">
        <f>SUM(AS274:AT280)</f>
        <v>0</v>
      </c>
      <c r="AT272" s="144"/>
      <c r="AU272" s="144">
        <f>SUM(AU274:AV280)</f>
        <v>0.25</v>
      </c>
      <c r="AV272" s="144"/>
    </row>
    <row r="273" spans="1:48" x14ac:dyDescent="0.25">
      <c r="A273" t="s">
        <v>75</v>
      </c>
      <c r="B273" s="93"/>
      <c r="C273" s="94"/>
      <c r="D273" s="94"/>
      <c r="E273" s="94"/>
      <c r="F273" s="94"/>
      <c r="G273" s="74" t="s">
        <v>62</v>
      </c>
      <c r="H273" s="74" t="s">
        <v>63</v>
      </c>
      <c r="I273" s="74" t="s">
        <v>62</v>
      </c>
      <c r="J273" s="74" t="s">
        <v>63</v>
      </c>
      <c r="K273" s="74" t="s">
        <v>62</v>
      </c>
      <c r="L273" s="74" t="s">
        <v>63</v>
      </c>
      <c r="M273" s="74" t="s">
        <v>62</v>
      </c>
      <c r="N273" s="74" t="s">
        <v>63</v>
      </c>
      <c r="O273" s="74" t="s">
        <v>62</v>
      </c>
      <c r="P273" s="74" t="s">
        <v>63</v>
      </c>
      <c r="Q273" s="74" t="s">
        <v>62</v>
      </c>
      <c r="R273" s="74" t="s">
        <v>63</v>
      </c>
      <c r="S273" s="74" t="s">
        <v>62</v>
      </c>
      <c r="T273" s="74" t="s">
        <v>63</v>
      </c>
      <c r="U273" s="74" t="s">
        <v>62</v>
      </c>
      <c r="V273" s="74" t="s">
        <v>63</v>
      </c>
      <c r="W273" s="74" t="s">
        <v>62</v>
      </c>
      <c r="X273" s="95" t="s">
        <v>63</v>
      </c>
      <c r="Z273" s="93"/>
      <c r="AA273" s="94"/>
      <c r="AB273" s="94"/>
      <c r="AC273" s="94"/>
      <c r="AD273" s="94"/>
      <c r="AE273" s="74" t="s">
        <v>62</v>
      </c>
      <c r="AF273" s="74" t="s">
        <v>63</v>
      </c>
      <c r="AG273" s="74" t="s">
        <v>62</v>
      </c>
      <c r="AH273" s="74" t="s">
        <v>63</v>
      </c>
      <c r="AI273" s="74" t="s">
        <v>62</v>
      </c>
      <c r="AJ273" s="74" t="s">
        <v>63</v>
      </c>
      <c r="AK273" s="74" t="s">
        <v>62</v>
      </c>
      <c r="AL273" s="74" t="s">
        <v>63</v>
      </c>
      <c r="AM273" s="74" t="s">
        <v>62</v>
      </c>
      <c r="AN273" s="74" t="s">
        <v>63</v>
      </c>
      <c r="AO273" s="74" t="s">
        <v>62</v>
      </c>
      <c r="AP273" s="74" t="s">
        <v>63</v>
      </c>
      <c r="AQ273" s="74" t="s">
        <v>62</v>
      </c>
      <c r="AR273" s="74" t="s">
        <v>63</v>
      </c>
      <c r="AS273" s="74" t="s">
        <v>62</v>
      </c>
      <c r="AT273" s="74" t="s">
        <v>63</v>
      </c>
      <c r="AU273" s="74" t="s">
        <v>62</v>
      </c>
      <c r="AV273" s="95" t="s">
        <v>63</v>
      </c>
    </row>
    <row r="274" spans="1:48" x14ac:dyDescent="0.25">
      <c r="A274" s="100">
        <v>2</v>
      </c>
      <c r="B274" s="56" t="s">
        <v>71</v>
      </c>
      <c r="C274" s="57"/>
      <c r="D274" s="57"/>
      <c r="E274" s="58"/>
      <c r="F274" s="55">
        <f>(A274/SUM(A274,A275,A278))*$G$4</f>
        <v>0.25</v>
      </c>
      <c r="G274" s="36"/>
      <c r="H274" s="60" t="str">
        <f>IF(G274,(G274/SUM($G274,$I274,$K274,$M274,$O274,$Q274,$S274,$U274,$W274)*$F274),"")</f>
        <v/>
      </c>
      <c r="I274" s="36"/>
      <c r="J274" s="60" t="str">
        <f t="shared" ref="J274:J280" si="190">IF(I274,(I274/SUM($G274,$I274,$K274,$M274,$O274,$Q274,$S274,$U274,$W274)*$F274),"")</f>
        <v/>
      </c>
      <c r="K274" s="36"/>
      <c r="L274" s="60" t="str">
        <f t="shared" ref="L274:L280" si="191">IF(K274,(K274/SUM($G274,$I274,$K274,$M274,$O274,$Q274,$S274,$U274,$W274)*$F274),"")</f>
        <v/>
      </c>
      <c r="M274" s="36"/>
      <c r="N274" s="60" t="str">
        <f t="shared" ref="N274:N280" si="192">IF(M274,(M274/SUM($G274,$I274,$K274,$M274,$O274,$Q274,$S274,$U274,$W274)*$F274),"")</f>
        <v/>
      </c>
      <c r="O274" s="36">
        <v>2</v>
      </c>
      <c r="P274" s="60">
        <f t="shared" ref="P274:P280" si="193">IF(O274,(O274/SUM($G274,$I274,$K274,$M274,$O274,$Q274,$S274,$U274,$W274)*$F274),"")</f>
        <v>0.25</v>
      </c>
      <c r="Q274" s="36"/>
      <c r="R274" s="60" t="str">
        <f t="shared" ref="R274:R280" si="194">IF(Q274,(Q274/SUM($G274,$I274,$K274,$M274,$O274,$Q274,$S274,$U274,$W274)*$F274),"")</f>
        <v/>
      </c>
      <c r="S274" s="36"/>
      <c r="T274" s="60" t="str">
        <f t="shared" ref="T274:T280" si="195">IF(S274,(S274/SUM($G274,$I274,$K274,$M274,$O274,$Q274,$S274,$U274,$W274)*$F274),"")</f>
        <v/>
      </c>
      <c r="U274" s="36"/>
      <c r="V274" s="60" t="str">
        <f t="shared" ref="V274:V280" si="196">IF(U274,(U274/SUM($G274,$I274,$K274,$M274,$O274,$Q274,$S274,$U274,$W274)*$F274),"")</f>
        <v/>
      </c>
      <c r="W274" s="36"/>
      <c r="X274" s="60" t="str">
        <f t="shared" ref="X274:X280" si="197">IF(W274,(W274/SUM($G274,$I274,$K274,$M274,$O274,$Q274,$S274,$U274,$W274)*$F274),"")</f>
        <v/>
      </c>
      <c r="Z274" s="56" t="s">
        <v>71</v>
      </c>
      <c r="AA274" s="57"/>
      <c r="AB274" s="57"/>
      <c r="AC274" s="58"/>
      <c r="AD274" s="55">
        <f t="shared" ref="AD274:AD280" si="198">F274</f>
        <v>0.25</v>
      </c>
      <c r="AE274" s="75"/>
      <c r="AF274" s="75"/>
      <c r="AG274" s="75"/>
      <c r="AH274" s="75"/>
      <c r="AI274" s="75"/>
      <c r="AJ274" s="75"/>
      <c r="AK274" s="75"/>
      <c r="AL274" s="75"/>
      <c r="AM274" s="60">
        <f>P274*$N$4</f>
        <v>0.1125</v>
      </c>
      <c r="AN274" s="60">
        <f>P274*$N$5</f>
        <v>0.13750000000000001</v>
      </c>
      <c r="AO274" s="75"/>
      <c r="AP274" s="75"/>
      <c r="AQ274" s="75"/>
      <c r="AR274" s="75"/>
      <c r="AS274" s="75"/>
      <c r="AT274" s="75"/>
      <c r="AU274" s="75"/>
      <c r="AV274" s="96"/>
    </row>
    <row r="275" spans="1:48" x14ac:dyDescent="0.25">
      <c r="A275" s="101">
        <v>2</v>
      </c>
      <c r="B275" s="56" t="s">
        <v>72</v>
      </c>
      <c r="C275" s="57"/>
      <c r="D275" s="57"/>
      <c r="E275" s="58"/>
      <c r="F275" s="55">
        <f>(A275/SUM(A274,A275,A278))*$G$4</f>
        <v>0.25</v>
      </c>
      <c r="G275" s="36"/>
      <c r="H275" s="60" t="str">
        <f t="shared" ref="H275:H280" si="199">IF(G275,(G275/SUM($G275,$I275,$K275,$M275,$O275,$Q275,$S275,$U275,$W275)*$F275),"")</f>
        <v/>
      </c>
      <c r="I275" s="36"/>
      <c r="J275" s="60" t="str">
        <f t="shared" si="190"/>
        <v/>
      </c>
      <c r="K275" s="36"/>
      <c r="L275" s="60" t="str">
        <f t="shared" si="191"/>
        <v/>
      </c>
      <c r="M275" s="36"/>
      <c r="N275" s="60" t="str">
        <f t="shared" si="192"/>
        <v/>
      </c>
      <c r="O275" s="36"/>
      <c r="P275" s="60" t="str">
        <f t="shared" si="193"/>
        <v/>
      </c>
      <c r="Q275" s="36"/>
      <c r="R275" s="60" t="str">
        <f t="shared" si="194"/>
        <v/>
      </c>
      <c r="S275" s="36"/>
      <c r="T275" s="60" t="str">
        <f t="shared" si="195"/>
        <v/>
      </c>
      <c r="U275" s="36"/>
      <c r="V275" s="60" t="str">
        <f t="shared" si="196"/>
        <v/>
      </c>
      <c r="W275" s="36"/>
      <c r="X275" s="60" t="str">
        <f t="shared" si="197"/>
        <v/>
      </c>
      <c r="Z275" s="56" t="s">
        <v>72</v>
      </c>
      <c r="AA275" s="57"/>
      <c r="AB275" s="57"/>
      <c r="AC275" s="58"/>
      <c r="AD275" s="55">
        <f t="shared" si="198"/>
        <v>0.25</v>
      </c>
      <c r="AE275" s="75"/>
      <c r="AF275" s="75"/>
      <c r="AG275" s="75"/>
      <c r="AH275" s="75"/>
      <c r="AI275" s="75"/>
      <c r="AJ275" s="75"/>
      <c r="AK275" s="75"/>
      <c r="AL275" s="75"/>
      <c r="AM275" s="75"/>
      <c r="AN275" s="75"/>
      <c r="AO275" s="75"/>
      <c r="AP275" s="75"/>
      <c r="AQ275" s="75"/>
      <c r="AR275" s="75"/>
      <c r="AS275" s="75"/>
      <c r="AT275" s="75"/>
      <c r="AU275" s="75"/>
      <c r="AV275" s="96"/>
    </row>
    <row r="276" spans="1:48" x14ac:dyDescent="0.25">
      <c r="A276" s="101">
        <v>3</v>
      </c>
      <c r="B276" s="59" t="s">
        <v>65</v>
      </c>
      <c r="C276" s="57"/>
      <c r="D276" s="57"/>
      <c r="E276" s="58"/>
      <c r="F276" s="54">
        <f>(A276/SUM(A276:A277))*$F$38</f>
        <v>0.15</v>
      </c>
      <c r="G276" s="36">
        <v>4</v>
      </c>
      <c r="H276" s="60">
        <f t="shared" si="199"/>
        <v>0.15</v>
      </c>
      <c r="I276" s="36"/>
      <c r="J276" s="60" t="str">
        <f t="shared" si="190"/>
        <v/>
      </c>
      <c r="K276" s="36"/>
      <c r="L276" s="60" t="str">
        <f t="shared" si="191"/>
        <v/>
      </c>
      <c r="M276" s="36"/>
      <c r="N276" s="60" t="str">
        <f t="shared" si="192"/>
        <v/>
      </c>
      <c r="O276" s="36"/>
      <c r="P276" s="60" t="str">
        <f t="shared" si="193"/>
        <v/>
      </c>
      <c r="Q276" s="36"/>
      <c r="R276" s="60" t="str">
        <f t="shared" si="194"/>
        <v/>
      </c>
      <c r="S276" s="36"/>
      <c r="T276" s="60" t="str">
        <f t="shared" si="195"/>
        <v/>
      </c>
      <c r="U276" s="36"/>
      <c r="V276" s="60" t="str">
        <f t="shared" si="196"/>
        <v/>
      </c>
      <c r="W276" s="36"/>
      <c r="X276" s="60" t="str">
        <f t="shared" si="197"/>
        <v/>
      </c>
      <c r="Z276" s="59" t="s">
        <v>65</v>
      </c>
      <c r="AA276" s="57"/>
      <c r="AB276" s="57"/>
      <c r="AC276" s="58"/>
      <c r="AD276" s="80">
        <f t="shared" si="198"/>
        <v>0.15</v>
      </c>
      <c r="AE276" s="60">
        <f>H276*$N$4</f>
        <v>6.7500000000000004E-2</v>
      </c>
      <c r="AF276" s="60">
        <f>H276*$N$5</f>
        <v>8.2500000000000004E-2</v>
      </c>
      <c r="AG276" s="60"/>
      <c r="AH276" s="60"/>
      <c r="AI276" s="60"/>
      <c r="AJ276" s="60"/>
      <c r="AK276" s="75"/>
      <c r="AL276" s="75"/>
      <c r="AM276" s="75"/>
      <c r="AN276" s="75"/>
      <c r="AO276" s="75"/>
      <c r="AP276" s="75"/>
      <c r="AQ276" s="75"/>
      <c r="AR276" s="75"/>
      <c r="AS276" s="75"/>
      <c r="AT276" s="75"/>
      <c r="AU276" s="75"/>
      <c r="AV276" s="96"/>
    </row>
    <row r="277" spans="1:48" x14ac:dyDescent="0.25">
      <c r="A277" s="101">
        <v>2</v>
      </c>
      <c r="B277" s="59" t="s">
        <v>66</v>
      </c>
      <c r="C277" s="57"/>
      <c r="D277" s="57"/>
      <c r="E277" s="58"/>
      <c r="F277" s="54">
        <f>(A277/SUM(A276:A277))*$F$21</f>
        <v>0.1</v>
      </c>
      <c r="G277" s="36">
        <v>4</v>
      </c>
      <c r="H277" s="60">
        <f t="shared" si="199"/>
        <v>0.1</v>
      </c>
      <c r="I277" s="36"/>
      <c r="J277" s="60" t="str">
        <f t="shared" si="190"/>
        <v/>
      </c>
      <c r="K277" s="36"/>
      <c r="L277" s="60" t="str">
        <f t="shared" si="191"/>
        <v/>
      </c>
      <c r="M277" s="36"/>
      <c r="N277" s="60" t="str">
        <f t="shared" si="192"/>
        <v/>
      </c>
      <c r="O277" s="36"/>
      <c r="P277" s="60" t="str">
        <f t="shared" si="193"/>
        <v/>
      </c>
      <c r="Q277" s="36"/>
      <c r="R277" s="60" t="str">
        <f t="shared" si="194"/>
        <v/>
      </c>
      <c r="S277" s="36"/>
      <c r="T277" s="60" t="str">
        <f t="shared" si="195"/>
        <v/>
      </c>
      <c r="U277" s="36"/>
      <c r="V277" s="60" t="str">
        <f t="shared" si="196"/>
        <v/>
      </c>
      <c r="W277" s="36"/>
      <c r="X277" s="60" t="str">
        <f t="shared" si="197"/>
        <v/>
      </c>
      <c r="Z277" s="59" t="s">
        <v>66</v>
      </c>
      <c r="AA277" s="57"/>
      <c r="AB277" s="57"/>
      <c r="AC277" s="58"/>
      <c r="AD277" s="80">
        <f t="shared" si="198"/>
        <v>0.1</v>
      </c>
      <c r="AE277" s="60">
        <f>H277*$N$4</f>
        <v>4.5000000000000005E-2</v>
      </c>
      <c r="AF277" s="60">
        <f>H277*$N$5</f>
        <v>5.5000000000000007E-2</v>
      </c>
      <c r="AG277" s="60"/>
      <c r="AH277" s="60"/>
      <c r="AI277" s="60"/>
      <c r="AJ277" s="60"/>
      <c r="AK277" s="75"/>
      <c r="AL277" s="75"/>
      <c r="AM277" s="75"/>
      <c r="AN277" s="75"/>
      <c r="AO277" s="75"/>
      <c r="AP277" s="75"/>
      <c r="AQ277" s="75"/>
      <c r="AR277" s="75"/>
      <c r="AS277" s="75"/>
      <c r="AT277" s="75"/>
      <c r="AU277" s="75"/>
      <c r="AV277" s="96"/>
    </row>
    <row r="278" spans="1:48" x14ac:dyDescent="0.25">
      <c r="A278" s="101">
        <v>2</v>
      </c>
      <c r="B278" s="56" t="s">
        <v>70</v>
      </c>
      <c r="C278" s="57"/>
      <c r="D278" s="57"/>
      <c r="E278" s="58"/>
      <c r="F278" s="55">
        <f>(A278/SUM(A274,A275,A278))*$G$4</f>
        <v>0.25</v>
      </c>
      <c r="G278" s="36">
        <v>3</v>
      </c>
      <c r="H278" s="60">
        <f t="shared" si="199"/>
        <v>9.375E-2</v>
      </c>
      <c r="I278" s="36">
        <v>4</v>
      </c>
      <c r="J278" s="60">
        <f t="shared" si="190"/>
        <v>0.125</v>
      </c>
      <c r="K278" s="36">
        <v>1</v>
      </c>
      <c r="L278" s="60">
        <f t="shared" si="191"/>
        <v>3.125E-2</v>
      </c>
      <c r="M278" s="36"/>
      <c r="N278" s="60" t="str">
        <f t="shared" si="192"/>
        <v/>
      </c>
      <c r="O278" s="36"/>
      <c r="P278" s="60" t="str">
        <f t="shared" si="193"/>
        <v/>
      </c>
      <c r="Q278" s="36"/>
      <c r="R278" s="60" t="str">
        <f t="shared" si="194"/>
        <v/>
      </c>
      <c r="S278" s="36"/>
      <c r="T278" s="60" t="str">
        <f t="shared" si="195"/>
        <v/>
      </c>
      <c r="U278" s="36"/>
      <c r="V278" s="60" t="str">
        <f t="shared" si="196"/>
        <v/>
      </c>
      <c r="W278" s="36"/>
      <c r="X278" s="60" t="str">
        <f t="shared" si="197"/>
        <v/>
      </c>
      <c r="Z278" s="56" t="s">
        <v>70</v>
      </c>
      <c r="AA278" s="57"/>
      <c r="AB278" s="57"/>
      <c r="AC278" s="58"/>
      <c r="AD278" s="55">
        <f t="shared" si="198"/>
        <v>0.25</v>
      </c>
      <c r="AE278" s="60">
        <f>H278*$N$4</f>
        <v>4.2187500000000003E-2</v>
      </c>
      <c r="AF278" s="60">
        <f>H278*$N$5</f>
        <v>5.1562500000000004E-2</v>
      </c>
      <c r="AG278" s="60">
        <f>J278*$N$4</f>
        <v>5.6250000000000001E-2</v>
      </c>
      <c r="AH278" s="60">
        <f>J278*$N$5</f>
        <v>6.8750000000000006E-2</v>
      </c>
      <c r="AI278" s="60">
        <f>L278*$N$4</f>
        <v>1.40625E-2</v>
      </c>
      <c r="AJ278" s="60">
        <f>L278*$N$5</f>
        <v>1.7187500000000001E-2</v>
      </c>
      <c r="AK278" s="75"/>
      <c r="AL278" s="75"/>
      <c r="AM278" s="75"/>
      <c r="AN278" s="75"/>
      <c r="AO278" s="75"/>
      <c r="AP278" s="75"/>
      <c r="AQ278" s="75"/>
      <c r="AR278" s="75"/>
      <c r="AS278" s="75"/>
      <c r="AT278" s="75"/>
      <c r="AU278" s="75"/>
      <c r="AV278" s="96"/>
    </row>
    <row r="279" spans="1:48" x14ac:dyDescent="0.25">
      <c r="A279" s="102">
        <v>4</v>
      </c>
      <c r="B279" s="56" t="s">
        <v>69</v>
      </c>
      <c r="C279" s="57"/>
      <c r="D279" s="57"/>
      <c r="E279" s="58"/>
      <c r="F279" s="55">
        <f>(A279/SUM(A279))*$G$5</f>
        <v>0.25</v>
      </c>
      <c r="G279" s="36"/>
      <c r="H279" s="60" t="str">
        <f t="shared" si="199"/>
        <v/>
      </c>
      <c r="I279" s="36"/>
      <c r="J279" s="60" t="str">
        <f t="shared" si="190"/>
        <v/>
      </c>
      <c r="K279" s="36"/>
      <c r="L279" s="60" t="str">
        <f t="shared" si="191"/>
        <v/>
      </c>
      <c r="M279" s="36"/>
      <c r="N279" s="60" t="str">
        <f t="shared" si="192"/>
        <v/>
      </c>
      <c r="O279" s="36"/>
      <c r="P279" s="60" t="str">
        <f t="shared" si="193"/>
        <v/>
      </c>
      <c r="Q279" s="36"/>
      <c r="R279" s="60" t="str">
        <f t="shared" si="194"/>
        <v/>
      </c>
      <c r="S279" s="36"/>
      <c r="T279" s="60" t="str">
        <f t="shared" si="195"/>
        <v/>
      </c>
      <c r="U279" s="36"/>
      <c r="V279" s="60" t="str">
        <f t="shared" si="196"/>
        <v/>
      </c>
      <c r="W279" s="36"/>
      <c r="X279" s="60" t="str">
        <f t="shared" si="197"/>
        <v/>
      </c>
      <c r="Z279" s="56" t="s">
        <v>69</v>
      </c>
      <c r="AA279" s="57"/>
      <c r="AB279" s="57"/>
      <c r="AC279" s="58"/>
      <c r="AD279" s="55">
        <f t="shared" si="198"/>
        <v>0.25</v>
      </c>
      <c r="AE279" s="75"/>
      <c r="AF279" s="75"/>
      <c r="AG279" s="75"/>
      <c r="AH279" s="75"/>
      <c r="AI279" s="75"/>
      <c r="AJ279" s="75"/>
      <c r="AK279" s="75"/>
      <c r="AL279" s="75"/>
      <c r="AM279" s="75"/>
      <c r="AN279" s="60"/>
      <c r="AO279" s="75"/>
      <c r="AP279" s="60"/>
      <c r="AQ279" s="75"/>
      <c r="AR279" s="60"/>
      <c r="AS279" s="75"/>
      <c r="AT279" s="60"/>
      <c r="AU279" s="75"/>
      <c r="AV279" s="97"/>
    </row>
    <row r="280" spans="1:48" x14ac:dyDescent="0.25">
      <c r="A280" s="103">
        <v>2</v>
      </c>
      <c r="B280" s="59" t="s">
        <v>80</v>
      </c>
      <c r="C280" s="57"/>
      <c r="D280" s="57"/>
      <c r="E280" s="58"/>
      <c r="F280" s="55">
        <f>(A280/SUM(A280))*$G$5</f>
        <v>0.25</v>
      </c>
      <c r="G280" s="36"/>
      <c r="H280" s="60" t="str">
        <f t="shared" si="199"/>
        <v/>
      </c>
      <c r="I280" s="36"/>
      <c r="J280" s="60" t="str">
        <f t="shared" si="190"/>
        <v/>
      </c>
      <c r="K280" s="36"/>
      <c r="L280" s="60" t="str">
        <f t="shared" si="191"/>
        <v/>
      </c>
      <c r="M280" s="36"/>
      <c r="N280" s="60" t="str">
        <f t="shared" si="192"/>
        <v/>
      </c>
      <c r="O280" s="36"/>
      <c r="P280" s="60" t="str">
        <f t="shared" si="193"/>
        <v/>
      </c>
      <c r="Q280" s="36"/>
      <c r="R280" s="60" t="str">
        <f t="shared" si="194"/>
        <v/>
      </c>
      <c r="S280" s="36"/>
      <c r="T280" s="60" t="str">
        <f t="shared" si="195"/>
        <v/>
      </c>
      <c r="U280" s="36"/>
      <c r="V280" s="60" t="str">
        <f t="shared" si="196"/>
        <v/>
      </c>
      <c r="W280" s="36">
        <v>4</v>
      </c>
      <c r="X280" s="60">
        <f t="shared" si="197"/>
        <v>0.25</v>
      </c>
      <c r="Z280" s="59" t="s">
        <v>80</v>
      </c>
      <c r="AA280" s="57"/>
      <c r="AB280" s="57"/>
      <c r="AC280" s="58"/>
      <c r="AD280" s="80">
        <f t="shared" si="198"/>
        <v>0.25</v>
      </c>
      <c r="AE280" s="75"/>
      <c r="AF280" s="75"/>
      <c r="AG280" s="75"/>
      <c r="AH280" s="75"/>
      <c r="AI280" s="75"/>
      <c r="AJ280" s="75"/>
      <c r="AK280" s="75"/>
      <c r="AL280" s="75"/>
      <c r="AM280" s="60"/>
      <c r="AN280" s="60"/>
      <c r="AO280" s="60"/>
      <c r="AP280" s="60"/>
      <c r="AQ280" s="60"/>
      <c r="AR280" s="60"/>
      <c r="AS280" s="60"/>
      <c r="AT280" s="60"/>
      <c r="AU280" s="60">
        <f>X280*$N$4</f>
        <v>0.1125</v>
      </c>
      <c r="AV280" s="97">
        <f>X280*$N$5</f>
        <v>0.13750000000000001</v>
      </c>
    </row>
    <row r="281" spans="1:48" x14ac:dyDescent="0.25">
      <c r="B281" s="141"/>
      <c r="C281" s="142"/>
      <c r="D281" s="142"/>
      <c r="E281" s="142"/>
      <c r="F281" s="143"/>
      <c r="G281" s="109"/>
      <c r="H281" s="109"/>
      <c r="I281" s="109"/>
      <c r="J281" s="109"/>
      <c r="K281" s="109"/>
      <c r="L281" s="109"/>
      <c r="M281" s="109"/>
      <c r="N281" s="109"/>
      <c r="O281" s="109"/>
      <c r="P281" s="109"/>
      <c r="Q281" s="109"/>
      <c r="R281" s="109"/>
      <c r="S281" s="109"/>
      <c r="T281" s="109"/>
      <c r="U281" s="109"/>
      <c r="V281" s="109"/>
      <c r="W281" s="109"/>
      <c r="X281" s="110"/>
      <c r="Z281" s="141"/>
      <c r="AA281" s="142"/>
      <c r="AB281" s="142"/>
      <c r="AC281" s="142"/>
      <c r="AD281" s="143"/>
      <c r="AE281" s="98"/>
      <c r="AF281" s="98"/>
      <c r="AG281" s="98"/>
      <c r="AH281" s="98"/>
      <c r="AI281" s="98"/>
      <c r="AJ281" s="98"/>
      <c r="AK281" s="98"/>
      <c r="AL281" s="98"/>
      <c r="AM281" s="98"/>
      <c r="AN281" s="98"/>
      <c r="AO281" s="98"/>
      <c r="AP281" s="98"/>
      <c r="AQ281" s="98"/>
      <c r="AR281" s="98"/>
      <c r="AS281" s="98"/>
      <c r="AT281" s="98"/>
      <c r="AU281" s="98"/>
      <c r="AV281" s="99"/>
    </row>
    <row r="284" spans="1:48" s="113" customFormat="1" ht="26.25" x14ac:dyDescent="0.4">
      <c r="A284" s="112" t="s">
        <v>138</v>
      </c>
      <c r="AE284" s="114"/>
      <c r="AF284" s="114"/>
      <c r="AG284" s="114"/>
      <c r="AH284" s="114"/>
      <c r="AI284" s="114"/>
      <c r="AJ284" s="114"/>
      <c r="AK284" s="114"/>
      <c r="AL284" s="114"/>
      <c r="AM284" s="114"/>
      <c r="AN284" s="114"/>
      <c r="AO284" s="114"/>
      <c r="AP284" s="114"/>
      <c r="AQ284" s="114"/>
      <c r="AR284" s="114"/>
      <c r="AS284" s="114"/>
      <c r="AT284" s="114"/>
      <c r="AU284" s="114"/>
      <c r="AV284" s="114"/>
    </row>
    <row r="285" spans="1:48" x14ac:dyDescent="0.25">
      <c r="B285" s="37" t="s">
        <v>48</v>
      </c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9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</row>
    <row r="286" spans="1:48" x14ac:dyDescent="0.25">
      <c r="B286" s="40" t="s">
        <v>27</v>
      </c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2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</row>
    <row r="287" spans="1:48" x14ac:dyDescent="0.25">
      <c r="B287" s="33"/>
      <c r="C287" s="34" t="s">
        <v>49</v>
      </c>
      <c r="D287" s="111">
        <f>SUMPRODUCT(G292:X298,AE325:AV331)</f>
        <v>1.6358333333333335</v>
      </c>
      <c r="E287" s="68"/>
      <c r="F287" s="33"/>
      <c r="G287" s="33"/>
      <c r="H287" s="34" t="s">
        <v>50</v>
      </c>
      <c r="I287" s="69">
        <v>2</v>
      </c>
      <c r="J287" s="33" t="s">
        <v>52</v>
      </c>
      <c r="K287" s="33"/>
      <c r="L287" s="33"/>
      <c r="M287" s="34" t="s">
        <v>51</v>
      </c>
      <c r="N287" s="44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</row>
    <row r="288" spans="1:48" x14ac:dyDescent="0.25">
      <c r="B288" s="40" t="s">
        <v>23</v>
      </c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2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</row>
    <row r="289" spans="1:48" x14ac:dyDescent="0.25">
      <c r="B289" s="35"/>
      <c r="C289" s="35"/>
      <c r="D289" s="35"/>
      <c r="E289" s="35"/>
      <c r="F289" s="35"/>
      <c r="G289" s="146" t="s">
        <v>54</v>
      </c>
      <c r="H289" s="146"/>
      <c r="I289" s="146" t="s">
        <v>55</v>
      </c>
      <c r="J289" s="146"/>
      <c r="K289" s="146" t="s">
        <v>56</v>
      </c>
      <c r="L289" s="146"/>
      <c r="M289" s="146" t="s">
        <v>57</v>
      </c>
      <c r="N289" s="146"/>
      <c r="O289" s="146" t="s">
        <v>58</v>
      </c>
      <c r="P289" s="146"/>
      <c r="Q289" s="146" t="s">
        <v>59</v>
      </c>
      <c r="R289" s="146"/>
      <c r="S289" s="146" t="s">
        <v>60</v>
      </c>
      <c r="T289" s="146"/>
      <c r="U289" s="146" t="s">
        <v>61</v>
      </c>
      <c r="V289" s="146"/>
      <c r="W289" s="146" t="s">
        <v>64</v>
      </c>
      <c r="X289" s="146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</row>
    <row r="290" spans="1:48" x14ac:dyDescent="0.25">
      <c r="B290" s="35"/>
      <c r="C290" s="35"/>
      <c r="D290" s="35"/>
      <c r="E290" s="35"/>
      <c r="F290" s="35"/>
      <c r="G290" s="156">
        <f>G307</f>
        <v>0.34375</v>
      </c>
      <c r="H290" s="146"/>
      <c r="I290" s="156">
        <f t="shared" ref="I290" si="200">I307</f>
        <v>0.125</v>
      </c>
      <c r="J290" s="146"/>
      <c r="K290" s="156">
        <f t="shared" ref="K290" si="201">K307</f>
        <v>3.125E-2</v>
      </c>
      <c r="L290" s="146"/>
      <c r="M290" s="156">
        <f t="shared" ref="M290" si="202">M307</f>
        <v>0</v>
      </c>
      <c r="N290" s="146"/>
      <c r="O290" s="156">
        <f t="shared" ref="O290" si="203">O307</f>
        <v>0.28125</v>
      </c>
      <c r="P290" s="146"/>
      <c r="Q290" s="156">
        <f t="shared" ref="Q290" si="204">Q307</f>
        <v>6.25E-2</v>
      </c>
      <c r="R290" s="146"/>
      <c r="S290" s="156">
        <f t="shared" ref="S290" si="205">S307</f>
        <v>6.25E-2</v>
      </c>
      <c r="T290" s="146"/>
      <c r="U290" s="156">
        <f t="shared" ref="U290" si="206">U307</f>
        <v>3.125E-2</v>
      </c>
      <c r="V290" s="146"/>
      <c r="W290" s="156">
        <f t="shared" ref="W290" si="207">W307</f>
        <v>6.25E-2</v>
      </c>
      <c r="X290" s="146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</row>
    <row r="291" spans="1:48" x14ac:dyDescent="0.25">
      <c r="A291" t="s">
        <v>75</v>
      </c>
      <c r="B291" s="35"/>
      <c r="C291" s="35"/>
      <c r="D291" s="35"/>
      <c r="E291" s="35"/>
      <c r="F291" s="35"/>
      <c r="G291" s="73" t="s">
        <v>62</v>
      </c>
      <c r="H291" s="73" t="s">
        <v>63</v>
      </c>
      <c r="I291" s="73" t="s">
        <v>62</v>
      </c>
      <c r="J291" s="73" t="s">
        <v>63</v>
      </c>
      <c r="K291" s="73" t="s">
        <v>62</v>
      </c>
      <c r="L291" s="73" t="s">
        <v>63</v>
      </c>
      <c r="M291" s="73" t="s">
        <v>62</v>
      </c>
      <c r="N291" s="73" t="s">
        <v>63</v>
      </c>
      <c r="O291" s="73" t="s">
        <v>62</v>
      </c>
      <c r="P291" s="73" t="s">
        <v>63</v>
      </c>
      <c r="Q291" s="73" t="s">
        <v>62</v>
      </c>
      <c r="R291" s="73" t="s">
        <v>63</v>
      </c>
      <c r="S291" s="73" t="s">
        <v>62</v>
      </c>
      <c r="T291" s="73" t="s">
        <v>63</v>
      </c>
      <c r="U291" s="73" t="s">
        <v>62</v>
      </c>
      <c r="V291" s="73" t="s">
        <v>63</v>
      </c>
      <c r="W291" s="73" t="s">
        <v>62</v>
      </c>
      <c r="X291" s="73" t="s">
        <v>63</v>
      </c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</row>
    <row r="292" spans="1:48" x14ac:dyDescent="0.25">
      <c r="A292" s="50">
        <v>2</v>
      </c>
      <c r="B292" s="56" t="s">
        <v>71</v>
      </c>
      <c r="C292" s="57"/>
      <c r="D292" s="57"/>
      <c r="E292" s="58"/>
      <c r="F292" s="55">
        <f>(A292/SUM($A$20,$A$21,$A$24))*$G$4</f>
        <v>0.25</v>
      </c>
      <c r="G292" s="36"/>
      <c r="H292" s="36"/>
      <c r="I292" s="36"/>
      <c r="J292" s="36"/>
      <c r="K292" s="36"/>
      <c r="L292" s="36"/>
      <c r="M292" s="36"/>
      <c r="N292" s="36"/>
      <c r="O292" s="36">
        <v>1</v>
      </c>
      <c r="P292" s="36">
        <v>2</v>
      </c>
      <c r="Q292" s="36"/>
      <c r="R292" s="36"/>
      <c r="S292" s="36"/>
      <c r="T292" s="36"/>
      <c r="U292" s="36"/>
      <c r="V292" s="36"/>
      <c r="W292" s="36"/>
      <c r="X292" s="36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</row>
    <row r="293" spans="1:48" x14ac:dyDescent="0.25">
      <c r="A293" s="51">
        <v>2</v>
      </c>
      <c r="B293" s="56" t="s">
        <v>72</v>
      </c>
      <c r="C293" s="57"/>
      <c r="D293" s="57"/>
      <c r="E293" s="58"/>
      <c r="F293" s="55">
        <f>(A293/SUM($A$20,$A$21,$A$24))*$G$4</f>
        <v>0.25</v>
      </c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</row>
    <row r="294" spans="1:48" x14ac:dyDescent="0.25">
      <c r="A294" s="51">
        <v>3</v>
      </c>
      <c r="B294" s="59" t="s">
        <v>65</v>
      </c>
      <c r="C294" s="57"/>
      <c r="D294" s="57"/>
      <c r="E294" s="58"/>
      <c r="F294" s="54">
        <f>(A294/SUM($A$22:$A$23))*$F$21</f>
        <v>0.15</v>
      </c>
      <c r="G294" s="36">
        <v>2</v>
      </c>
      <c r="H294" s="36">
        <v>2</v>
      </c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</row>
    <row r="295" spans="1:48" x14ac:dyDescent="0.25">
      <c r="A295" s="51">
        <v>2</v>
      </c>
      <c r="B295" s="59" t="s">
        <v>66</v>
      </c>
      <c r="C295" s="57"/>
      <c r="D295" s="57"/>
      <c r="E295" s="58"/>
      <c r="F295" s="54">
        <f>(A295/SUM($A$22:$A$23))*$F$21</f>
        <v>0.1</v>
      </c>
      <c r="G295" s="36">
        <v>2</v>
      </c>
      <c r="H295" s="36">
        <v>3</v>
      </c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</row>
    <row r="296" spans="1:48" x14ac:dyDescent="0.25">
      <c r="A296" s="51">
        <v>2</v>
      </c>
      <c r="B296" s="56" t="s">
        <v>70</v>
      </c>
      <c r="C296" s="57"/>
      <c r="D296" s="57"/>
      <c r="E296" s="58"/>
      <c r="F296" s="55">
        <f>(A296/SUM($A$20,$A$21,$A$24))*$G$4</f>
        <v>0.25</v>
      </c>
      <c r="G296" s="36">
        <v>1</v>
      </c>
      <c r="H296" s="36">
        <v>1</v>
      </c>
      <c r="I296" s="36">
        <v>1</v>
      </c>
      <c r="J296" s="36">
        <v>1</v>
      </c>
      <c r="K296" s="36">
        <v>1</v>
      </c>
      <c r="L296" s="36">
        <v>3</v>
      </c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</row>
    <row r="297" spans="1:48" x14ac:dyDescent="0.25">
      <c r="A297" s="63">
        <v>4</v>
      </c>
      <c r="B297" s="61" t="s">
        <v>69</v>
      </c>
      <c r="C297" s="57"/>
      <c r="D297" s="57"/>
      <c r="E297" s="58"/>
      <c r="F297" s="55">
        <f>(A297/SUM($A$25))*$G$5</f>
        <v>0.25</v>
      </c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</row>
    <row r="298" spans="1:48" x14ac:dyDescent="0.25">
      <c r="A298" s="64">
        <v>2</v>
      </c>
      <c r="B298" s="62" t="s">
        <v>80</v>
      </c>
      <c r="C298" s="57"/>
      <c r="D298" s="57"/>
      <c r="E298" s="58"/>
      <c r="F298" s="55">
        <f>(A298/SUM($A$25))*$G$5</f>
        <v>0.125</v>
      </c>
      <c r="G298" s="36"/>
      <c r="H298" s="36"/>
      <c r="I298" s="36"/>
      <c r="J298" s="36"/>
      <c r="K298" s="36"/>
      <c r="L298" s="36"/>
      <c r="M298" s="36"/>
      <c r="N298" s="36"/>
      <c r="O298" s="36" t="s">
        <v>16</v>
      </c>
      <c r="P298" s="36" t="s">
        <v>16</v>
      </c>
      <c r="Q298" s="36" t="s">
        <v>16</v>
      </c>
      <c r="R298" s="36" t="s">
        <v>16</v>
      </c>
      <c r="S298" s="36" t="s">
        <v>16</v>
      </c>
      <c r="T298" s="36" t="s">
        <v>16</v>
      </c>
      <c r="U298" s="36" t="s">
        <v>16</v>
      </c>
      <c r="V298" s="36" t="s">
        <v>16</v>
      </c>
      <c r="W298" s="36" t="s">
        <v>16</v>
      </c>
      <c r="X298" s="36" t="s">
        <v>16</v>
      </c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</row>
    <row r="299" spans="1:48" x14ac:dyDescent="0.25">
      <c r="B299" s="149" t="s">
        <v>67</v>
      </c>
      <c r="C299" s="150"/>
      <c r="D299" s="150"/>
      <c r="E299" s="150"/>
      <c r="F299" s="151"/>
      <c r="G299" s="67">
        <f>SUMPRODUCT(G292:G298,AE325:AE331)/SUM(AE325:AE331)</f>
        <v>1.7272727272727275</v>
      </c>
      <c r="H299" s="67">
        <f t="shared" ref="H299" si="208">SUMPRODUCT(H292:H298,AF325:AF331)/SUM(AF325:AF331)</f>
        <v>2.0181818181818185</v>
      </c>
      <c r="I299" s="67"/>
      <c r="J299" s="67"/>
      <c r="K299" s="67">
        <f t="shared" ref="K299" si="209">SUMPRODUCT(K292:K298,AI325:AI331)/SUM(AI325:AI331)</f>
        <v>1</v>
      </c>
      <c r="L299" s="67">
        <f t="shared" ref="L299" si="210">SUMPRODUCT(L292:L298,AJ325:AJ331)/SUM(AJ325:AJ331)</f>
        <v>3</v>
      </c>
      <c r="M299" s="67"/>
      <c r="N299" s="67"/>
      <c r="O299" s="67">
        <f t="shared" ref="O299" si="211">SUMPRODUCT(O292:O298,AM325:AM331)/SUM(AM325:AM331)</f>
        <v>1</v>
      </c>
      <c r="P299" s="67">
        <f t="shared" ref="P299" si="212">SUMPRODUCT(P292:P298,AN325:AN331)/SUM(AN325:AN331)</f>
        <v>2</v>
      </c>
      <c r="Q299" s="67">
        <v>0</v>
      </c>
      <c r="R299" s="67">
        <v>0</v>
      </c>
      <c r="S299" s="67">
        <v>0</v>
      </c>
      <c r="T299" s="67">
        <v>0</v>
      </c>
      <c r="U299" s="67">
        <v>0</v>
      </c>
      <c r="V299" s="67">
        <v>0</v>
      </c>
      <c r="W299" s="67">
        <v>0</v>
      </c>
      <c r="X299" s="67">
        <v>0</v>
      </c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</row>
    <row r="300" spans="1:48" x14ac:dyDescent="0.25">
      <c r="B300" s="152"/>
      <c r="C300" s="153"/>
      <c r="D300" s="153"/>
      <c r="E300" s="153"/>
      <c r="F300" s="154"/>
      <c r="G300" s="148">
        <f>G299*$N$4+H299*$N$5</f>
        <v>1.8872727272727277</v>
      </c>
      <c r="H300" s="148"/>
      <c r="I300" s="148"/>
      <c r="J300" s="148"/>
      <c r="K300" s="148">
        <f>K299*$N$4+L299*$N$5</f>
        <v>2.1</v>
      </c>
      <c r="L300" s="148"/>
      <c r="M300" s="155"/>
      <c r="N300" s="155"/>
      <c r="O300" s="148">
        <f>O299*$N$4+P299*$N$5</f>
        <v>1.55</v>
      </c>
      <c r="P300" s="148"/>
      <c r="Q300" s="148">
        <v>0</v>
      </c>
      <c r="R300" s="148"/>
      <c r="S300" s="148">
        <v>0</v>
      </c>
      <c r="T300" s="148"/>
      <c r="U300" s="148">
        <v>0</v>
      </c>
      <c r="V300" s="148"/>
      <c r="W300" s="148">
        <v>0</v>
      </c>
      <c r="X300" s="148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</row>
    <row r="302" spans="1:48" x14ac:dyDescent="0.25">
      <c r="B302" s="81" t="s">
        <v>48</v>
      </c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105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</row>
    <row r="303" spans="1:48" x14ac:dyDescent="0.25">
      <c r="B303" s="85" t="s">
        <v>27</v>
      </c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106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</row>
    <row r="304" spans="1:48" x14ac:dyDescent="0.25">
      <c r="B304" s="87"/>
      <c r="C304" s="88" t="s">
        <v>49</v>
      </c>
      <c r="D304" s="43"/>
      <c r="E304" s="89"/>
      <c r="F304" s="89"/>
      <c r="G304" s="89"/>
      <c r="H304" s="88" t="s">
        <v>50</v>
      </c>
      <c r="I304" s="44"/>
      <c r="J304" s="89" t="s">
        <v>52</v>
      </c>
      <c r="K304" s="89"/>
      <c r="L304" s="89"/>
      <c r="M304" s="88" t="s">
        <v>51</v>
      </c>
      <c r="N304" s="44"/>
      <c r="O304" s="89"/>
      <c r="P304" s="89"/>
      <c r="Q304" s="89"/>
      <c r="R304" s="89"/>
      <c r="S304" s="89"/>
      <c r="T304" s="89"/>
      <c r="U304" s="89"/>
      <c r="V304" s="89"/>
      <c r="W304" s="89"/>
      <c r="X304" s="107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</row>
    <row r="305" spans="1:48" x14ac:dyDescent="0.25">
      <c r="B305" s="85" t="s">
        <v>23</v>
      </c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106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</row>
    <row r="306" spans="1:48" x14ac:dyDescent="0.25">
      <c r="B306" s="93"/>
      <c r="C306" s="94"/>
      <c r="D306" s="94"/>
      <c r="E306" s="94"/>
      <c r="F306" s="94"/>
      <c r="G306" s="146" t="s">
        <v>54</v>
      </c>
      <c r="H306" s="146"/>
      <c r="I306" s="146" t="s">
        <v>55</v>
      </c>
      <c r="J306" s="146"/>
      <c r="K306" s="146" t="s">
        <v>56</v>
      </c>
      <c r="L306" s="146"/>
      <c r="M306" s="146" t="s">
        <v>57</v>
      </c>
      <c r="N306" s="146"/>
      <c r="O306" s="146" t="s">
        <v>58</v>
      </c>
      <c r="P306" s="146"/>
      <c r="Q306" s="146" t="s">
        <v>59</v>
      </c>
      <c r="R306" s="146"/>
      <c r="S306" s="146" t="s">
        <v>60</v>
      </c>
      <c r="T306" s="146"/>
      <c r="U306" s="146" t="s">
        <v>61</v>
      </c>
      <c r="V306" s="146"/>
      <c r="W306" s="146" t="s">
        <v>64</v>
      </c>
      <c r="X306" s="147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</row>
    <row r="307" spans="1:48" x14ac:dyDescent="0.25">
      <c r="B307" s="93"/>
      <c r="C307" s="94"/>
      <c r="D307" s="94"/>
      <c r="E307" s="94"/>
      <c r="F307" s="94"/>
      <c r="G307" s="144">
        <f>SUM(H309:H315)</f>
        <v>0.34375</v>
      </c>
      <c r="H307" s="144"/>
      <c r="I307" s="144">
        <f>SUM(J309:J315)</f>
        <v>0.125</v>
      </c>
      <c r="J307" s="144"/>
      <c r="K307" s="144">
        <f>SUM(L309:L315)</f>
        <v>3.125E-2</v>
      </c>
      <c r="L307" s="144"/>
      <c r="M307" s="144">
        <f>SUM(N309:N315)</f>
        <v>0</v>
      </c>
      <c r="N307" s="144"/>
      <c r="O307" s="144">
        <f>SUM(P309:P315)</f>
        <v>0.28125</v>
      </c>
      <c r="P307" s="144"/>
      <c r="Q307" s="144">
        <f>SUM(R309:R315)</f>
        <v>6.25E-2</v>
      </c>
      <c r="R307" s="144"/>
      <c r="S307" s="144">
        <f>SUM(T309:T315)</f>
        <v>6.25E-2</v>
      </c>
      <c r="T307" s="144"/>
      <c r="U307" s="144">
        <f>SUM(V309:V315)</f>
        <v>3.125E-2</v>
      </c>
      <c r="V307" s="144"/>
      <c r="W307" s="144">
        <f>SUM(X309:X315)</f>
        <v>6.25E-2</v>
      </c>
      <c r="X307" s="145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</row>
    <row r="308" spans="1:48" x14ac:dyDescent="0.25">
      <c r="A308" t="s">
        <v>75</v>
      </c>
      <c r="B308" s="93"/>
      <c r="C308" s="94"/>
      <c r="D308" s="94"/>
      <c r="E308" s="94"/>
      <c r="F308" s="94"/>
      <c r="G308" s="73" t="s">
        <v>78</v>
      </c>
      <c r="H308" s="73" t="s">
        <v>79</v>
      </c>
      <c r="I308" s="73" t="s">
        <v>78</v>
      </c>
      <c r="J308" s="73" t="s">
        <v>79</v>
      </c>
      <c r="K308" s="73" t="s">
        <v>78</v>
      </c>
      <c r="L308" s="73" t="s">
        <v>79</v>
      </c>
      <c r="M308" s="73" t="s">
        <v>78</v>
      </c>
      <c r="N308" s="73" t="s">
        <v>79</v>
      </c>
      <c r="O308" s="73" t="s">
        <v>78</v>
      </c>
      <c r="P308" s="73" t="s">
        <v>79</v>
      </c>
      <c r="Q308" s="73" t="s">
        <v>78</v>
      </c>
      <c r="R308" s="73" t="s">
        <v>79</v>
      </c>
      <c r="S308" s="73" t="s">
        <v>78</v>
      </c>
      <c r="T308" s="73" t="s">
        <v>79</v>
      </c>
      <c r="U308" s="73" t="s">
        <v>78</v>
      </c>
      <c r="V308" s="73" t="s">
        <v>79</v>
      </c>
      <c r="W308" s="73" t="s">
        <v>78</v>
      </c>
      <c r="X308" s="108" t="s">
        <v>79</v>
      </c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</row>
    <row r="309" spans="1:48" x14ac:dyDescent="0.25">
      <c r="A309" s="100">
        <v>2</v>
      </c>
      <c r="B309" s="56" t="s">
        <v>71</v>
      </c>
      <c r="C309" s="57"/>
      <c r="D309" s="57"/>
      <c r="E309" s="58"/>
      <c r="F309" s="55">
        <f>(A309/SUM(A309,A310,A313))*$G$4</f>
        <v>0.25</v>
      </c>
      <c r="G309" s="36"/>
      <c r="H309" s="60" t="str">
        <f>IF(G309,(G309/SUM($G309,$I309,$K309,$M309,$O309,$Q309,$S309,$U309,$W309)*$F309),"")</f>
        <v/>
      </c>
      <c r="I309" s="36"/>
      <c r="J309" s="60" t="str">
        <f t="shared" ref="J309:J315" si="213">IF(I309,(I309/SUM($G309,$I309,$K309,$M309,$O309,$Q309,$S309,$U309,$W309)*$F309),"")</f>
        <v/>
      </c>
      <c r="K309" s="36"/>
      <c r="L309" s="60" t="str">
        <f t="shared" ref="L309:L315" si="214">IF(K309,(K309/SUM($G309,$I309,$K309,$M309,$O309,$Q309,$S309,$U309,$W309)*$F309),"")</f>
        <v/>
      </c>
      <c r="M309" s="36"/>
      <c r="N309" s="60" t="str">
        <f t="shared" ref="N309:N315" si="215">IF(M309,(M309/SUM($G309,$I309,$K309,$M309,$O309,$Q309,$S309,$U309,$W309)*$F309),"")</f>
        <v/>
      </c>
      <c r="O309" s="36">
        <v>2</v>
      </c>
      <c r="P309" s="60">
        <f t="shared" ref="P309:P315" si="216">IF(O309,(O309/SUM($G309,$I309,$K309,$M309,$O309,$Q309,$S309,$U309,$W309)*$F309),"")</f>
        <v>0.25</v>
      </c>
      <c r="Q309" s="36"/>
      <c r="R309" s="60" t="str">
        <f t="shared" ref="R309:R315" si="217">IF(Q309,(Q309/SUM($G309,$I309,$K309,$M309,$O309,$Q309,$S309,$U309,$W309)*$F309),"")</f>
        <v/>
      </c>
      <c r="S309" s="36"/>
      <c r="T309" s="60" t="str">
        <f t="shared" ref="T309:T315" si="218">IF(S309,(S309/SUM($G309,$I309,$K309,$M309,$O309,$Q309,$S309,$U309,$W309)*$F309),"")</f>
        <v/>
      </c>
      <c r="U309" s="36"/>
      <c r="V309" s="60" t="str">
        <f t="shared" ref="V309:V315" si="219">IF(U309,(U309/SUM($G309,$I309,$K309,$M309,$O309,$Q309,$S309,$U309,$W309)*$F309),"")</f>
        <v/>
      </c>
      <c r="W309" s="36"/>
      <c r="X309" s="60" t="str">
        <f t="shared" ref="X309:X315" si="220">IF(W309,(W309/SUM($G309,$I309,$K309,$M309,$O309,$Q309,$S309,$U309,$W309)*$F309),"")</f>
        <v/>
      </c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</row>
    <row r="310" spans="1:48" x14ac:dyDescent="0.25">
      <c r="A310" s="101">
        <v>2</v>
      </c>
      <c r="B310" s="56" t="s">
        <v>72</v>
      </c>
      <c r="C310" s="57"/>
      <c r="D310" s="57"/>
      <c r="E310" s="58"/>
      <c r="F310" s="55">
        <f>(A310/SUM(A309,A310,A313))*$G$4</f>
        <v>0.25</v>
      </c>
      <c r="G310" s="36"/>
      <c r="H310" s="60" t="str">
        <f t="shared" ref="H310:H315" si="221">IF(G310,(G310/SUM($G310,$I310,$K310,$M310,$O310,$Q310,$S310,$U310,$W310)*$F310),"")</f>
        <v/>
      </c>
      <c r="I310" s="36"/>
      <c r="J310" s="60" t="str">
        <f t="shared" si="213"/>
        <v/>
      </c>
      <c r="K310" s="36"/>
      <c r="L310" s="60" t="str">
        <f t="shared" si="214"/>
        <v/>
      </c>
      <c r="M310" s="36"/>
      <c r="N310" s="60" t="str">
        <f t="shared" si="215"/>
        <v/>
      </c>
      <c r="O310" s="36"/>
      <c r="P310" s="60" t="str">
        <f t="shared" si="216"/>
        <v/>
      </c>
      <c r="Q310" s="36"/>
      <c r="R310" s="60" t="str">
        <f t="shared" si="217"/>
        <v/>
      </c>
      <c r="S310" s="36"/>
      <c r="T310" s="60" t="str">
        <f t="shared" si="218"/>
        <v/>
      </c>
      <c r="U310" s="36"/>
      <c r="V310" s="60" t="str">
        <f t="shared" si="219"/>
        <v/>
      </c>
      <c r="W310" s="36"/>
      <c r="X310" s="60" t="str">
        <f t="shared" si="220"/>
        <v/>
      </c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</row>
    <row r="311" spans="1:48" x14ac:dyDescent="0.25">
      <c r="A311" s="101">
        <v>3</v>
      </c>
      <c r="B311" s="59" t="s">
        <v>65</v>
      </c>
      <c r="C311" s="57"/>
      <c r="D311" s="57"/>
      <c r="E311" s="58"/>
      <c r="F311" s="54">
        <f>(A311/SUM(A311:A312))*$F$38</f>
        <v>0.15</v>
      </c>
      <c r="G311" s="36">
        <v>4</v>
      </c>
      <c r="H311" s="60">
        <f t="shared" si="221"/>
        <v>0.15</v>
      </c>
      <c r="I311" s="36"/>
      <c r="J311" s="60" t="str">
        <f t="shared" si="213"/>
        <v/>
      </c>
      <c r="K311" s="36"/>
      <c r="L311" s="60" t="str">
        <f t="shared" si="214"/>
        <v/>
      </c>
      <c r="M311" s="36"/>
      <c r="N311" s="60" t="str">
        <f t="shared" si="215"/>
        <v/>
      </c>
      <c r="O311" s="36"/>
      <c r="P311" s="60" t="str">
        <f t="shared" si="216"/>
        <v/>
      </c>
      <c r="Q311" s="36"/>
      <c r="R311" s="60" t="str">
        <f t="shared" si="217"/>
        <v/>
      </c>
      <c r="S311" s="36"/>
      <c r="T311" s="60" t="str">
        <f t="shared" si="218"/>
        <v/>
      </c>
      <c r="U311" s="36"/>
      <c r="V311" s="60" t="str">
        <f t="shared" si="219"/>
        <v/>
      </c>
      <c r="W311" s="36"/>
      <c r="X311" s="60" t="str">
        <f t="shared" si="220"/>
        <v/>
      </c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</row>
    <row r="312" spans="1:48" x14ac:dyDescent="0.25">
      <c r="A312" s="101">
        <v>2</v>
      </c>
      <c r="B312" s="59" t="s">
        <v>66</v>
      </c>
      <c r="C312" s="57"/>
      <c r="D312" s="57"/>
      <c r="E312" s="58"/>
      <c r="F312" s="54">
        <f>(A312/SUM(A311:A312))*$F$21</f>
        <v>0.1</v>
      </c>
      <c r="G312" s="36">
        <v>4</v>
      </c>
      <c r="H312" s="60">
        <f t="shared" si="221"/>
        <v>0.1</v>
      </c>
      <c r="I312" s="36"/>
      <c r="J312" s="60" t="str">
        <f t="shared" si="213"/>
        <v/>
      </c>
      <c r="K312" s="36"/>
      <c r="L312" s="60" t="str">
        <f t="shared" si="214"/>
        <v/>
      </c>
      <c r="M312" s="36"/>
      <c r="N312" s="60" t="str">
        <f t="shared" si="215"/>
        <v/>
      </c>
      <c r="O312" s="36"/>
      <c r="P312" s="60" t="str">
        <f t="shared" si="216"/>
        <v/>
      </c>
      <c r="Q312" s="36"/>
      <c r="R312" s="60" t="str">
        <f t="shared" si="217"/>
        <v/>
      </c>
      <c r="S312" s="36"/>
      <c r="T312" s="60" t="str">
        <f t="shared" si="218"/>
        <v/>
      </c>
      <c r="U312" s="36"/>
      <c r="V312" s="60" t="str">
        <f t="shared" si="219"/>
        <v/>
      </c>
      <c r="W312" s="36"/>
      <c r="X312" s="60" t="str">
        <f t="shared" si="220"/>
        <v/>
      </c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</row>
    <row r="313" spans="1:48" x14ac:dyDescent="0.25">
      <c r="A313" s="101">
        <v>2</v>
      </c>
      <c r="B313" s="56" t="s">
        <v>70</v>
      </c>
      <c r="C313" s="57"/>
      <c r="D313" s="57"/>
      <c r="E313" s="58"/>
      <c r="F313" s="55">
        <f>(A313/SUM(A309,A310,A313))*$G$4</f>
        <v>0.25</v>
      </c>
      <c r="G313" s="36">
        <v>3</v>
      </c>
      <c r="H313" s="60">
        <f t="shared" si="221"/>
        <v>9.375E-2</v>
      </c>
      <c r="I313" s="36">
        <v>4</v>
      </c>
      <c r="J313" s="60">
        <f t="shared" si="213"/>
        <v>0.125</v>
      </c>
      <c r="K313" s="36">
        <v>1</v>
      </c>
      <c r="L313" s="60">
        <f t="shared" si="214"/>
        <v>3.125E-2</v>
      </c>
      <c r="M313" s="36"/>
      <c r="N313" s="60" t="str">
        <f t="shared" si="215"/>
        <v/>
      </c>
      <c r="O313" s="36"/>
      <c r="P313" s="60" t="str">
        <f t="shared" si="216"/>
        <v/>
      </c>
      <c r="Q313" s="36"/>
      <c r="R313" s="60" t="str">
        <f t="shared" si="217"/>
        <v/>
      </c>
      <c r="S313" s="36"/>
      <c r="T313" s="60" t="str">
        <f t="shared" si="218"/>
        <v/>
      </c>
      <c r="U313" s="36"/>
      <c r="V313" s="60" t="str">
        <f t="shared" si="219"/>
        <v/>
      </c>
      <c r="W313" s="36"/>
      <c r="X313" s="60" t="str">
        <f t="shared" si="220"/>
        <v/>
      </c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</row>
    <row r="314" spans="1:48" x14ac:dyDescent="0.25">
      <c r="A314" s="102">
        <v>4</v>
      </c>
      <c r="B314" s="56" t="s">
        <v>69</v>
      </c>
      <c r="C314" s="57"/>
      <c r="D314" s="57"/>
      <c r="E314" s="58"/>
      <c r="F314" s="55">
        <f>(A314/SUM(A314))*$G$5</f>
        <v>0.25</v>
      </c>
      <c r="G314" s="36"/>
      <c r="H314" s="60" t="str">
        <f t="shared" si="221"/>
        <v/>
      </c>
      <c r="I314" s="36"/>
      <c r="J314" s="60" t="str">
        <f t="shared" si="213"/>
        <v/>
      </c>
      <c r="K314" s="36"/>
      <c r="L314" s="60" t="str">
        <f t="shared" si="214"/>
        <v/>
      </c>
      <c r="M314" s="36"/>
      <c r="N314" s="60" t="str">
        <f t="shared" si="215"/>
        <v/>
      </c>
      <c r="O314" s="36"/>
      <c r="P314" s="60" t="str">
        <f t="shared" si="216"/>
        <v/>
      </c>
      <c r="Q314" s="36"/>
      <c r="R314" s="60" t="str">
        <f t="shared" si="217"/>
        <v/>
      </c>
      <c r="S314" s="36"/>
      <c r="T314" s="60" t="str">
        <f t="shared" si="218"/>
        <v/>
      </c>
      <c r="U314" s="36"/>
      <c r="V314" s="60" t="str">
        <f t="shared" si="219"/>
        <v/>
      </c>
      <c r="W314" s="36"/>
      <c r="X314" s="60" t="str">
        <f t="shared" si="220"/>
        <v/>
      </c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</row>
    <row r="315" spans="1:48" x14ac:dyDescent="0.25">
      <c r="A315" s="103">
        <v>2</v>
      </c>
      <c r="B315" s="59" t="s">
        <v>80</v>
      </c>
      <c r="C315" s="57"/>
      <c r="D315" s="57"/>
      <c r="E315" s="58"/>
      <c r="F315" s="55">
        <f>(A315/SUM(A315))*$G$5</f>
        <v>0.25</v>
      </c>
      <c r="G315" s="36"/>
      <c r="H315" s="60" t="str">
        <f t="shared" si="221"/>
        <v/>
      </c>
      <c r="I315" s="36"/>
      <c r="J315" s="60" t="str">
        <f t="shared" si="213"/>
        <v/>
      </c>
      <c r="K315" s="36"/>
      <c r="L315" s="60" t="str">
        <f t="shared" si="214"/>
        <v/>
      </c>
      <c r="M315" s="36"/>
      <c r="N315" s="60" t="str">
        <f t="shared" si="215"/>
        <v/>
      </c>
      <c r="O315" s="36">
        <v>2</v>
      </c>
      <c r="P315" s="60">
        <f t="shared" si="216"/>
        <v>3.125E-2</v>
      </c>
      <c r="Q315" s="36">
        <v>4</v>
      </c>
      <c r="R315" s="60">
        <f t="shared" si="217"/>
        <v>6.25E-2</v>
      </c>
      <c r="S315" s="36">
        <v>4</v>
      </c>
      <c r="T315" s="60">
        <f t="shared" si="218"/>
        <v>6.25E-2</v>
      </c>
      <c r="U315" s="36">
        <v>2</v>
      </c>
      <c r="V315" s="60">
        <f t="shared" si="219"/>
        <v>3.125E-2</v>
      </c>
      <c r="W315" s="36">
        <v>4</v>
      </c>
      <c r="X315" s="60">
        <f t="shared" si="220"/>
        <v>6.25E-2</v>
      </c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</row>
    <row r="316" spans="1:48" x14ac:dyDescent="0.25">
      <c r="B316" s="141"/>
      <c r="C316" s="142"/>
      <c r="D316" s="142"/>
      <c r="E316" s="142"/>
      <c r="F316" s="143"/>
      <c r="G316" s="109"/>
      <c r="H316" s="109"/>
      <c r="I316" s="109"/>
      <c r="J316" s="109"/>
      <c r="K316" s="109"/>
      <c r="L316" s="109"/>
      <c r="M316" s="109"/>
      <c r="N316" s="109"/>
      <c r="O316" s="109"/>
      <c r="P316" s="109"/>
      <c r="Q316" s="109"/>
      <c r="R316" s="109"/>
      <c r="S316" s="109"/>
      <c r="T316" s="109"/>
      <c r="U316" s="109"/>
      <c r="V316" s="109"/>
      <c r="W316" s="109"/>
      <c r="X316" s="110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</row>
    <row r="318" spans="1:48" x14ac:dyDescent="0.25">
      <c r="B318" s="81" t="s">
        <v>48</v>
      </c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105"/>
      <c r="Z318" s="81" t="s">
        <v>48</v>
      </c>
      <c r="AA318" s="82"/>
      <c r="AB318" s="82"/>
      <c r="AC318" s="82"/>
      <c r="AD318" s="82"/>
      <c r="AE318" s="83"/>
      <c r="AF318" s="83"/>
      <c r="AG318" s="83"/>
      <c r="AH318" s="83"/>
      <c r="AI318" s="83"/>
      <c r="AJ318" s="83"/>
      <c r="AK318" s="83"/>
      <c r="AL318" s="83"/>
      <c r="AM318" s="83"/>
      <c r="AN318" s="83"/>
      <c r="AO318" s="83"/>
      <c r="AP318" s="83"/>
      <c r="AQ318" s="83"/>
      <c r="AR318" s="83"/>
      <c r="AS318" s="83"/>
      <c r="AT318" s="83"/>
      <c r="AU318" s="83"/>
      <c r="AV318" s="84"/>
    </row>
    <row r="319" spans="1:48" x14ac:dyDescent="0.25">
      <c r="B319" s="85" t="s">
        <v>27</v>
      </c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106"/>
      <c r="Z319" s="85" t="s">
        <v>27</v>
      </c>
      <c r="AA319" s="41"/>
      <c r="AB319" s="41"/>
      <c r="AC319" s="41"/>
      <c r="AD319" s="41"/>
      <c r="AE319" s="78"/>
      <c r="AF319" s="78"/>
      <c r="AG319" s="78"/>
      <c r="AH319" s="78"/>
      <c r="AI319" s="78"/>
      <c r="AJ319" s="78"/>
      <c r="AK319" s="78"/>
      <c r="AL319" s="78"/>
      <c r="AM319" s="78"/>
      <c r="AN319" s="78"/>
      <c r="AO319" s="78"/>
      <c r="AP319" s="78"/>
      <c r="AQ319" s="78"/>
      <c r="AR319" s="78"/>
      <c r="AS319" s="78"/>
      <c r="AT319" s="78"/>
      <c r="AU319" s="78"/>
      <c r="AV319" s="86"/>
    </row>
    <row r="320" spans="1:48" x14ac:dyDescent="0.25">
      <c r="B320" s="87"/>
      <c r="C320" s="88" t="s">
        <v>49</v>
      </c>
      <c r="D320" s="43"/>
      <c r="E320" s="89"/>
      <c r="F320" s="89"/>
      <c r="G320" s="89"/>
      <c r="H320" s="88" t="s">
        <v>50</v>
      </c>
      <c r="I320" s="44"/>
      <c r="J320" s="89" t="s">
        <v>52</v>
      </c>
      <c r="K320" s="89"/>
      <c r="L320" s="89"/>
      <c r="M320" s="88" t="s">
        <v>51</v>
      </c>
      <c r="N320" s="44"/>
      <c r="O320" s="89"/>
      <c r="P320" s="89"/>
      <c r="Q320" s="89"/>
      <c r="R320" s="89"/>
      <c r="S320" s="89"/>
      <c r="T320" s="89"/>
      <c r="U320" s="89"/>
      <c r="V320" s="89"/>
      <c r="W320" s="89"/>
      <c r="X320" s="107"/>
      <c r="Z320" s="87"/>
      <c r="AA320" s="88" t="s">
        <v>49</v>
      </c>
      <c r="AB320" s="43"/>
      <c r="AC320" s="89"/>
      <c r="AD320" s="89"/>
      <c r="AE320" s="90"/>
      <c r="AF320" s="91" t="s">
        <v>50</v>
      </c>
      <c r="AG320" s="79"/>
      <c r="AH320" s="90" t="s">
        <v>52</v>
      </c>
      <c r="AI320" s="90"/>
      <c r="AJ320" s="90"/>
      <c r="AK320" s="91" t="s">
        <v>51</v>
      </c>
      <c r="AL320" s="79"/>
      <c r="AM320" s="90"/>
      <c r="AN320" s="90"/>
      <c r="AO320" s="90"/>
      <c r="AP320" s="90"/>
      <c r="AQ320" s="90"/>
      <c r="AR320" s="90"/>
      <c r="AS320" s="90"/>
      <c r="AT320" s="90"/>
      <c r="AU320" s="90"/>
      <c r="AV320" s="92"/>
    </row>
    <row r="321" spans="1:48" x14ac:dyDescent="0.25">
      <c r="B321" s="85" t="s">
        <v>23</v>
      </c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106"/>
      <c r="Z321" s="85" t="s">
        <v>23</v>
      </c>
      <c r="AA321" s="41"/>
      <c r="AB321" s="41"/>
      <c r="AC321" s="41"/>
      <c r="AD321" s="41"/>
      <c r="AE321" s="78"/>
      <c r="AF321" s="78"/>
      <c r="AG321" s="78"/>
      <c r="AH321" s="78"/>
      <c r="AI321" s="78"/>
      <c r="AJ321" s="78"/>
      <c r="AK321" s="78"/>
      <c r="AL321" s="78"/>
      <c r="AM321" s="78"/>
      <c r="AN321" s="78"/>
      <c r="AO321" s="78"/>
      <c r="AP321" s="78"/>
      <c r="AQ321" s="78"/>
      <c r="AR321" s="78"/>
      <c r="AS321" s="78"/>
      <c r="AT321" s="78"/>
      <c r="AU321" s="78"/>
      <c r="AV321" s="86"/>
    </row>
    <row r="322" spans="1:48" x14ac:dyDescent="0.25">
      <c r="B322" s="93"/>
      <c r="C322" s="94"/>
      <c r="D322" s="94"/>
      <c r="E322" s="94"/>
      <c r="F322" s="94"/>
      <c r="G322" s="146" t="s">
        <v>54</v>
      </c>
      <c r="H322" s="146"/>
      <c r="I322" s="146" t="s">
        <v>55</v>
      </c>
      <c r="J322" s="146"/>
      <c r="K322" s="146" t="s">
        <v>56</v>
      </c>
      <c r="L322" s="146"/>
      <c r="M322" s="146" t="s">
        <v>57</v>
      </c>
      <c r="N322" s="146"/>
      <c r="O322" s="146" t="s">
        <v>58</v>
      </c>
      <c r="P322" s="146"/>
      <c r="Q322" s="146" t="s">
        <v>59</v>
      </c>
      <c r="R322" s="146"/>
      <c r="S322" s="146" t="s">
        <v>60</v>
      </c>
      <c r="T322" s="146"/>
      <c r="U322" s="146" t="s">
        <v>61</v>
      </c>
      <c r="V322" s="146"/>
      <c r="W322" s="146" t="s">
        <v>64</v>
      </c>
      <c r="X322" s="147"/>
      <c r="Z322" s="93"/>
      <c r="AA322" s="94"/>
      <c r="AB322" s="94"/>
      <c r="AC322" s="94"/>
      <c r="AD322" s="94"/>
      <c r="AE322" s="144" t="s">
        <v>54</v>
      </c>
      <c r="AF322" s="144"/>
      <c r="AG322" s="144" t="s">
        <v>55</v>
      </c>
      <c r="AH322" s="144"/>
      <c r="AI322" s="144" t="s">
        <v>56</v>
      </c>
      <c r="AJ322" s="144"/>
      <c r="AK322" s="144" t="s">
        <v>57</v>
      </c>
      <c r="AL322" s="144"/>
      <c r="AM322" s="144" t="s">
        <v>58</v>
      </c>
      <c r="AN322" s="144"/>
      <c r="AO322" s="144" t="s">
        <v>59</v>
      </c>
      <c r="AP322" s="144"/>
      <c r="AQ322" s="144" t="s">
        <v>60</v>
      </c>
      <c r="AR322" s="144"/>
      <c r="AS322" s="144" t="s">
        <v>61</v>
      </c>
      <c r="AT322" s="144"/>
      <c r="AU322" s="144" t="s">
        <v>64</v>
      </c>
      <c r="AV322" s="145"/>
    </row>
    <row r="323" spans="1:48" x14ac:dyDescent="0.25">
      <c r="B323" s="93"/>
      <c r="C323" s="94"/>
      <c r="D323" s="94"/>
      <c r="E323" s="94"/>
      <c r="F323" s="94"/>
      <c r="G323" s="144"/>
      <c r="H323" s="144"/>
      <c r="I323" s="144"/>
      <c r="J323" s="144"/>
      <c r="K323" s="144"/>
      <c r="L323" s="144"/>
      <c r="M323" s="144"/>
      <c r="N323" s="144"/>
      <c r="O323" s="144"/>
      <c r="P323" s="144"/>
      <c r="Q323" s="144"/>
      <c r="R323" s="144"/>
      <c r="S323" s="144"/>
      <c r="T323" s="144"/>
      <c r="U323" s="144"/>
      <c r="V323" s="144"/>
      <c r="W323" s="144"/>
      <c r="X323" s="145"/>
      <c r="Z323" s="93"/>
      <c r="AA323" s="94"/>
      <c r="AB323" s="94"/>
      <c r="AC323" s="94"/>
      <c r="AD323" s="94"/>
      <c r="AE323" s="144">
        <f>SUM(AE325:AF331)</f>
        <v>0.45833333333333337</v>
      </c>
      <c r="AF323" s="144"/>
      <c r="AG323" s="144">
        <f>SUM(AG325:AH331)</f>
        <v>0.16666666666666669</v>
      </c>
      <c r="AH323" s="144"/>
      <c r="AI323" s="144">
        <f>SUM(AI325:AJ331)</f>
        <v>4.1666666666666671E-2</v>
      </c>
      <c r="AJ323" s="144"/>
      <c r="AK323" s="144">
        <f>SUM(AK325:AL331)</f>
        <v>0</v>
      </c>
      <c r="AL323" s="144"/>
      <c r="AM323" s="144">
        <f>SUM(AM325:AN331)</f>
        <v>0.33333333333333337</v>
      </c>
      <c r="AN323" s="144"/>
      <c r="AO323" s="144">
        <f>SUM(AO325:AP331)</f>
        <v>0</v>
      </c>
      <c r="AP323" s="144"/>
      <c r="AQ323" s="144">
        <f>SUM(AQ325:AR331)</f>
        <v>0</v>
      </c>
      <c r="AR323" s="144"/>
      <c r="AS323" s="144">
        <f>SUM(AS325:AT331)</f>
        <v>0</v>
      </c>
      <c r="AT323" s="144"/>
      <c r="AU323" s="144">
        <f>SUM(AU325:AV331)</f>
        <v>0</v>
      </c>
      <c r="AV323" s="144"/>
    </row>
    <row r="324" spans="1:48" x14ac:dyDescent="0.25">
      <c r="A324" t="s">
        <v>75</v>
      </c>
      <c r="B324" s="93"/>
      <c r="C324" s="94"/>
      <c r="D324" s="94"/>
      <c r="E324" s="94"/>
      <c r="F324" s="94"/>
      <c r="G324" s="74" t="s">
        <v>62</v>
      </c>
      <c r="H324" s="74" t="s">
        <v>63</v>
      </c>
      <c r="I324" s="74" t="s">
        <v>62</v>
      </c>
      <c r="J324" s="74" t="s">
        <v>63</v>
      </c>
      <c r="K324" s="74" t="s">
        <v>62</v>
      </c>
      <c r="L324" s="74" t="s">
        <v>63</v>
      </c>
      <c r="M324" s="74" t="s">
        <v>62</v>
      </c>
      <c r="N324" s="74" t="s">
        <v>63</v>
      </c>
      <c r="O324" s="74" t="s">
        <v>62</v>
      </c>
      <c r="P324" s="74" t="s">
        <v>63</v>
      </c>
      <c r="Q324" s="74" t="s">
        <v>62</v>
      </c>
      <c r="R324" s="74" t="s">
        <v>63</v>
      </c>
      <c r="S324" s="74" t="s">
        <v>62</v>
      </c>
      <c r="T324" s="74" t="s">
        <v>63</v>
      </c>
      <c r="U324" s="74" t="s">
        <v>62</v>
      </c>
      <c r="V324" s="74" t="s">
        <v>63</v>
      </c>
      <c r="W324" s="74" t="s">
        <v>62</v>
      </c>
      <c r="X324" s="95" t="s">
        <v>63</v>
      </c>
      <c r="Z324" s="93"/>
      <c r="AA324" s="94"/>
      <c r="AB324" s="94"/>
      <c r="AC324" s="94"/>
      <c r="AD324" s="94"/>
      <c r="AE324" s="74" t="s">
        <v>62</v>
      </c>
      <c r="AF324" s="74" t="s">
        <v>63</v>
      </c>
      <c r="AG324" s="74" t="s">
        <v>62</v>
      </c>
      <c r="AH324" s="74" t="s">
        <v>63</v>
      </c>
      <c r="AI324" s="74" t="s">
        <v>62</v>
      </c>
      <c r="AJ324" s="74" t="s">
        <v>63</v>
      </c>
      <c r="AK324" s="74" t="s">
        <v>62</v>
      </c>
      <c r="AL324" s="74" t="s">
        <v>63</v>
      </c>
      <c r="AM324" s="74" t="s">
        <v>62</v>
      </c>
      <c r="AN324" s="74" t="s">
        <v>63</v>
      </c>
      <c r="AO324" s="74" t="s">
        <v>62</v>
      </c>
      <c r="AP324" s="74" t="s">
        <v>63</v>
      </c>
      <c r="AQ324" s="74" t="s">
        <v>62</v>
      </c>
      <c r="AR324" s="74" t="s">
        <v>63</v>
      </c>
      <c r="AS324" s="74" t="s">
        <v>62</v>
      </c>
      <c r="AT324" s="74" t="s">
        <v>63</v>
      </c>
      <c r="AU324" s="74" t="s">
        <v>62</v>
      </c>
      <c r="AV324" s="95" t="s">
        <v>63</v>
      </c>
    </row>
    <row r="325" spans="1:48" x14ac:dyDescent="0.25">
      <c r="A325" s="100">
        <v>2</v>
      </c>
      <c r="B325" s="56" t="s">
        <v>71</v>
      </c>
      <c r="C325" s="57"/>
      <c r="D325" s="57"/>
      <c r="E325" s="58"/>
      <c r="F325" s="55">
        <f>(A325/SUM(A325,A326,A329))</f>
        <v>0.33333333333333331</v>
      </c>
      <c r="G325" s="36"/>
      <c r="H325" s="60" t="str">
        <f>IF(G325,(G325/SUM($G325,$I325,$K325,$M325,$O325,$Q325,$S325,$U325,$W325)*$F325),"")</f>
        <v/>
      </c>
      <c r="I325" s="36"/>
      <c r="J325" s="60" t="str">
        <f t="shared" ref="J325:J331" si="222">IF(I325,(I325/SUM($G325,$I325,$K325,$M325,$O325,$Q325,$S325,$U325,$W325)*$F325),"")</f>
        <v/>
      </c>
      <c r="K325" s="36"/>
      <c r="L325" s="60" t="str">
        <f t="shared" ref="L325:L331" si="223">IF(K325,(K325/SUM($G325,$I325,$K325,$M325,$O325,$Q325,$S325,$U325,$W325)*$F325),"")</f>
        <v/>
      </c>
      <c r="M325" s="36"/>
      <c r="N325" s="60" t="str">
        <f t="shared" ref="N325:N331" si="224">IF(M325,(M325/SUM($G325,$I325,$K325,$M325,$O325,$Q325,$S325,$U325,$W325)*$F325),"")</f>
        <v/>
      </c>
      <c r="O325" s="36">
        <v>2</v>
      </c>
      <c r="P325" s="60">
        <f t="shared" ref="P325:P331" si="225">IF(O325,(O325/SUM($G325,$I325,$K325,$M325,$O325,$Q325,$S325,$U325,$W325)*$F325),"")</f>
        <v>0.33333333333333331</v>
      </c>
      <c r="Q325" s="36"/>
      <c r="R325" s="60" t="str">
        <f t="shared" ref="R325:R331" si="226">IF(Q325,(Q325/SUM($G325,$I325,$K325,$M325,$O325,$Q325,$S325,$U325,$W325)*$F325),"")</f>
        <v/>
      </c>
      <c r="S325" s="36"/>
      <c r="T325" s="60" t="str">
        <f t="shared" ref="T325:T331" si="227">IF(S325,(S325/SUM($G325,$I325,$K325,$M325,$O325,$Q325,$S325,$U325,$W325)*$F325),"")</f>
        <v/>
      </c>
      <c r="U325" s="36"/>
      <c r="V325" s="60" t="str">
        <f t="shared" ref="V325:V331" si="228">IF(U325,(U325/SUM($G325,$I325,$K325,$M325,$O325,$Q325,$S325,$U325,$W325)*$F325),"")</f>
        <v/>
      </c>
      <c r="W325" s="36"/>
      <c r="X325" s="60" t="str">
        <f t="shared" ref="X325:X331" si="229">IF(W325,(W325/SUM($G325,$I325,$K325,$M325,$O325,$Q325,$S325,$U325,$W325)*$F325),"")</f>
        <v/>
      </c>
      <c r="Z325" s="56" t="s">
        <v>71</v>
      </c>
      <c r="AA325" s="57"/>
      <c r="AB325" s="57"/>
      <c r="AC325" s="58"/>
      <c r="AD325" s="55">
        <f t="shared" ref="AD325:AD331" si="230">F325</f>
        <v>0.33333333333333331</v>
      </c>
      <c r="AE325" s="75"/>
      <c r="AF325" s="75"/>
      <c r="AG325" s="75"/>
      <c r="AH325" s="75"/>
      <c r="AI325" s="75"/>
      <c r="AJ325" s="75"/>
      <c r="AK325" s="75"/>
      <c r="AL325" s="75"/>
      <c r="AM325" s="60">
        <f>P325*$N$4</f>
        <v>0.15</v>
      </c>
      <c r="AN325" s="60">
        <f>P325*$N$5</f>
        <v>0.18333333333333335</v>
      </c>
      <c r="AO325" s="75"/>
      <c r="AP325" s="75"/>
      <c r="AQ325" s="75"/>
      <c r="AR325" s="75"/>
      <c r="AS325" s="75"/>
      <c r="AT325" s="75"/>
      <c r="AU325" s="75"/>
      <c r="AV325" s="96"/>
    </row>
    <row r="326" spans="1:48" x14ac:dyDescent="0.25">
      <c r="A326" s="101">
        <v>2</v>
      </c>
      <c r="B326" s="56" t="s">
        <v>72</v>
      </c>
      <c r="C326" s="57"/>
      <c r="D326" s="57"/>
      <c r="E326" s="58"/>
      <c r="F326" s="55">
        <f>(A326/SUM(A325,A326,A329))</f>
        <v>0.33333333333333331</v>
      </c>
      <c r="G326" s="36"/>
      <c r="H326" s="60" t="str">
        <f t="shared" ref="H326:H331" si="231">IF(G326,(G326/SUM($G326,$I326,$K326,$M326,$O326,$Q326,$S326,$U326,$W326)*$F326),"")</f>
        <v/>
      </c>
      <c r="I326" s="36"/>
      <c r="J326" s="60" t="str">
        <f t="shared" si="222"/>
        <v/>
      </c>
      <c r="K326" s="36"/>
      <c r="L326" s="60" t="str">
        <f t="shared" si="223"/>
        <v/>
      </c>
      <c r="M326" s="36"/>
      <c r="N326" s="60" t="str">
        <f t="shared" si="224"/>
        <v/>
      </c>
      <c r="O326" s="36"/>
      <c r="P326" s="60" t="str">
        <f t="shared" si="225"/>
        <v/>
      </c>
      <c r="Q326" s="36"/>
      <c r="R326" s="60" t="str">
        <f t="shared" si="226"/>
        <v/>
      </c>
      <c r="S326" s="36"/>
      <c r="T326" s="60" t="str">
        <f t="shared" si="227"/>
        <v/>
      </c>
      <c r="U326" s="36"/>
      <c r="V326" s="60" t="str">
        <f t="shared" si="228"/>
        <v/>
      </c>
      <c r="W326" s="36"/>
      <c r="X326" s="60" t="str">
        <f t="shared" si="229"/>
        <v/>
      </c>
      <c r="Z326" s="56" t="s">
        <v>72</v>
      </c>
      <c r="AA326" s="57"/>
      <c r="AB326" s="57"/>
      <c r="AC326" s="58"/>
      <c r="AD326" s="55">
        <f t="shared" si="230"/>
        <v>0.33333333333333331</v>
      </c>
      <c r="AE326" s="75"/>
      <c r="AF326" s="75"/>
      <c r="AG326" s="75"/>
      <c r="AH326" s="75"/>
      <c r="AI326" s="75"/>
      <c r="AJ326" s="75"/>
      <c r="AK326" s="75"/>
      <c r="AL326" s="75"/>
      <c r="AM326" s="75"/>
      <c r="AN326" s="75"/>
      <c r="AO326" s="75"/>
      <c r="AP326" s="75"/>
      <c r="AQ326" s="75"/>
      <c r="AR326" s="75"/>
      <c r="AS326" s="75"/>
      <c r="AT326" s="75"/>
      <c r="AU326" s="75"/>
      <c r="AV326" s="96"/>
    </row>
    <row r="327" spans="1:48" x14ac:dyDescent="0.25">
      <c r="A327" s="101">
        <v>3</v>
      </c>
      <c r="B327" s="59" t="s">
        <v>65</v>
      </c>
      <c r="C327" s="57"/>
      <c r="D327" s="57"/>
      <c r="E327" s="58"/>
      <c r="F327" s="54">
        <f>(A327/SUM(A327:A328))*F326</f>
        <v>0.19999999999999998</v>
      </c>
      <c r="G327" s="36">
        <v>4</v>
      </c>
      <c r="H327" s="60">
        <f t="shared" si="231"/>
        <v>0.19999999999999998</v>
      </c>
      <c r="I327" s="36"/>
      <c r="J327" s="60" t="str">
        <f t="shared" si="222"/>
        <v/>
      </c>
      <c r="K327" s="36"/>
      <c r="L327" s="60" t="str">
        <f t="shared" si="223"/>
        <v/>
      </c>
      <c r="M327" s="36"/>
      <c r="N327" s="60" t="str">
        <f t="shared" si="224"/>
        <v/>
      </c>
      <c r="O327" s="36"/>
      <c r="P327" s="60" t="str">
        <f t="shared" si="225"/>
        <v/>
      </c>
      <c r="Q327" s="36"/>
      <c r="R327" s="60" t="str">
        <f t="shared" si="226"/>
        <v/>
      </c>
      <c r="S327" s="36"/>
      <c r="T327" s="60" t="str">
        <f t="shared" si="227"/>
        <v/>
      </c>
      <c r="U327" s="36"/>
      <c r="V327" s="60" t="str">
        <f t="shared" si="228"/>
        <v/>
      </c>
      <c r="W327" s="36"/>
      <c r="X327" s="60" t="str">
        <f t="shared" si="229"/>
        <v/>
      </c>
      <c r="Z327" s="59" t="s">
        <v>65</v>
      </c>
      <c r="AA327" s="57"/>
      <c r="AB327" s="57"/>
      <c r="AC327" s="58"/>
      <c r="AD327" s="80">
        <f t="shared" si="230"/>
        <v>0.19999999999999998</v>
      </c>
      <c r="AE327" s="60">
        <f>H327*$N$4</f>
        <v>0.09</v>
      </c>
      <c r="AF327" s="60">
        <f>H327*$N$5</f>
        <v>0.11</v>
      </c>
      <c r="AG327" s="60"/>
      <c r="AH327" s="60"/>
      <c r="AI327" s="60"/>
      <c r="AJ327" s="60"/>
      <c r="AK327" s="75"/>
      <c r="AL327" s="75"/>
      <c r="AM327" s="75"/>
      <c r="AN327" s="75"/>
      <c r="AO327" s="75"/>
      <c r="AP327" s="75"/>
      <c r="AQ327" s="75"/>
      <c r="AR327" s="75"/>
      <c r="AS327" s="75"/>
      <c r="AT327" s="75"/>
      <c r="AU327" s="75"/>
      <c r="AV327" s="96"/>
    </row>
    <row r="328" spans="1:48" x14ac:dyDescent="0.25">
      <c r="A328" s="101">
        <v>2</v>
      </c>
      <c r="B328" s="59" t="s">
        <v>66</v>
      </c>
      <c r="C328" s="57"/>
      <c r="D328" s="57"/>
      <c r="E328" s="58"/>
      <c r="F328" s="54">
        <f>(A328/SUM(A327:A328))*F326</f>
        <v>0.13333333333333333</v>
      </c>
      <c r="G328" s="36">
        <v>4</v>
      </c>
      <c r="H328" s="60">
        <f t="shared" si="231"/>
        <v>0.13333333333333333</v>
      </c>
      <c r="I328" s="36"/>
      <c r="J328" s="60" t="str">
        <f t="shared" si="222"/>
        <v/>
      </c>
      <c r="K328" s="36"/>
      <c r="L328" s="60" t="str">
        <f t="shared" si="223"/>
        <v/>
      </c>
      <c r="M328" s="36"/>
      <c r="N328" s="60" t="str">
        <f t="shared" si="224"/>
        <v/>
      </c>
      <c r="O328" s="36"/>
      <c r="P328" s="60" t="str">
        <f t="shared" si="225"/>
        <v/>
      </c>
      <c r="Q328" s="36"/>
      <c r="R328" s="60" t="str">
        <f t="shared" si="226"/>
        <v/>
      </c>
      <c r="S328" s="36"/>
      <c r="T328" s="60" t="str">
        <f t="shared" si="227"/>
        <v/>
      </c>
      <c r="U328" s="36"/>
      <c r="V328" s="60" t="str">
        <f t="shared" si="228"/>
        <v/>
      </c>
      <c r="W328" s="36"/>
      <c r="X328" s="60" t="str">
        <f t="shared" si="229"/>
        <v/>
      </c>
      <c r="Z328" s="59" t="s">
        <v>66</v>
      </c>
      <c r="AA328" s="57"/>
      <c r="AB328" s="57"/>
      <c r="AC328" s="58"/>
      <c r="AD328" s="80">
        <f t="shared" si="230"/>
        <v>0.13333333333333333</v>
      </c>
      <c r="AE328" s="60">
        <f>H328*$N$4</f>
        <v>0.06</v>
      </c>
      <c r="AF328" s="60">
        <f>H328*$N$5</f>
        <v>7.3333333333333334E-2</v>
      </c>
      <c r="AG328" s="60"/>
      <c r="AH328" s="60"/>
      <c r="AI328" s="60"/>
      <c r="AJ328" s="60"/>
      <c r="AK328" s="75"/>
      <c r="AL328" s="75"/>
      <c r="AM328" s="75"/>
      <c r="AN328" s="75"/>
      <c r="AO328" s="75"/>
      <c r="AP328" s="75"/>
      <c r="AQ328" s="75"/>
      <c r="AR328" s="75"/>
      <c r="AS328" s="75"/>
      <c r="AT328" s="75"/>
      <c r="AU328" s="75"/>
      <c r="AV328" s="96"/>
    </row>
    <row r="329" spans="1:48" x14ac:dyDescent="0.25">
      <c r="A329" s="101">
        <v>2</v>
      </c>
      <c r="B329" s="56" t="s">
        <v>70</v>
      </c>
      <c r="C329" s="57"/>
      <c r="D329" s="57"/>
      <c r="E329" s="58"/>
      <c r="F329" s="55">
        <f>(A329/SUM(A325,A326,A329))</f>
        <v>0.33333333333333331</v>
      </c>
      <c r="G329" s="36">
        <v>3</v>
      </c>
      <c r="H329" s="60">
        <f t="shared" si="231"/>
        <v>0.125</v>
      </c>
      <c r="I329" s="36">
        <v>4</v>
      </c>
      <c r="J329" s="60">
        <f t="shared" si="222"/>
        <v>0.16666666666666666</v>
      </c>
      <c r="K329" s="36">
        <v>1</v>
      </c>
      <c r="L329" s="60">
        <f t="shared" si="223"/>
        <v>4.1666666666666664E-2</v>
      </c>
      <c r="M329" s="36"/>
      <c r="N329" s="60" t="str">
        <f t="shared" si="224"/>
        <v/>
      </c>
      <c r="O329" s="36"/>
      <c r="P329" s="60" t="str">
        <f t="shared" si="225"/>
        <v/>
      </c>
      <c r="Q329" s="36"/>
      <c r="R329" s="60" t="str">
        <f t="shared" si="226"/>
        <v/>
      </c>
      <c r="S329" s="36"/>
      <c r="T329" s="60" t="str">
        <f t="shared" si="227"/>
        <v/>
      </c>
      <c r="U329" s="36"/>
      <c r="V329" s="60" t="str">
        <f t="shared" si="228"/>
        <v/>
      </c>
      <c r="W329" s="36"/>
      <c r="X329" s="60" t="str">
        <f t="shared" si="229"/>
        <v/>
      </c>
      <c r="Z329" s="56" t="s">
        <v>70</v>
      </c>
      <c r="AA329" s="57"/>
      <c r="AB329" s="57"/>
      <c r="AC329" s="58"/>
      <c r="AD329" s="55">
        <f t="shared" si="230"/>
        <v>0.33333333333333331</v>
      </c>
      <c r="AE329" s="60">
        <f>H329*$N$4</f>
        <v>5.6250000000000001E-2</v>
      </c>
      <c r="AF329" s="60">
        <f>H329*$N$5</f>
        <v>6.8750000000000006E-2</v>
      </c>
      <c r="AG329" s="60">
        <f>J329*$N$4</f>
        <v>7.4999999999999997E-2</v>
      </c>
      <c r="AH329" s="60">
        <f>J329*$N$5</f>
        <v>9.1666666666666674E-2</v>
      </c>
      <c r="AI329" s="60">
        <f>L329*$N$4</f>
        <v>1.8749999999999999E-2</v>
      </c>
      <c r="AJ329" s="60">
        <f>L329*$N$5</f>
        <v>2.2916666666666669E-2</v>
      </c>
      <c r="AK329" s="75"/>
      <c r="AL329" s="75"/>
      <c r="AM329" s="75"/>
      <c r="AN329" s="75"/>
      <c r="AO329" s="75"/>
      <c r="AP329" s="75"/>
      <c r="AQ329" s="75"/>
      <c r="AR329" s="75"/>
      <c r="AS329" s="75"/>
      <c r="AT329" s="75"/>
      <c r="AU329" s="75"/>
      <c r="AV329" s="96"/>
    </row>
    <row r="330" spans="1:48" x14ac:dyDescent="0.25">
      <c r="A330" s="102">
        <v>4</v>
      </c>
      <c r="B330" s="56" t="s">
        <v>69</v>
      </c>
      <c r="C330" s="57"/>
      <c r="D330" s="57"/>
      <c r="E330" s="58"/>
      <c r="F330" s="55">
        <v>0</v>
      </c>
      <c r="G330" s="36"/>
      <c r="H330" s="60" t="str">
        <f t="shared" si="231"/>
        <v/>
      </c>
      <c r="I330" s="36"/>
      <c r="J330" s="60" t="str">
        <f t="shared" si="222"/>
        <v/>
      </c>
      <c r="K330" s="36"/>
      <c r="L330" s="60" t="str">
        <f t="shared" si="223"/>
        <v/>
      </c>
      <c r="M330" s="36"/>
      <c r="N330" s="60" t="str">
        <f t="shared" si="224"/>
        <v/>
      </c>
      <c r="O330" s="36"/>
      <c r="P330" s="60" t="str">
        <f t="shared" si="225"/>
        <v/>
      </c>
      <c r="Q330" s="36"/>
      <c r="R330" s="60" t="str">
        <f t="shared" si="226"/>
        <v/>
      </c>
      <c r="S330" s="36"/>
      <c r="T330" s="60" t="str">
        <f t="shared" si="227"/>
        <v/>
      </c>
      <c r="U330" s="36"/>
      <c r="V330" s="60" t="str">
        <f t="shared" si="228"/>
        <v/>
      </c>
      <c r="W330" s="36"/>
      <c r="X330" s="60" t="str">
        <f t="shared" si="229"/>
        <v/>
      </c>
      <c r="Z330" s="56" t="s">
        <v>69</v>
      </c>
      <c r="AA330" s="57"/>
      <c r="AB330" s="57"/>
      <c r="AC330" s="58"/>
      <c r="AD330" s="55">
        <f t="shared" si="230"/>
        <v>0</v>
      </c>
      <c r="AE330" s="75"/>
      <c r="AF330" s="75"/>
      <c r="AG330" s="75"/>
      <c r="AH330" s="75"/>
      <c r="AI330" s="75"/>
      <c r="AJ330" s="75"/>
      <c r="AK330" s="75"/>
      <c r="AL330" s="75"/>
      <c r="AM330" s="75"/>
      <c r="AN330" s="60"/>
      <c r="AO330" s="75"/>
      <c r="AP330" s="60"/>
      <c r="AQ330" s="75"/>
      <c r="AR330" s="60"/>
      <c r="AS330" s="75"/>
      <c r="AT330" s="60"/>
      <c r="AU330" s="75"/>
      <c r="AV330" s="97"/>
    </row>
    <row r="331" spans="1:48" x14ac:dyDescent="0.25">
      <c r="A331" s="103">
        <v>2</v>
      </c>
      <c r="B331" s="59" t="s">
        <v>80</v>
      </c>
      <c r="C331" s="57"/>
      <c r="D331" s="57"/>
      <c r="E331" s="58"/>
      <c r="F331" s="55">
        <v>0</v>
      </c>
      <c r="G331" s="36"/>
      <c r="H331" s="60" t="str">
        <f t="shared" si="231"/>
        <v/>
      </c>
      <c r="I331" s="36"/>
      <c r="J331" s="60" t="str">
        <f t="shared" si="222"/>
        <v/>
      </c>
      <c r="K331" s="36"/>
      <c r="L331" s="60" t="str">
        <f t="shared" si="223"/>
        <v/>
      </c>
      <c r="M331" s="36"/>
      <c r="N331" s="60" t="str">
        <f t="shared" si="224"/>
        <v/>
      </c>
      <c r="O331" s="36"/>
      <c r="P331" s="60" t="str">
        <f t="shared" si="225"/>
        <v/>
      </c>
      <c r="Q331" s="36"/>
      <c r="R331" s="60" t="str">
        <f t="shared" si="226"/>
        <v/>
      </c>
      <c r="S331" s="36"/>
      <c r="T331" s="60" t="str">
        <f t="shared" si="227"/>
        <v/>
      </c>
      <c r="U331" s="36"/>
      <c r="V331" s="60" t="str">
        <f t="shared" si="228"/>
        <v/>
      </c>
      <c r="W331" s="36"/>
      <c r="X331" s="60" t="str">
        <f t="shared" si="229"/>
        <v/>
      </c>
      <c r="Z331" s="59" t="s">
        <v>80</v>
      </c>
      <c r="AA331" s="57"/>
      <c r="AB331" s="57"/>
      <c r="AC331" s="58"/>
      <c r="AD331" s="80">
        <f t="shared" si="230"/>
        <v>0</v>
      </c>
      <c r="AE331" s="75"/>
      <c r="AF331" s="75"/>
      <c r="AG331" s="75"/>
      <c r="AH331" s="75"/>
      <c r="AI331" s="75"/>
      <c r="AJ331" s="75"/>
      <c r="AK331" s="75"/>
      <c r="AL331" s="75"/>
      <c r="AM331" s="60"/>
      <c r="AN331" s="60"/>
      <c r="AO331" s="60"/>
      <c r="AP331" s="60"/>
      <c r="AQ331" s="60"/>
      <c r="AR331" s="60"/>
      <c r="AS331" s="60"/>
      <c r="AT331" s="60"/>
      <c r="AU331" s="60"/>
      <c r="AV331" s="97"/>
    </row>
    <row r="332" spans="1:48" x14ac:dyDescent="0.25">
      <c r="B332" s="141"/>
      <c r="C332" s="142"/>
      <c r="D332" s="142"/>
      <c r="E332" s="142"/>
      <c r="F332" s="143"/>
      <c r="G332" s="109"/>
      <c r="H332" s="109"/>
      <c r="I332" s="109"/>
      <c r="J332" s="109"/>
      <c r="K332" s="109"/>
      <c r="L332" s="109"/>
      <c r="M332" s="109"/>
      <c r="N332" s="109"/>
      <c r="O332" s="109"/>
      <c r="P332" s="109"/>
      <c r="Q332" s="109"/>
      <c r="R332" s="109"/>
      <c r="S332" s="109"/>
      <c r="T332" s="109"/>
      <c r="U332" s="109"/>
      <c r="V332" s="109"/>
      <c r="W332" s="109"/>
      <c r="X332" s="110"/>
      <c r="Z332" s="141"/>
      <c r="AA332" s="142"/>
      <c r="AB332" s="142"/>
      <c r="AC332" s="142"/>
      <c r="AD332" s="143"/>
      <c r="AE332" s="98"/>
      <c r="AF332" s="98"/>
      <c r="AG332" s="98"/>
      <c r="AH332" s="98"/>
      <c r="AI332" s="98"/>
      <c r="AJ332" s="98"/>
      <c r="AK332" s="98"/>
      <c r="AL332" s="98"/>
      <c r="AM332" s="98"/>
      <c r="AN332" s="98"/>
      <c r="AO332" s="98"/>
      <c r="AP332" s="98"/>
      <c r="AQ332" s="98"/>
      <c r="AR332" s="98"/>
      <c r="AS332" s="98"/>
      <c r="AT332" s="98"/>
      <c r="AU332" s="98"/>
      <c r="AV332" s="99"/>
    </row>
    <row r="336" spans="1:48" s="113" customFormat="1" ht="26.25" x14ac:dyDescent="0.4">
      <c r="A336" s="112" t="s">
        <v>139</v>
      </c>
      <c r="AE336" s="114"/>
      <c r="AF336" s="114"/>
      <c r="AG336" s="114"/>
      <c r="AH336" s="114"/>
      <c r="AI336" s="114"/>
      <c r="AJ336" s="114"/>
      <c r="AK336" s="114"/>
      <c r="AL336" s="114"/>
      <c r="AM336" s="114"/>
      <c r="AN336" s="114"/>
      <c r="AO336" s="114"/>
      <c r="AP336" s="114"/>
      <c r="AQ336" s="114"/>
      <c r="AR336" s="114"/>
      <c r="AS336" s="114"/>
      <c r="AT336" s="114"/>
      <c r="AU336" s="114"/>
      <c r="AV336" s="114"/>
    </row>
    <row r="337" spans="1:48" x14ac:dyDescent="0.25">
      <c r="B337" s="37" t="s">
        <v>48</v>
      </c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9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</row>
    <row r="338" spans="1:48" x14ac:dyDescent="0.25">
      <c r="B338" s="40" t="s">
        <v>27</v>
      </c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2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</row>
    <row r="339" spans="1:48" x14ac:dyDescent="0.25">
      <c r="B339" s="33"/>
      <c r="C339" s="34" t="s">
        <v>49</v>
      </c>
      <c r="D339" s="111">
        <f>SUMPRODUCT(G344:X350,AE377:AV383)</f>
        <v>1.55</v>
      </c>
      <c r="E339" s="68"/>
      <c r="F339" s="33"/>
      <c r="G339" s="33"/>
      <c r="H339" s="34" t="s">
        <v>50</v>
      </c>
      <c r="I339" s="69">
        <v>2</v>
      </c>
      <c r="J339" s="33" t="s">
        <v>52</v>
      </c>
      <c r="K339" s="33"/>
      <c r="L339" s="33"/>
      <c r="M339" s="34" t="s">
        <v>51</v>
      </c>
      <c r="N339" s="44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</row>
    <row r="340" spans="1:48" x14ac:dyDescent="0.25">
      <c r="B340" s="40" t="s">
        <v>23</v>
      </c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2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</row>
    <row r="341" spans="1:48" x14ac:dyDescent="0.25">
      <c r="B341" s="35"/>
      <c r="C341" s="35"/>
      <c r="D341" s="35"/>
      <c r="E341" s="35"/>
      <c r="F341" s="35"/>
      <c r="G341" s="146" t="s">
        <v>54</v>
      </c>
      <c r="H341" s="146"/>
      <c r="I341" s="146" t="s">
        <v>55</v>
      </c>
      <c r="J341" s="146"/>
      <c r="K341" s="146" t="s">
        <v>56</v>
      </c>
      <c r="L341" s="146"/>
      <c r="M341" s="146" t="s">
        <v>57</v>
      </c>
      <c r="N341" s="146"/>
      <c r="O341" s="146" t="s">
        <v>58</v>
      </c>
      <c r="P341" s="146"/>
      <c r="Q341" s="146" t="s">
        <v>59</v>
      </c>
      <c r="R341" s="146"/>
      <c r="S341" s="146" t="s">
        <v>60</v>
      </c>
      <c r="T341" s="146"/>
      <c r="U341" s="146" t="s">
        <v>61</v>
      </c>
      <c r="V341" s="146"/>
      <c r="W341" s="146" t="s">
        <v>64</v>
      </c>
      <c r="X341" s="146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</row>
    <row r="342" spans="1:48" x14ac:dyDescent="0.25">
      <c r="B342" s="35"/>
      <c r="C342" s="35"/>
      <c r="D342" s="35"/>
      <c r="E342" s="35"/>
      <c r="F342" s="35"/>
      <c r="G342" s="156">
        <f>G359</f>
        <v>0.34375</v>
      </c>
      <c r="H342" s="146"/>
      <c r="I342" s="156">
        <f t="shared" ref="I342" si="232">I359</f>
        <v>0.125</v>
      </c>
      <c r="J342" s="146"/>
      <c r="K342" s="156">
        <f t="shared" ref="K342" si="233">K359</f>
        <v>3.125E-2</v>
      </c>
      <c r="L342" s="146"/>
      <c r="M342" s="156">
        <f t="shared" ref="M342" si="234">M359</f>
        <v>0</v>
      </c>
      <c r="N342" s="146"/>
      <c r="O342" s="156">
        <f t="shared" ref="O342" si="235">O359</f>
        <v>0.28125</v>
      </c>
      <c r="P342" s="146"/>
      <c r="Q342" s="156">
        <f t="shared" ref="Q342" si="236">Q359</f>
        <v>6.25E-2</v>
      </c>
      <c r="R342" s="146"/>
      <c r="S342" s="156">
        <f t="shared" ref="S342" si="237">S359</f>
        <v>6.25E-2</v>
      </c>
      <c r="T342" s="146"/>
      <c r="U342" s="156">
        <f t="shared" ref="U342" si="238">U359</f>
        <v>3.125E-2</v>
      </c>
      <c r="V342" s="146"/>
      <c r="W342" s="156">
        <f t="shared" ref="W342" si="239">W359</f>
        <v>6.25E-2</v>
      </c>
      <c r="X342" s="146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</row>
    <row r="343" spans="1:48" x14ac:dyDescent="0.25">
      <c r="A343" t="s">
        <v>75</v>
      </c>
      <c r="B343" s="35"/>
      <c r="C343" s="35"/>
      <c r="D343" s="35"/>
      <c r="E343" s="35"/>
      <c r="F343" s="35"/>
      <c r="G343" s="73" t="s">
        <v>62</v>
      </c>
      <c r="H343" s="73" t="s">
        <v>63</v>
      </c>
      <c r="I343" s="73" t="s">
        <v>62</v>
      </c>
      <c r="J343" s="73" t="s">
        <v>63</v>
      </c>
      <c r="K343" s="73" t="s">
        <v>62</v>
      </c>
      <c r="L343" s="73" t="s">
        <v>63</v>
      </c>
      <c r="M343" s="73" t="s">
        <v>62</v>
      </c>
      <c r="N343" s="73" t="s">
        <v>63</v>
      </c>
      <c r="O343" s="73" t="s">
        <v>62</v>
      </c>
      <c r="P343" s="73" t="s">
        <v>63</v>
      </c>
      <c r="Q343" s="73" t="s">
        <v>62</v>
      </c>
      <c r="R343" s="73" t="s">
        <v>63</v>
      </c>
      <c r="S343" s="73" t="s">
        <v>62</v>
      </c>
      <c r="T343" s="73" t="s">
        <v>63</v>
      </c>
      <c r="U343" s="73" t="s">
        <v>62</v>
      </c>
      <c r="V343" s="73" t="s">
        <v>63</v>
      </c>
      <c r="W343" s="73" t="s">
        <v>62</v>
      </c>
      <c r="X343" s="73" t="s">
        <v>63</v>
      </c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</row>
    <row r="344" spans="1:48" x14ac:dyDescent="0.25">
      <c r="A344" s="50">
        <v>2</v>
      </c>
      <c r="B344" s="56" t="s">
        <v>71</v>
      </c>
      <c r="C344" s="57"/>
      <c r="D344" s="57"/>
      <c r="E344" s="58"/>
      <c r="F344" s="55">
        <f>(A344/SUM($A$20,$A$21,$A$24))*$G$4</f>
        <v>0.25</v>
      </c>
      <c r="G344" s="36"/>
      <c r="H344" s="36"/>
      <c r="I344" s="36"/>
      <c r="J344" s="36"/>
      <c r="K344" s="36"/>
      <c r="L344" s="36"/>
      <c r="M344" s="36"/>
      <c r="N344" s="36"/>
      <c r="O344" s="36">
        <v>1</v>
      </c>
      <c r="P344" s="36">
        <v>2</v>
      </c>
      <c r="Q344" s="36"/>
      <c r="R344" s="36"/>
      <c r="S344" s="36"/>
      <c r="T344" s="36"/>
      <c r="U344" s="36"/>
      <c r="V344" s="36"/>
      <c r="W344" s="36"/>
      <c r="X344" s="36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</row>
    <row r="345" spans="1:48" x14ac:dyDescent="0.25">
      <c r="A345" s="51">
        <v>2</v>
      </c>
      <c r="B345" s="56" t="s">
        <v>72</v>
      </c>
      <c r="C345" s="57"/>
      <c r="D345" s="57"/>
      <c r="E345" s="58"/>
      <c r="F345" s="55">
        <f>(A345/SUM($A$20,$A$21,$A$24))*$G$4</f>
        <v>0.25</v>
      </c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</row>
    <row r="346" spans="1:48" x14ac:dyDescent="0.25">
      <c r="A346" s="51">
        <v>3</v>
      </c>
      <c r="B346" s="59" t="s">
        <v>65</v>
      </c>
      <c r="C346" s="57"/>
      <c r="D346" s="57"/>
      <c r="E346" s="58"/>
      <c r="F346" s="54">
        <f>(A346/SUM($A$22:$A$23))*$F$21</f>
        <v>0.15</v>
      </c>
      <c r="G346" s="36" t="s">
        <v>16</v>
      </c>
      <c r="H346" s="36" t="s">
        <v>16</v>
      </c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</row>
    <row r="347" spans="1:48" x14ac:dyDescent="0.25">
      <c r="A347" s="51">
        <v>2</v>
      </c>
      <c r="B347" s="59" t="s">
        <v>66</v>
      </c>
      <c r="C347" s="57"/>
      <c r="D347" s="57"/>
      <c r="E347" s="58"/>
      <c r="F347" s="54">
        <f>(A347/SUM($A$22:$A$23))*$F$21</f>
        <v>0.1</v>
      </c>
      <c r="G347" s="36" t="s">
        <v>16</v>
      </c>
      <c r="H347" s="36" t="s">
        <v>16</v>
      </c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</row>
    <row r="348" spans="1:48" x14ac:dyDescent="0.25">
      <c r="A348" s="51">
        <v>2</v>
      </c>
      <c r="B348" s="56" t="s">
        <v>70</v>
      </c>
      <c r="C348" s="57"/>
      <c r="D348" s="57"/>
      <c r="E348" s="58"/>
      <c r="F348" s="55">
        <f>(A348/SUM($A$20,$A$21,$A$24))*$G$4</f>
        <v>0.25</v>
      </c>
      <c r="G348" s="36" t="s">
        <v>16</v>
      </c>
      <c r="H348" s="36" t="s">
        <v>16</v>
      </c>
      <c r="I348" s="36" t="s">
        <v>16</v>
      </c>
      <c r="J348" s="36" t="s">
        <v>16</v>
      </c>
      <c r="K348" s="36" t="s">
        <v>16</v>
      </c>
      <c r="L348" s="36" t="s">
        <v>16</v>
      </c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</row>
    <row r="349" spans="1:48" x14ac:dyDescent="0.25">
      <c r="A349" s="63">
        <v>4</v>
      </c>
      <c r="B349" s="61" t="s">
        <v>69</v>
      </c>
      <c r="C349" s="57"/>
      <c r="D349" s="57"/>
      <c r="E349" s="58"/>
      <c r="F349" s="55">
        <f>(A349/SUM($A$25))*$G$5</f>
        <v>0.25</v>
      </c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</row>
    <row r="350" spans="1:48" x14ac:dyDescent="0.25">
      <c r="A350" s="64">
        <v>2</v>
      </c>
      <c r="B350" s="62" t="s">
        <v>80</v>
      </c>
      <c r="C350" s="57"/>
      <c r="D350" s="57"/>
      <c r="E350" s="58"/>
      <c r="F350" s="55">
        <f>(A350/SUM($A$25))*$G$5</f>
        <v>0.125</v>
      </c>
      <c r="G350" s="36"/>
      <c r="H350" s="36"/>
      <c r="I350" s="36"/>
      <c r="J350" s="36"/>
      <c r="K350" s="36"/>
      <c r="L350" s="36"/>
      <c r="M350" s="36"/>
      <c r="N350" s="36"/>
      <c r="O350" s="36" t="s">
        <v>16</v>
      </c>
      <c r="P350" s="36" t="s">
        <v>16</v>
      </c>
      <c r="Q350" s="36" t="s">
        <v>16</v>
      </c>
      <c r="R350" s="36" t="s">
        <v>16</v>
      </c>
      <c r="S350" s="36" t="s">
        <v>16</v>
      </c>
      <c r="T350" s="36" t="s">
        <v>16</v>
      </c>
      <c r="U350" s="36" t="s">
        <v>16</v>
      </c>
      <c r="V350" s="36" t="s">
        <v>16</v>
      </c>
      <c r="W350" s="36" t="s">
        <v>16</v>
      </c>
      <c r="X350" s="36" t="s">
        <v>16</v>
      </c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</row>
    <row r="351" spans="1:48" x14ac:dyDescent="0.25">
      <c r="B351" s="149" t="s">
        <v>67</v>
      </c>
      <c r="C351" s="150"/>
      <c r="D351" s="150"/>
      <c r="E351" s="150"/>
      <c r="F351" s="151"/>
      <c r="G351" s="67"/>
      <c r="H351" s="67"/>
      <c r="I351" s="67"/>
      <c r="J351" s="67"/>
      <c r="K351" s="67"/>
      <c r="L351" s="67"/>
      <c r="M351" s="67"/>
      <c r="N351" s="67"/>
      <c r="O351" s="67">
        <f t="shared" ref="O351" si="240">SUMPRODUCT(O344:O350,AM377:AM383)/SUM(AM377:AM383)</f>
        <v>1</v>
      </c>
      <c r="P351" s="67">
        <f t="shared" ref="P351" si="241">SUMPRODUCT(P344:P350,AN377:AN383)/SUM(AN377:AN383)</f>
        <v>2</v>
      </c>
      <c r="Q351" s="67"/>
      <c r="R351" s="67"/>
      <c r="S351" s="67"/>
      <c r="T351" s="67"/>
      <c r="U351" s="67"/>
      <c r="V351" s="67"/>
      <c r="W351" s="67"/>
      <c r="X351" s="67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</row>
    <row r="352" spans="1:48" x14ac:dyDescent="0.25">
      <c r="B352" s="152"/>
      <c r="C352" s="153"/>
      <c r="D352" s="153"/>
      <c r="E352" s="153"/>
      <c r="F352" s="154"/>
      <c r="G352" s="148"/>
      <c r="H352" s="148"/>
      <c r="I352" s="148"/>
      <c r="J352" s="148"/>
      <c r="K352" s="148"/>
      <c r="L352" s="148"/>
      <c r="M352" s="155"/>
      <c r="N352" s="155"/>
      <c r="O352" s="148">
        <f>O351*$N$4+P351*$N$5</f>
        <v>1.55</v>
      </c>
      <c r="P352" s="148"/>
      <c r="Q352" s="148"/>
      <c r="R352" s="148"/>
      <c r="S352" s="148"/>
      <c r="T352" s="148"/>
      <c r="U352" s="148"/>
      <c r="V352" s="148"/>
      <c r="W352" s="148"/>
      <c r="X352" s="148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</row>
    <row r="354" spans="1:48" x14ac:dyDescent="0.25">
      <c r="B354" s="81" t="s">
        <v>48</v>
      </c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105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</row>
    <row r="355" spans="1:48" x14ac:dyDescent="0.25">
      <c r="B355" s="85" t="s">
        <v>27</v>
      </c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106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</row>
    <row r="356" spans="1:48" x14ac:dyDescent="0.25">
      <c r="B356" s="87"/>
      <c r="C356" s="88" t="s">
        <v>49</v>
      </c>
      <c r="D356" s="43"/>
      <c r="E356" s="89"/>
      <c r="F356" s="89"/>
      <c r="G356" s="89"/>
      <c r="H356" s="88" t="s">
        <v>50</v>
      </c>
      <c r="I356" s="44"/>
      <c r="J356" s="89" t="s">
        <v>52</v>
      </c>
      <c r="K356" s="89"/>
      <c r="L356" s="89"/>
      <c r="M356" s="88" t="s">
        <v>51</v>
      </c>
      <c r="N356" s="44"/>
      <c r="O356" s="89"/>
      <c r="P356" s="89"/>
      <c r="Q356" s="89"/>
      <c r="R356" s="89"/>
      <c r="S356" s="89"/>
      <c r="T356" s="89"/>
      <c r="U356" s="89"/>
      <c r="V356" s="89"/>
      <c r="W356" s="89"/>
      <c r="X356" s="107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</row>
    <row r="357" spans="1:48" x14ac:dyDescent="0.25">
      <c r="B357" s="85" t="s">
        <v>23</v>
      </c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106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</row>
    <row r="358" spans="1:48" x14ac:dyDescent="0.25">
      <c r="B358" s="93"/>
      <c r="C358" s="94"/>
      <c r="D358" s="94"/>
      <c r="E358" s="94"/>
      <c r="F358" s="94"/>
      <c r="G358" s="146" t="s">
        <v>54</v>
      </c>
      <c r="H358" s="146"/>
      <c r="I358" s="146" t="s">
        <v>55</v>
      </c>
      <c r="J358" s="146"/>
      <c r="K358" s="146" t="s">
        <v>56</v>
      </c>
      <c r="L358" s="146"/>
      <c r="M358" s="146" t="s">
        <v>57</v>
      </c>
      <c r="N358" s="146"/>
      <c r="O358" s="146" t="s">
        <v>58</v>
      </c>
      <c r="P358" s="146"/>
      <c r="Q358" s="146" t="s">
        <v>59</v>
      </c>
      <c r="R358" s="146"/>
      <c r="S358" s="146" t="s">
        <v>60</v>
      </c>
      <c r="T358" s="146"/>
      <c r="U358" s="146" t="s">
        <v>61</v>
      </c>
      <c r="V358" s="146"/>
      <c r="W358" s="146" t="s">
        <v>64</v>
      </c>
      <c r="X358" s="147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</row>
    <row r="359" spans="1:48" x14ac:dyDescent="0.25">
      <c r="B359" s="93"/>
      <c r="C359" s="94"/>
      <c r="D359" s="94"/>
      <c r="E359" s="94"/>
      <c r="F359" s="94"/>
      <c r="G359" s="144">
        <f>SUM(H361:H367)</f>
        <v>0.34375</v>
      </c>
      <c r="H359" s="144"/>
      <c r="I359" s="144">
        <f>SUM(J361:J367)</f>
        <v>0.125</v>
      </c>
      <c r="J359" s="144"/>
      <c r="K359" s="144">
        <f>SUM(L361:L367)</f>
        <v>3.125E-2</v>
      </c>
      <c r="L359" s="144"/>
      <c r="M359" s="144">
        <f>SUM(N361:N367)</f>
        <v>0</v>
      </c>
      <c r="N359" s="144"/>
      <c r="O359" s="144">
        <f>SUM(P361:P367)</f>
        <v>0.28125</v>
      </c>
      <c r="P359" s="144"/>
      <c r="Q359" s="144">
        <f>SUM(R361:R367)</f>
        <v>6.25E-2</v>
      </c>
      <c r="R359" s="144"/>
      <c r="S359" s="144">
        <f>SUM(T361:T367)</f>
        <v>6.25E-2</v>
      </c>
      <c r="T359" s="144"/>
      <c r="U359" s="144">
        <f>SUM(V361:V367)</f>
        <v>3.125E-2</v>
      </c>
      <c r="V359" s="144"/>
      <c r="W359" s="144">
        <f>SUM(X361:X367)</f>
        <v>6.25E-2</v>
      </c>
      <c r="X359" s="145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</row>
    <row r="360" spans="1:48" x14ac:dyDescent="0.25">
      <c r="A360" t="s">
        <v>75</v>
      </c>
      <c r="B360" s="93"/>
      <c r="C360" s="94"/>
      <c r="D360" s="94"/>
      <c r="E360" s="94"/>
      <c r="F360" s="94"/>
      <c r="G360" s="73" t="s">
        <v>78</v>
      </c>
      <c r="H360" s="73" t="s">
        <v>79</v>
      </c>
      <c r="I360" s="73" t="s">
        <v>78</v>
      </c>
      <c r="J360" s="73" t="s">
        <v>79</v>
      </c>
      <c r="K360" s="73" t="s">
        <v>78</v>
      </c>
      <c r="L360" s="73" t="s">
        <v>79</v>
      </c>
      <c r="M360" s="73" t="s">
        <v>78</v>
      </c>
      <c r="N360" s="73" t="s">
        <v>79</v>
      </c>
      <c r="O360" s="73" t="s">
        <v>78</v>
      </c>
      <c r="P360" s="73" t="s">
        <v>79</v>
      </c>
      <c r="Q360" s="73" t="s">
        <v>78</v>
      </c>
      <c r="R360" s="73" t="s">
        <v>79</v>
      </c>
      <c r="S360" s="73" t="s">
        <v>78</v>
      </c>
      <c r="T360" s="73" t="s">
        <v>79</v>
      </c>
      <c r="U360" s="73" t="s">
        <v>78</v>
      </c>
      <c r="V360" s="73" t="s">
        <v>79</v>
      </c>
      <c r="W360" s="73" t="s">
        <v>78</v>
      </c>
      <c r="X360" s="108" t="s">
        <v>79</v>
      </c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</row>
    <row r="361" spans="1:48" x14ac:dyDescent="0.25">
      <c r="A361" s="100">
        <v>2</v>
      </c>
      <c r="B361" s="56" t="s">
        <v>71</v>
      </c>
      <c r="C361" s="57"/>
      <c r="D361" s="57"/>
      <c r="E361" s="58"/>
      <c r="F361" s="55">
        <f>(A361/SUM(A361,A362,A365))*$G$4</f>
        <v>0.25</v>
      </c>
      <c r="G361" s="36"/>
      <c r="H361" s="60" t="str">
        <f>IF(G361,(G361/SUM($G361,$I361,$K361,$M361,$O361,$Q361,$S361,$U361,$W361)*$F361),"")</f>
        <v/>
      </c>
      <c r="I361" s="36"/>
      <c r="J361" s="60" t="str">
        <f t="shared" ref="J361:J367" si="242">IF(I361,(I361/SUM($G361,$I361,$K361,$M361,$O361,$Q361,$S361,$U361,$W361)*$F361),"")</f>
        <v/>
      </c>
      <c r="K361" s="36"/>
      <c r="L361" s="60" t="str">
        <f t="shared" ref="L361:L367" si="243">IF(K361,(K361/SUM($G361,$I361,$K361,$M361,$O361,$Q361,$S361,$U361,$W361)*$F361),"")</f>
        <v/>
      </c>
      <c r="M361" s="36"/>
      <c r="N361" s="60" t="str">
        <f t="shared" ref="N361:N367" si="244">IF(M361,(M361/SUM($G361,$I361,$K361,$M361,$O361,$Q361,$S361,$U361,$W361)*$F361),"")</f>
        <v/>
      </c>
      <c r="O361" s="36">
        <v>2</v>
      </c>
      <c r="P361" s="60">
        <f t="shared" ref="P361:P367" si="245">IF(O361,(O361/SUM($G361,$I361,$K361,$M361,$O361,$Q361,$S361,$U361,$W361)*$F361),"")</f>
        <v>0.25</v>
      </c>
      <c r="Q361" s="36"/>
      <c r="R361" s="60" t="str">
        <f t="shared" ref="R361:R367" si="246">IF(Q361,(Q361/SUM($G361,$I361,$K361,$M361,$O361,$Q361,$S361,$U361,$W361)*$F361),"")</f>
        <v/>
      </c>
      <c r="S361" s="36"/>
      <c r="T361" s="60" t="str">
        <f t="shared" ref="T361:T367" si="247">IF(S361,(S361/SUM($G361,$I361,$K361,$M361,$O361,$Q361,$S361,$U361,$W361)*$F361),"")</f>
        <v/>
      </c>
      <c r="U361" s="36"/>
      <c r="V361" s="60" t="str">
        <f t="shared" ref="V361:V367" si="248">IF(U361,(U361/SUM($G361,$I361,$K361,$M361,$O361,$Q361,$S361,$U361,$W361)*$F361),"")</f>
        <v/>
      </c>
      <c r="W361" s="36"/>
      <c r="X361" s="60" t="str">
        <f t="shared" ref="X361:X367" si="249">IF(W361,(W361/SUM($G361,$I361,$K361,$M361,$O361,$Q361,$S361,$U361,$W361)*$F361),"")</f>
        <v/>
      </c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</row>
    <row r="362" spans="1:48" x14ac:dyDescent="0.25">
      <c r="A362" s="101">
        <v>2</v>
      </c>
      <c r="B362" s="56" t="s">
        <v>72</v>
      </c>
      <c r="C362" s="57"/>
      <c r="D362" s="57"/>
      <c r="E362" s="58"/>
      <c r="F362" s="55">
        <f>(A362/SUM(A361,A362,A365))*$G$4</f>
        <v>0.25</v>
      </c>
      <c r="G362" s="36"/>
      <c r="H362" s="60" t="str">
        <f t="shared" ref="H362:H367" si="250">IF(G362,(G362/SUM($G362,$I362,$K362,$M362,$O362,$Q362,$S362,$U362,$W362)*$F362),"")</f>
        <v/>
      </c>
      <c r="I362" s="36"/>
      <c r="J362" s="60" t="str">
        <f t="shared" si="242"/>
        <v/>
      </c>
      <c r="K362" s="36"/>
      <c r="L362" s="60" t="str">
        <f t="shared" si="243"/>
        <v/>
      </c>
      <c r="M362" s="36"/>
      <c r="N362" s="60" t="str">
        <f t="shared" si="244"/>
        <v/>
      </c>
      <c r="O362" s="36"/>
      <c r="P362" s="60" t="str">
        <f t="shared" si="245"/>
        <v/>
      </c>
      <c r="Q362" s="36"/>
      <c r="R362" s="60" t="str">
        <f t="shared" si="246"/>
        <v/>
      </c>
      <c r="S362" s="36"/>
      <c r="T362" s="60" t="str">
        <f t="shared" si="247"/>
        <v/>
      </c>
      <c r="U362" s="36"/>
      <c r="V362" s="60" t="str">
        <f t="shared" si="248"/>
        <v/>
      </c>
      <c r="W362" s="36"/>
      <c r="X362" s="60" t="str">
        <f t="shared" si="249"/>
        <v/>
      </c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</row>
    <row r="363" spans="1:48" x14ac:dyDescent="0.25">
      <c r="A363" s="101">
        <v>3</v>
      </c>
      <c r="B363" s="59" t="s">
        <v>65</v>
      </c>
      <c r="C363" s="57"/>
      <c r="D363" s="57"/>
      <c r="E363" s="58"/>
      <c r="F363" s="54">
        <f>(A363/SUM(A363:A364))*$F$38</f>
        <v>0.15</v>
      </c>
      <c r="G363" s="36">
        <v>4</v>
      </c>
      <c r="H363" s="60">
        <f t="shared" si="250"/>
        <v>0.15</v>
      </c>
      <c r="I363" s="36"/>
      <c r="J363" s="60" t="str">
        <f t="shared" si="242"/>
        <v/>
      </c>
      <c r="K363" s="36"/>
      <c r="L363" s="60" t="str">
        <f t="shared" si="243"/>
        <v/>
      </c>
      <c r="M363" s="36"/>
      <c r="N363" s="60" t="str">
        <f t="shared" si="244"/>
        <v/>
      </c>
      <c r="O363" s="36"/>
      <c r="P363" s="60" t="str">
        <f t="shared" si="245"/>
        <v/>
      </c>
      <c r="Q363" s="36"/>
      <c r="R363" s="60" t="str">
        <f t="shared" si="246"/>
        <v/>
      </c>
      <c r="S363" s="36"/>
      <c r="T363" s="60" t="str">
        <f t="shared" si="247"/>
        <v/>
      </c>
      <c r="U363" s="36"/>
      <c r="V363" s="60" t="str">
        <f t="shared" si="248"/>
        <v/>
      </c>
      <c r="W363" s="36"/>
      <c r="X363" s="60" t="str">
        <f t="shared" si="249"/>
        <v/>
      </c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</row>
    <row r="364" spans="1:48" x14ac:dyDescent="0.25">
      <c r="A364" s="101">
        <v>2</v>
      </c>
      <c r="B364" s="59" t="s">
        <v>66</v>
      </c>
      <c r="C364" s="57"/>
      <c r="D364" s="57"/>
      <c r="E364" s="58"/>
      <c r="F364" s="54">
        <f>(A364/SUM(A363:A364))*$F$21</f>
        <v>0.1</v>
      </c>
      <c r="G364" s="36">
        <v>4</v>
      </c>
      <c r="H364" s="60">
        <f t="shared" si="250"/>
        <v>0.1</v>
      </c>
      <c r="I364" s="36"/>
      <c r="J364" s="60" t="str">
        <f t="shared" si="242"/>
        <v/>
      </c>
      <c r="K364" s="36"/>
      <c r="L364" s="60" t="str">
        <f t="shared" si="243"/>
        <v/>
      </c>
      <c r="M364" s="36"/>
      <c r="N364" s="60" t="str">
        <f t="shared" si="244"/>
        <v/>
      </c>
      <c r="O364" s="36"/>
      <c r="P364" s="60" t="str">
        <f t="shared" si="245"/>
        <v/>
      </c>
      <c r="Q364" s="36"/>
      <c r="R364" s="60" t="str">
        <f t="shared" si="246"/>
        <v/>
      </c>
      <c r="S364" s="36"/>
      <c r="T364" s="60" t="str">
        <f t="shared" si="247"/>
        <v/>
      </c>
      <c r="U364" s="36"/>
      <c r="V364" s="60" t="str">
        <f t="shared" si="248"/>
        <v/>
      </c>
      <c r="W364" s="36"/>
      <c r="X364" s="60" t="str">
        <f t="shared" si="249"/>
        <v/>
      </c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</row>
    <row r="365" spans="1:48" x14ac:dyDescent="0.25">
      <c r="A365" s="101">
        <v>2</v>
      </c>
      <c r="B365" s="56" t="s">
        <v>70</v>
      </c>
      <c r="C365" s="57"/>
      <c r="D365" s="57"/>
      <c r="E365" s="58"/>
      <c r="F365" s="55">
        <f>(A365/SUM(A361,A362,A365))*$G$4</f>
        <v>0.25</v>
      </c>
      <c r="G365" s="36">
        <v>3</v>
      </c>
      <c r="H365" s="60">
        <f t="shared" si="250"/>
        <v>9.375E-2</v>
      </c>
      <c r="I365" s="36">
        <v>4</v>
      </c>
      <c r="J365" s="60">
        <f t="shared" si="242"/>
        <v>0.125</v>
      </c>
      <c r="K365" s="36">
        <v>1</v>
      </c>
      <c r="L365" s="60">
        <f t="shared" si="243"/>
        <v>3.125E-2</v>
      </c>
      <c r="M365" s="36"/>
      <c r="N365" s="60" t="str">
        <f t="shared" si="244"/>
        <v/>
      </c>
      <c r="O365" s="36"/>
      <c r="P365" s="60" t="str">
        <f t="shared" si="245"/>
        <v/>
      </c>
      <c r="Q365" s="36"/>
      <c r="R365" s="60" t="str">
        <f t="shared" si="246"/>
        <v/>
      </c>
      <c r="S365" s="36"/>
      <c r="T365" s="60" t="str">
        <f t="shared" si="247"/>
        <v/>
      </c>
      <c r="U365" s="36"/>
      <c r="V365" s="60" t="str">
        <f t="shared" si="248"/>
        <v/>
      </c>
      <c r="W365" s="36"/>
      <c r="X365" s="60" t="str">
        <f t="shared" si="249"/>
        <v/>
      </c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</row>
    <row r="366" spans="1:48" x14ac:dyDescent="0.25">
      <c r="A366" s="102">
        <v>4</v>
      </c>
      <c r="B366" s="56" t="s">
        <v>69</v>
      </c>
      <c r="C366" s="57"/>
      <c r="D366" s="57"/>
      <c r="E366" s="58"/>
      <c r="F366" s="55">
        <f>(A366/SUM(A366))*$G$5</f>
        <v>0.25</v>
      </c>
      <c r="G366" s="36"/>
      <c r="H366" s="60" t="str">
        <f t="shared" si="250"/>
        <v/>
      </c>
      <c r="I366" s="36"/>
      <c r="J366" s="60" t="str">
        <f t="shared" si="242"/>
        <v/>
      </c>
      <c r="K366" s="36"/>
      <c r="L366" s="60" t="str">
        <f t="shared" si="243"/>
        <v/>
      </c>
      <c r="M366" s="36"/>
      <c r="N366" s="60" t="str">
        <f t="shared" si="244"/>
        <v/>
      </c>
      <c r="O366" s="36"/>
      <c r="P366" s="60" t="str">
        <f t="shared" si="245"/>
        <v/>
      </c>
      <c r="Q366" s="36"/>
      <c r="R366" s="60" t="str">
        <f t="shared" si="246"/>
        <v/>
      </c>
      <c r="S366" s="36"/>
      <c r="T366" s="60" t="str">
        <f t="shared" si="247"/>
        <v/>
      </c>
      <c r="U366" s="36"/>
      <c r="V366" s="60" t="str">
        <f t="shared" si="248"/>
        <v/>
      </c>
      <c r="W366" s="36"/>
      <c r="X366" s="60" t="str">
        <f t="shared" si="249"/>
        <v/>
      </c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</row>
    <row r="367" spans="1:48" x14ac:dyDescent="0.25">
      <c r="A367" s="103">
        <v>2</v>
      </c>
      <c r="B367" s="59" t="s">
        <v>80</v>
      </c>
      <c r="C367" s="57"/>
      <c r="D367" s="57"/>
      <c r="E367" s="58"/>
      <c r="F367" s="55">
        <f>(A367/SUM(A367))*$G$5</f>
        <v>0.25</v>
      </c>
      <c r="G367" s="36"/>
      <c r="H367" s="60" t="str">
        <f t="shared" si="250"/>
        <v/>
      </c>
      <c r="I367" s="36"/>
      <c r="J367" s="60" t="str">
        <f t="shared" si="242"/>
        <v/>
      </c>
      <c r="K367" s="36"/>
      <c r="L367" s="60" t="str">
        <f t="shared" si="243"/>
        <v/>
      </c>
      <c r="M367" s="36"/>
      <c r="N367" s="60" t="str">
        <f t="shared" si="244"/>
        <v/>
      </c>
      <c r="O367" s="36">
        <v>2</v>
      </c>
      <c r="P367" s="60">
        <f t="shared" si="245"/>
        <v>3.125E-2</v>
      </c>
      <c r="Q367" s="36">
        <v>4</v>
      </c>
      <c r="R367" s="60">
        <f t="shared" si="246"/>
        <v>6.25E-2</v>
      </c>
      <c r="S367" s="36">
        <v>4</v>
      </c>
      <c r="T367" s="60">
        <f t="shared" si="247"/>
        <v>6.25E-2</v>
      </c>
      <c r="U367" s="36">
        <v>2</v>
      </c>
      <c r="V367" s="60">
        <f t="shared" si="248"/>
        <v>3.125E-2</v>
      </c>
      <c r="W367" s="36">
        <v>4</v>
      </c>
      <c r="X367" s="60">
        <f t="shared" si="249"/>
        <v>6.25E-2</v>
      </c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</row>
    <row r="368" spans="1:48" x14ac:dyDescent="0.25">
      <c r="B368" s="141"/>
      <c r="C368" s="142"/>
      <c r="D368" s="142"/>
      <c r="E368" s="142"/>
      <c r="F368" s="143"/>
      <c r="G368" s="109"/>
      <c r="H368" s="109"/>
      <c r="I368" s="109"/>
      <c r="J368" s="109"/>
      <c r="K368" s="109"/>
      <c r="L368" s="109"/>
      <c r="M368" s="109"/>
      <c r="N368" s="109"/>
      <c r="O368" s="109"/>
      <c r="P368" s="109"/>
      <c r="Q368" s="109"/>
      <c r="R368" s="109"/>
      <c r="S368" s="109"/>
      <c r="T368" s="109"/>
      <c r="U368" s="109"/>
      <c r="V368" s="109"/>
      <c r="W368" s="109"/>
      <c r="X368" s="110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</row>
    <row r="370" spans="1:48" x14ac:dyDescent="0.25">
      <c r="B370" s="81" t="s">
        <v>48</v>
      </c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105"/>
      <c r="Z370" s="81" t="s">
        <v>48</v>
      </c>
      <c r="AA370" s="82"/>
      <c r="AB370" s="82"/>
      <c r="AC370" s="82"/>
      <c r="AD370" s="82"/>
      <c r="AE370" s="83"/>
      <c r="AF370" s="83"/>
      <c r="AG370" s="83"/>
      <c r="AH370" s="83"/>
      <c r="AI370" s="83"/>
      <c r="AJ370" s="83"/>
      <c r="AK370" s="83"/>
      <c r="AL370" s="83"/>
      <c r="AM370" s="83"/>
      <c r="AN370" s="83"/>
      <c r="AO370" s="83"/>
      <c r="AP370" s="83"/>
      <c r="AQ370" s="83"/>
      <c r="AR370" s="83"/>
      <c r="AS370" s="83"/>
      <c r="AT370" s="83"/>
      <c r="AU370" s="83"/>
      <c r="AV370" s="84"/>
    </row>
    <row r="371" spans="1:48" x14ac:dyDescent="0.25">
      <c r="B371" s="85" t="s">
        <v>27</v>
      </c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106"/>
      <c r="Z371" s="85" t="s">
        <v>27</v>
      </c>
      <c r="AA371" s="41"/>
      <c r="AB371" s="41"/>
      <c r="AC371" s="41"/>
      <c r="AD371" s="41"/>
      <c r="AE371" s="78"/>
      <c r="AF371" s="78"/>
      <c r="AG371" s="78"/>
      <c r="AH371" s="78"/>
      <c r="AI371" s="78"/>
      <c r="AJ371" s="78"/>
      <c r="AK371" s="78"/>
      <c r="AL371" s="78"/>
      <c r="AM371" s="78"/>
      <c r="AN371" s="78"/>
      <c r="AO371" s="78"/>
      <c r="AP371" s="78"/>
      <c r="AQ371" s="78"/>
      <c r="AR371" s="78"/>
      <c r="AS371" s="78"/>
      <c r="AT371" s="78"/>
      <c r="AU371" s="78"/>
      <c r="AV371" s="86"/>
    </row>
    <row r="372" spans="1:48" x14ac:dyDescent="0.25">
      <c r="B372" s="87"/>
      <c r="C372" s="88" t="s">
        <v>49</v>
      </c>
      <c r="D372" s="43"/>
      <c r="E372" s="89"/>
      <c r="F372" s="89"/>
      <c r="G372" s="89"/>
      <c r="H372" s="88" t="s">
        <v>50</v>
      </c>
      <c r="I372" s="44"/>
      <c r="J372" s="89" t="s">
        <v>52</v>
      </c>
      <c r="K372" s="89"/>
      <c r="L372" s="89"/>
      <c r="M372" s="88" t="s">
        <v>51</v>
      </c>
      <c r="N372" s="44"/>
      <c r="O372" s="89"/>
      <c r="P372" s="89"/>
      <c r="Q372" s="89"/>
      <c r="R372" s="89"/>
      <c r="S372" s="89"/>
      <c r="T372" s="89"/>
      <c r="U372" s="89"/>
      <c r="V372" s="89"/>
      <c r="W372" s="89"/>
      <c r="X372" s="107"/>
      <c r="Z372" s="87"/>
      <c r="AA372" s="88" t="s">
        <v>49</v>
      </c>
      <c r="AB372" s="43"/>
      <c r="AC372" s="89"/>
      <c r="AD372" s="89"/>
      <c r="AE372" s="90"/>
      <c r="AF372" s="91" t="s">
        <v>50</v>
      </c>
      <c r="AG372" s="79"/>
      <c r="AH372" s="90" t="s">
        <v>52</v>
      </c>
      <c r="AI372" s="90"/>
      <c r="AJ372" s="90"/>
      <c r="AK372" s="91" t="s">
        <v>51</v>
      </c>
      <c r="AL372" s="79"/>
      <c r="AM372" s="90"/>
      <c r="AN372" s="90"/>
      <c r="AO372" s="90"/>
      <c r="AP372" s="90"/>
      <c r="AQ372" s="90"/>
      <c r="AR372" s="90"/>
      <c r="AS372" s="90"/>
      <c r="AT372" s="90"/>
      <c r="AU372" s="90"/>
      <c r="AV372" s="92"/>
    </row>
    <row r="373" spans="1:48" x14ac:dyDescent="0.25">
      <c r="B373" s="85" t="s">
        <v>23</v>
      </c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106"/>
      <c r="Z373" s="85" t="s">
        <v>23</v>
      </c>
      <c r="AA373" s="41"/>
      <c r="AB373" s="41"/>
      <c r="AC373" s="41"/>
      <c r="AD373" s="41"/>
      <c r="AE373" s="78"/>
      <c r="AF373" s="78"/>
      <c r="AG373" s="78"/>
      <c r="AH373" s="78"/>
      <c r="AI373" s="78"/>
      <c r="AJ373" s="78"/>
      <c r="AK373" s="78"/>
      <c r="AL373" s="78"/>
      <c r="AM373" s="78"/>
      <c r="AN373" s="78"/>
      <c r="AO373" s="78"/>
      <c r="AP373" s="78"/>
      <c r="AQ373" s="78"/>
      <c r="AR373" s="78"/>
      <c r="AS373" s="78"/>
      <c r="AT373" s="78"/>
      <c r="AU373" s="78"/>
      <c r="AV373" s="86"/>
    </row>
    <row r="374" spans="1:48" x14ac:dyDescent="0.25">
      <c r="B374" s="93"/>
      <c r="C374" s="94"/>
      <c r="D374" s="94"/>
      <c r="E374" s="94"/>
      <c r="F374" s="94"/>
      <c r="G374" s="146" t="s">
        <v>54</v>
      </c>
      <c r="H374" s="146"/>
      <c r="I374" s="146" t="s">
        <v>55</v>
      </c>
      <c r="J374" s="146"/>
      <c r="K374" s="146" t="s">
        <v>56</v>
      </c>
      <c r="L374" s="146"/>
      <c r="M374" s="146" t="s">
        <v>57</v>
      </c>
      <c r="N374" s="146"/>
      <c r="O374" s="146" t="s">
        <v>58</v>
      </c>
      <c r="P374" s="146"/>
      <c r="Q374" s="146" t="s">
        <v>59</v>
      </c>
      <c r="R374" s="146"/>
      <c r="S374" s="146" t="s">
        <v>60</v>
      </c>
      <c r="T374" s="146"/>
      <c r="U374" s="146" t="s">
        <v>61</v>
      </c>
      <c r="V374" s="146"/>
      <c r="W374" s="146" t="s">
        <v>64</v>
      </c>
      <c r="X374" s="147"/>
      <c r="Z374" s="93"/>
      <c r="AA374" s="94"/>
      <c r="AB374" s="94"/>
      <c r="AC374" s="94"/>
      <c r="AD374" s="94"/>
      <c r="AE374" s="144" t="s">
        <v>54</v>
      </c>
      <c r="AF374" s="144"/>
      <c r="AG374" s="144" t="s">
        <v>55</v>
      </c>
      <c r="AH374" s="144"/>
      <c r="AI374" s="144" t="s">
        <v>56</v>
      </c>
      <c r="AJ374" s="144"/>
      <c r="AK374" s="144" t="s">
        <v>57</v>
      </c>
      <c r="AL374" s="144"/>
      <c r="AM374" s="144" t="s">
        <v>58</v>
      </c>
      <c r="AN374" s="144"/>
      <c r="AO374" s="144" t="s">
        <v>59</v>
      </c>
      <c r="AP374" s="144"/>
      <c r="AQ374" s="144" t="s">
        <v>60</v>
      </c>
      <c r="AR374" s="144"/>
      <c r="AS374" s="144" t="s">
        <v>61</v>
      </c>
      <c r="AT374" s="144"/>
      <c r="AU374" s="144" t="s">
        <v>64</v>
      </c>
      <c r="AV374" s="145"/>
    </row>
    <row r="375" spans="1:48" x14ac:dyDescent="0.25">
      <c r="B375" s="93"/>
      <c r="C375" s="94"/>
      <c r="D375" s="94"/>
      <c r="E375" s="94"/>
      <c r="F375" s="94"/>
      <c r="G375" s="144"/>
      <c r="H375" s="144"/>
      <c r="I375" s="144"/>
      <c r="J375" s="144"/>
      <c r="K375" s="144"/>
      <c r="L375" s="144"/>
      <c r="M375" s="144"/>
      <c r="N375" s="144"/>
      <c r="O375" s="144"/>
      <c r="P375" s="144"/>
      <c r="Q375" s="144"/>
      <c r="R375" s="144"/>
      <c r="S375" s="144"/>
      <c r="T375" s="144"/>
      <c r="U375" s="144"/>
      <c r="V375" s="144"/>
      <c r="W375" s="144"/>
      <c r="X375" s="145"/>
      <c r="Z375" s="93"/>
      <c r="AA375" s="94"/>
      <c r="AB375" s="94"/>
      <c r="AC375" s="94"/>
      <c r="AD375" s="94"/>
      <c r="AE375" s="144">
        <f>SUM(AE377:AF383)</f>
        <v>0</v>
      </c>
      <c r="AF375" s="144"/>
      <c r="AG375" s="144">
        <f>SUM(AG377:AH383)</f>
        <v>0</v>
      </c>
      <c r="AH375" s="144"/>
      <c r="AI375" s="144">
        <f>SUM(AI377:AJ383)</f>
        <v>0</v>
      </c>
      <c r="AJ375" s="144"/>
      <c r="AK375" s="144">
        <f>SUM(AK377:AL383)</f>
        <v>0</v>
      </c>
      <c r="AL375" s="144"/>
      <c r="AM375" s="144">
        <f>SUM(AM377:AN383)</f>
        <v>1</v>
      </c>
      <c r="AN375" s="144"/>
      <c r="AO375" s="144">
        <f>SUM(AO377:AP383)</f>
        <v>0</v>
      </c>
      <c r="AP375" s="144"/>
      <c r="AQ375" s="144">
        <f>SUM(AQ377:AR383)</f>
        <v>0</v>
      </c>
      <c r="AR375" s="144"/>
      <c r="AS375" s="144">
        <f>SUM(AS377:AT383)</f>
        <v>0</v>
      </c>
      <c r="AT375" s="144"/>
      <c r="AU375" s="144">
        <f>SUM(AU377:AV383)</f>
        <v>0</v>
      </c>
      <c r="AV375" s="144"/>
    </row>
    <row r="376" spans="1:48" x14ac:dyDescent="0.25">
      <c r="A376" t="s">
        <v>75</v>
      </c>
      <c r="B376" s="93"/>
      <c r="C376" s="94"/>
      <c r="D376" s="94"/>
      <c r="E376" s="94"/>
      <c r="F376" s="94"/>
      <c r="G376" s="74" t="s">
        <v>62</v>
      </c>
      <c r="H376" s="74" t="s">
        <v>63</v>
      </c>
      <c r="I376" s="74" t="s">
        <v>62</v>
      </c>
      <c r="J376" s="74" t="s">
        <v>63</v>
      </c>
      <c r="K376" s="74" t="s">
        <v>62</v>
      </c>
      <c r="L376" s="74" t="s">
        <v>63</v>
      </c>
      <c r="M376" s="74" t="s">
        <v>62</v>
      </c>
      <c r="N376" s="74" t="s">
        <v>63</v>
      </c>
      <c r="O376" s="74" t="s">
        <v>62</v>
      </c>
      <c r="P376" s="74" t="s">
        <v>63</v>
      </c>
      <c r="Q376" s="74" t="s">
        <v>62</v>
      </c>
      <c r="R376" s="74" t="s">
        <v>63</v>
      </c>
      <c r="S376" s="74" t="s">
        <v>62</v>
      </c>
      <c r="T376" s="74" t="s">
        <v>63</v>
      </c>
      <c r="U376" s="74" t="s">
        <v>62</v>
      </c>
      <c r="V376" s="74" t="s">
        <v>63</v>
      </c>
      <c r="W376" s="74" t="s">
        <v>62</v>
      </c>
      <c r="X376" s="95" t="s">
        <v>63</v>
      </c>
      <c r="Z376" s="93"/>
      <c r="AA376" s="94"/>
      <c r="AB376" s="94"/>
      <c r="AC376" s="94"/>
      <c r="AD376" s="94"/>
      <c r="AE376" s="74" t="s">
        <v>62</v>
      </c>
      <c r="AF376" s="74" t="s">
        <v>63</v>
      </c>
      <c r="AG376" s="74" t="s">
        <v>62</v>
      </c>
      <c r="AH376" s="74" t="s">
        <v>63</v>
      </c>
      <c r="AI376" s="74" t="s">
        <v>62</v>
      </c>
      <c r="AJ376" s="74" t="s">
        <v>63</v>
      </c>
      <c r="AK376" s="74" t="s">
        <v>62</v>
      </c>
      <c r="AL376" s="74" t="s">
        <v>63</v>
      </c>
      <c r="AM376" s="74" t="s">
        <v>62</v>
      </c>
      <c r="AN376" s="74" t="s">
        <v>63</v>
      </c>
      <c r="AO376" s="74" t="s">
        <v>62</v>
      </c>
      <c r="AP376" s="74" t="s">
        <v>63</v>
      </c>
      <c r="AQ376" s="74" t="s">
        <v>62</v>
      </c>
      <c r="AR376" s="74" t="s">
        <v>63</v>
      </c>
      <c r="AS376" s="74" t="s">
        <v>62</v>
      </c>
      <c r="AT376" s="74" t="s">
        <v>63</v>
      </c>
      <c r="AU376" s="74" t="s">
        <v>62</v>
      </c>
      <c r="AV376" s="95" t="s">
        <v>63</v>
      </c>
    </row>
    <row r="377" spans="1:48" x14ac:dyDescent="0.25">
      <c r="A377" s="100">
        <v>2</v>
      </c>
      <c r="B377" s="56" t="s">
        <v>71</v>
      </c>
      <c r="C377" s="57"/>
      <c r="D377" s="57"/>
      <c r="E377" s="58"/>
      <c r="F377" s="55">
        <v>1</v>
      </c>
      <c r="G377" s="36"/>
      <c r="H377" s="60" t="str">
        <f>IF(G377,(G377/SUM($G377,$I377,$K377,$M377,$O377,$Q377,$S377,$U377,$W377)*$F377),"")</f>
        <v/>
      </c>
      <c r="I377" s="36"/>
      <c r="J377" s="60" t="str">
        <f t="shared" ref="J377:J383" si="251">IF(I377,(I377/SUM($G377,$I377,$K377,$M377,$O377,$Q377,$S377,$U377,$W377)*$F377),"")</f>
        <v/>
      </c>
      <c r="K377" s="36"/>
      <c r="L377" s="60" t="str">
        <f t="shared" ref="L377:L383" si="252">IF(K377,(K377/SUM($G377,$I377,$K377,$M377,$O377,$Q377,$S377,$U377,$W377)*$F377),"")</f>
        <v/>
      </c>
      <c r="M377" s="36"/>
      <c r="N377" s="60" t="str">
        <f t="shared" ref="N377:N383" si="253">IF(M377,(M377/SUM($G377,$I377,$K377,$M377,$O377,$Q377,$S377,$U377,$W377)*$F377),"")</f>
        <v/>
      </c>
      <c r="O377" s="36">
        <v>2</v>
      </c>
      <c r="P377" s="60">
        <v>1</v>
      </c>
      <c r="Q377" s="36"/>
      <c r="R377" s="60" t="str">
        <f t="shared" ref="R377:R383" si="254">IF(Q377,(Q377/SUM($G377,$I377,$K377,$M377,$O377,$Q377,$S377,$U377,$W377)*$F377),"")</f>
        <v/>
      </c>
      <c r="S377" s="36"/>
      <c r="T377" s="60" t="str">
        <f t="shared" ref="T377:T383" si="255">IF(S377,(S377/SUM($G377,$I377,$K377,$M377,$O377,$Q377,$S377,$U377,$W377)*$F377),"")</f>
        <v/>
      </c>
      <c r="U377" s="36"/>
      <c r="V377" s="60" t="str">
        <f t="shared" ref="V377:V383" si="256">IF(U377,(U377/SUM($G377,$I377,$K377,$M377,$O377,$Q377,$S377,$U377,$W377)*$F377),"")</f>
        <v/>
      </c>
      <c r="W377" s="36"/>
      <c r="X377" s="60" t="str">
        <f t="shared" ref="X377:X383" si="257">IF(W377,(W377/SUM($G377,$I377,$K377,$M377,$O377,$Q377,$S377,$U377,$W377)*$F377),"")</f>
        <v/>
      </c>
      <c r="Z377" s="56" t="s">
        <v>71</v>
      </c>
      <c r="AA377" s="57"/>
      <c r="AB377" s="57"/>
      <c r="AC377" s="58"/>
      <c r="AD377" s="55">
        <f t="shared" ref="AD377:AD383" si="258">F377</f>
        <v>1</v>
      </c>
      <c r="AE377" s="75"/>
      <c r="AF377" s="75"/>
      <c r="AG377" s="75"/>
      <c r="AH377" s="75"/>
      <c r="AI377" s="75"/>
      <c r="AJ377" s="75"/>
      <c r="AK377" s="75"/>
      <c r="AL377" s="75"/>
      <c r="AM377" s="60">
        <f>P377*$N$4</f>
        <v>0.45</v>
      </c>
      <c r="AN377" s="60">
        <f>P377*$N$5</f>
        <v>0.55000000000000004</v>
      </c>
      <c r="AO377" s="75"/>
      <c r="AP377" s="75"/>
      <c r="AQ377" s="75"/>
      <c r="AR377" s="75"/>
      <c r="AS377" s="75"/>
      <c r="AT377" s="75"/>
      <c r="AU377" s="75"/>
      <c r="AV377" s="96"/>
    </row>
    <row r="378" spans="1:48" x14ac:dyDescent="0.25">
      <c r="A378" s="101">
        <v>2</v>
      </c>
      <c r="B378" s="56" t="s">
        <v>72</v>
      </c>
      <c r="C378" s="57"/>
      <c r="D378" s="57"/>
      <c r="E378" s="58"/>
      <c r="F378" s="55">
        <v>0</v>
      </c>
      <c r="G378" s="36"/>
      <c r="H378" s="60" t="str">
        <f t="shared" ref="H378:H383" si="259">IF(G378,(G378/SUM($G378,$I378,$K378,$M378,$O378,$Q378,$S378,$U378,$W378)*$F378),"")</f>
        <v/>
      </c>
      <c r="I378" s="36"/>
      <c r="J378" s="60" t="str">
        <f t="shared" si="251"/>
        <v/>
      </c>
      <c r="K378" s="36"/>
      <c r="L378" s="60" t="str">
        <f t="shared" si="252"/>
        <v/>
      </c>
      <c r="M378" s="36"/>
      <c r="N378" s="60" t="str">
        <f t="shared" si="253"/>
        <v/>
      </c>
      <c r="O378" s="36"/>
      <c r="P378" s="60" t="str">
        <f t="shared" ref="P378:P383" si="260">IF(O378,(O378/SUM($G378,$I378,$K378,$M378,$O378,$Q378,$S378,$U378,$W378)*$F378),"")</f>
        <v/>
      </c>
      <c r="Q378" s="36"/>
      <c r="R378" s="60" t="str">
        <f t="shared" si="254"/>
        <v/>
      </c>
      <c r="S378" s="36"/>
      <c r="T378" s="60" t="str">
        <f t="shared" si="255"/>
        <v/>
      </c>
      <c r="U378" s="36"/>
      <c r="V378" s="60" t="str">
        <f t="shared" si="256"/>
        <v/>
      </c>
      <c r="W378" s="36"/>
      <c r="X378" s="60" t="str">
        <f t="shared" si="257"/>
        <v/>
      </c>
      <c r="Z378" s="56" t="s">
        <v>72</v>
      </c>
      <c r="AA378" s="57"/>
      <c r="AB378" s="57"/>
      <c r="AC378" s="58"/>
      <c r="AD378" s="55">
        <f t="shared" si="258"/>
        <v>0</v>
      </c>
      <c r="AE378" s="75"/>
      <c r="AF378" s="75"/>
      <c r="AG378" s="75"/>
      <c r="AH378" s="75"/>
      <c r="AI378" s="75"/>
      <c r="AJ378" s="75"/>
      <c r="AK378" s="75"/>
      <c r="AL378" s="75"/>
      <c r="AM378" s="75"/>
      <c r="AN378" s="75"/>
      <c r="AO378" s="75"/>
      <c r="AP378" s="75"/>
      <c r="AQ378" s="75"/>
      <c r="AR378" s="75"/>
      <c r="AS378" s="75"/>
      <c r="AT378" s="75"/>
      <c r="AU378" s="75"/>
      <c r="AV378" s="96"/>
    </row>
    <row r="379" spans="1:48" x14ac:dyDescent="0.25">
      <c r="A379" s="101">
        <v>3</v>
      </c>
      <c r="B379" s="59" t="s">
        <v>65</v>
      </c>
      <c r="C379" s="57"/>
      <c r="D379" s="57"/>
      <c r="E379" s="58"/>
      <c r="F379" s="54">
        <f>(A379/SUM(A379:A380))*F378</f>
        <v>0</v>
      </c>
      <c r="G379" s="36"/>
      <c r="H379" s="60" t="str">
        <f t="shared" si="259"/>
        <v/>
      </c>
      <c r="I379" s="36"/>
      <c r="J379" s="60" t="str">
        <f t="shared" si="251"/>
        <v/>
      </c>
      <c r="K379" s="36"/>
      <c r="L379" s="60" t="str">
        <f t="shared" si="252"/>
        <v/>
      </c>
      <c r="M379" s="36"/>
      <c r="N379" s="60" t="str">
        <f t="shared" si="253"/>
        <v/>
      </c>
      <c r="O379" s="36"/>
      <c r="P379" s="60" t="str">
        <f t="shared" si="260"/>
        <v/>
      </c>
      <c r="Q379" s="36"/>
      <c r="R379" s="60" t="str">
        <f t="shared" si="254"/>
        <v/>
      </c>
      <c r="S379" s="36"/>
      <c r="T379" s="60" t="str">
        <f t="shared" si="255"/>
        <v/>
      </c>
      <c r="U379" s="36"/>
      <c r="V379" s="60" t="str">
        <f t="shared" si="256"/>
        <v/>
      </c>
      <c r="W379" s="36"/>
      <c r="X379" s="60" t="str">
        <f t="shared" si="257"/>
        <v/>
      </c>
      <c r="Z379" s="59" t="s">
        <v>65</v>
      </c>
      <c r="AA379" s="57"/>
      <c r="AB379" s="57"/>
      <c r="AC379" s="58"/>
      <c r="AD379" s="80">
        <f t="shared" si="258"/>
        <v>0</v>
      </c>
      <c r="AE379" s="60"/>
      <c r="AF379" s="60"/>
      <c r="AG379" s="60"/>
      <c r="AH379" s="60"/>
      <c r="AI379" s="60"/>
      <c r="AJ379" s="60"/>
      <c r="AK379" s="75"/>
      <c r="AL379" s="75"/>
      <c r="AM379" s="75"/>
      <c r="AN379" s="75"/>
      <c r="AO379" s="75"/>
      <c r="AP379" s="75"/>
      <c r="AQ379" s="75"/>
      <c r="AR379" s="75"/>
      <c r="AS379" s="75"/>
      <c r="AT379" s="75"/>
      <c r="AU379" s="75"/>
      <c r="AV379" s="96"/>
    </row>
    <row r="380" spans="1:48" x14ac:dyDescent="0.25">
      <c r="A380" s="101">
        <v>2</v>
      </c>
      <c r="B380" s="59" t="s">
        <v>66</v>
      </c>
      <c r="C380" s="57"/>
      <c r="D380" s="57"/>
      <c r="E380" s="58"/>
      <c r="F380" s="54">
        <f>(A380/SUM(A379:A380))*F378</f>
        <v>0</v>
      </c>
      <c r="G380" s="36"/>
      <c r="H380" s="60" t="str">
        <f t="shared" si="259"/>
        <v/>
      </c>
      <c r="I380" s="36"/>
      <c r="J380" s="60" t="str">
        <f t="shared" si="251"/>
        <v/>
      </c>
      <c r="K380" s="36"/>
      <c r="L380" s="60" t="str">
        <f t="shared" si="252"/>
        <v/>
      </c>
      <c r="M380" s="36"/>
      <c r="N380" s="60" t="str">
        <f t="shared" si="253"/>
        <v/>
      </c>
      <c r="O380" s="36"/>
      <c r="P380" s="60" t="str">
        <f t="shared" si="260"/>
        <v/>
      </c>
      <c r="Q380" s="36"/>
      <c r="R380" s="60" t="str">
        <f t="shared" si="254"/>
        <v/>
      </c>
      <c r="S380" s="36"/>
      <c r="T380" s="60" t="str">
        <f t="shared" si="255"/>
        <v/>
      </c>
      <c r="U380" s="36"/>
      <c r="V380" s="60" t="str">
        <f t="shared" si="256"/>
        <v/>
      </c>
      <c r="W380" s="36"/>
      <c r="X380" s="60" t="str">
        <f t="shared" si="257"/>
        <v/>
      </c>
      <c r="Z380" s="59" t="s">
        <v>66</v>
      </c>
      <c r="AA380" s="57"/>
      <c r="AB380" s="57"/>
      <c r="AC380" s="58"/>
      <c r="AD380" s="80">
        <f t="shared" si="258"/>
        <v>0</v>
      </c>
      <c r="AE380" s="60"/>
      <c r="AF380" s="60"/>
      <c r="AG380" s="60"/>
      <c r="AH380" s="60"/>
      <c r="AI380" s="60"/>
      <c r="AJ380" s="60"/>
      <c r="AK380" s="75"/>
      <c r="AL380" s="75"/>
      <c r="AM380" s="75"/>
      <c r="AN380" s="75"/>
      <c r="AO380" s="75"/>
      <c r="AP380" s="75"/>
      <c r="AQ380" s="75"/>
      <c r="AR380" s="75"/>
      <c r="AS380" s="75"/>
      <c r="AT380" s="75"/>
      <c r="AU380" s="75"/>
      <c r="AV380" s="96"/>
    </row>
    <row r="381" spans="1:48" x14ac:dyDescent="0.25">
      <c r="A381" s="101">
        <v>2</v>
      </c>
      <c r="B381" s="56" t="s">
        <v>70</v>
      </c>
      <c r="C381" s="57"/>
      <c r="D381" s="57"/>
      <c r="E381" s="58"/>
      <c r="F381" s="55">
        <v>0</v>
      </c>
      <c r="G381" s="36"/>
      <c r="H381" s="60" t="str">
        <f t="shared" si="259"/>
        <v/>
      </c>
      <c r="I381" s="36"/>
      <c r="J381" s="60" t="str">
        <f t="shared" si="251"/>
        <v/>
      </c>
      <c r="K381" s="36"/>
      <c r="L381" s="60" t="str">
        <f t="shared" si="252"/>
        <v/>
      </c>
      <c r="M381" s="36"/>
      <c r="N381" s="60" t="str">
        <f t="shared" si="253"/>
        <v/>
      </c>
      <c r="O381" s="36"/>
      <c r="P381" s="60" t="str">
        <f t="shared" si="260"/>
        <v/>
      </c>
      <c r="Q381" s="36"/>
      <c r="R381" s="60" t="str">
        <f t="shared" si="254"/>
        <v/>
      </c>
      <c r="S381" s="36"/>
      <c r="T381" s="60" t="str">
        <f t="shared" si="255"/>
        <v/>
      </c>
      <c r="U381" s="36"/>
      <c r="V381" s="60" t="str">
        <f t="shared" si="256"/>
        <v/>
      </c>
      <c r="W381" s="36"/>
      <c r="X381" s="60" t="str">
        <f t="shared" si="257"/>
        <v/>
      </c>
      <c r="Z381" s="56" t="s">
        <v>70</v>
      </c>
      <c r="AA381" s="57"/>
      <c r="AB381" s="57"/>
      <c r="AC381" s="58"/>
      <c r="AD381" s="55">
        <f t="shared" si="258"/>
        <v>0</v>
      </c>
      <c r="AE381" s="60"/>
      <c r="AF381" s="60"/>
      <c r="AG381" s="60"/>
      <c r="AH381" s="60"/>
      <c r="AI381" s="60"/>
      <c r="AJ381" s="60"/>
      <c r="AK381" s="75"/>
      <c r="AL381" s="75"/>
      <c r="AM381" s="75"/>
      <c r="AN381" s="75"/>
      <c r="AO381" s="75"/>
      <c r="AP381" s="75"/>
      <c r="AQ381" s="75"/>
      <c r="AR381" s="75"/>
      <c r="AS381" s="75"/>
      <c r="AT381" s="75"/>
      <c r="AU381" s="75"/>
      <c r="AV381" s="96"/>
    </row>
    <row r="382" spans="1:48" x14ac:dyDescent="0.25">
      <c r="A382" s="102">
        <v>4</v>
      </c>
      <c r="B382" s="56" t="s">
        <v>69</v>
      </c>
      <c r="C382" s="57"/>
      <c r="D382" s="57"/>
      <c r="E382" s="58"/>
      <c r="F382" s="55">
        <v>0</v>
      </c>
      <c r="G382" s="36"/>
      <c r="H382" s="60" t="str">
        <f t="shared" si="259"/>
        <v/>
      </c>
      <c r="I382" s="36"/>
      <c r="J382" s="60" t="str">
        <f t="shared" si="251"/>
        <v/>
      </c>
      <c r="K382" s="36"/>
      <c r="L382" s="60" t="str">
        <f t="shared" si="252"/>
        <v/>
      </c>
      <c r="M382" s="36"/>
      <c r="N382" s="60" t="str">
        <f t="shared" si="253"/>
        <v/>
      </c>
      <c r="O382" s="36"/>
      <c r="P382" s="60" t="str">
        <f t="shared" si="260"/>
        <v/>
      </c>
      <c r="Q382" s="36"/>
      <c r="R382" s="60" t="str">
        <f t="shared" si="254"/>
        <v/>
      </c>
      <c r="S382" s="36"/>
      <c r="T382" s="60" t="str">
        <f t="shared" si="255"/>
        <v/>
      </c>
      <c r="U382" s="36"/>
      <c r="V382" s="60" t="str">
        <f t="shared" si="256"/>
        <v/>
      </c>
      <c r="W382" s="36"/>
      <c r="X382" s="60" t="str">
        <f t="shared" si="257"/>
        <v/>
      </c>
      <c r="Z382" s="56" t="s">
        <v>69</v>
      </c>
      <c r="AA382" s="57"/>
      <c r="AB382" s="57"/>
      <c r="AC382" s="58"/>
      <c r="AD382" s="55">
        <f t="shared" si="258"/>
        <v>0</v>
      </c>
      <c r="AE382" s="75"/>
      <c r="AF382" s="75"/>
      <c r="AG382" s="75"/>
      <c r="AH382" s="75"/>
      <c r="AI382" s="75"/>
      <c r="AJ382" s="75"/>
      <c r="AK382" s="75"/>
      <c r="AL382" s="75"/>
      <c r="AM382" s="75"/>
      <c r="AN382" s="60"/>
      <c r="AO382" s="75"/>
      <c r="AP382" s="60"/>
      <c r="AQ382" s="75"/>
      <c r="AR382" s="60"/>
      <c r="AS382" s="75"/>
      <c r="AT382" s="60"/>
      <c r="AU382" s="75"/>
      <c r="AV382" s="97"/>
    </row>
    <row r="383" spans="1:48" x14ac:dyDescent="0.25">
      <c r="A383" s="103">
        <v>2</v>
      </c>
      <c r="B383" s="59" t="s">
        <v>80</v>
      </c>
      <c r="C383" s="57"/>
      <c r="D383" s="57"/>
      <c r="E383" s="58"/>
      <c r="F383" s="55">
        <v>0</v>
      </c>
      <c r="G383" s="36"/>
      <c r="H383" s="60" t="str">
        <f t="shared" si="259"/>
        <v/>
      </c>
      <c r="I383" s="36"/>
      <c r="J383" s="60" t="str">
        <f t="shared" si="251"/>
        <v/>
      </c>
      <c r="K383" s="36"/>
      <c r="L383" s="60" t="str">
        <f t="shared" si="252"/>
        <v/>
      </c>
      <c r="M383" s="36"/>
      <c r="N383" s="60" t="str">
        <f t="shared" si="253"/>
        <v/>
      </c>
      <c r="O383" s="36"/>
      <c r="P383" s="60" t="str">
        <f t="shared" si="260"/>
        <v/>
      </c>
      <c r="Q383" s="36"/>
      <c r="R383" s="60" t="str">
        <f t="shared" si="254"/>
        <v/>
      </c>
      <c r="S383" s="36"/>
      <c r="T383" s="60" t="str">
        <f t="shared" si="255"/>
        <v/>
      </c>
      <c r="U383" s="36"/>
      <c r="V383" s="60" t="str">
        <f t="shared" si="256"/>
        <v/>
      </c>
      <c r="W383" s="36"/>
      <c r="X383" s="60" t="str">
        <f t="shared" si="257"/>
        <v/>
      </c>
      <c r="Z383" s="59" t="s">
        <v>80</v>
      </c>
      <c r="AA383" s="57"/>
      <c r="AB383" s="57"/>
      <c r="AC383" s="58"/>
      <c r="AD383" s="80">
        <f t="shared" si="258"/>
        <v>0</v>
      </c>
      <c r="AE383" s="75"/>
      <c r="AF383" s="75"/>
      <c r="AG383" s="75"/>
      <c r="AH383" s="75"/>
      <c r="AI383" s="75"/>
      <c r="AJ383" s="75"/>
      <c r="AK383" s="75"/>
      <c r="AL383" s="75"/>
      <c r="AM383" s="60"/>
      <c r="AN383" s="60"/>
      <c r="AO383" s="60"/>
      <c r="AP383" s="60"/>
      <c r="AQ383" s="60"/>
      <c r="AR383" s="60"/>
      <c r="AS383" s="60"/>
      <c r="AT383" s="60"/>
      <c r="AU383" s="60"/>
      <c r="AV383" s="97"/>
    </row>
    <row r="384" spans="1:48" x14ac:dyDescent="0.25">
      <c r="B384" s="141"/>
      <c r="C384" s="142"/>
      <c r="D384" s="142"/>
      <c r="E384" s="142"/>
      <c r="F384" s="143"/>
      <c r="G384" s="109"/>
      <c r="H384" s="109"/>
      <c r="I384" s="109"/>
      <c r="J384" s="109"/>
      <c r="K384" s="109"/>
      <c r="L384" s="109"/>
      <c r="M384" s="109"/>
      <c r="N384" s="109"/>
      <c r="O384" s="109"/>
      <c r="P384" s="109"/>
      <c r="Q384" s="109"/>
      <c r="R384" s="109"/>
      <c r="S384" s="109"/>
      <c r="T384" s="109"/>
      <c r="U384" s="109"/>
      <c r="V384" s="109"/>
      <c r="W384" s="109"/>
      <c r="X384" s="110"/>
      <c r="Z384" s="141"/>
      <c r="AA384" s="142"/>
      <c r="AB384" s="142"/>
      <c r="AC384" s="142"/>
      <c r="AD384" s="143"/>
      <c r="AE384" s="98"/>
      <c r="AF384" s="98"/>
      <c r="AG384" s="98"/>
      <c r="AH384" s="98"/>
      <c r="AI384" s="98"/>
      <c r="AJ384" s="98"/>
      <c r="AK384" s="98"/>
      <c r="AL384" s="98"/>
      <c r="AM384" s="98"/>
      <c r="AN384" s="98"/>
      <c r="AO384" s="98"/>
      <c r="AP384" s="98"/>
      <c r="AQ384" s="98"/>
      <c r="AR384" s="98"/>
      <c r="AS384" s="98"/>
      <c r="AT384" s="98"/>
      <c r="AU384" s="98"/>
      <c r="AV384" s="99"/>
    </row>
    <row r="388" spans="1:48" s="113" customFormat="1" ht="26.25" x14ac:dyDescent="0.4">
      <c r="A388" s="112" t="s">
        <v>140</v>
      </c>
      <c r="AE388" s="114"/>
      <c r="AF388" s="114"/>
      <c r="AG388" s="114"/>
      <c r="AH388" s="114"/>
      <c r="AI388" s="114"/>
      <c r="AJ388" s="114"/>
      <c r="AK388" s="114"/>
      <c r="AL388" s="114"/>
      <c r="AM388" s="114"/>
      <c r="AN388" s="114"/>
      <c r="AO388" s="114"/>
      <c r="AP388" s="114"/>
      <c r="AQ388" s="114"/>
      <c r="AR388" s="114"/>
      <c r="AS388" s="114"/>
      <c r="AT388" s="114"/>
      <c r="AU388" s="114"/>
      <c r="AV388" s="114"/>
    </row>
    <row r="389" spans="1:48" x14ac:dyDescent="0.25">
      <c r="B389" s="37" t="s">
        <v>48</v>
      </c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</row>
    <row r="390" spans="1:48" x14ac:dyDescent="0.25">
      <c r="B390" s="40" t="s">
        <v>27</v>
      </c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2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</row>
    <row r="391" spans="1:48" x14ac:dyDescent="0.25">
      <c r="B391" s="33"/>
      <c r="C391" s="34" t="s">
        <v>49</v>
      </c>
      <c r="D391" s="111">
        <f>SUMPRODUCT(G396:X402,AE429:AV435)</f>
        <v>0</v>
      </c>
      <c r="E391" s="68"/>
      <c r="F391" s="33"/>
      <c r="G391" s="33"/>
      <c r="H391" s="34" t="s">
        <v>50</v>
      </c>
      <c r="I391" s="69">
        <v>2</v>
      </c>
      <c r="J391" s="33" t="s">
        <v>52</v>
      </c>
      <c r="K391" s="33"/>
      <c r="L391" s="33"/>
      <c r="M391" s="34" t="s">
        <v>51</v>
      </c>
      <c r="N391" s="44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</row>
    <row r="392" spans="1:48" x14ac:dyDescent="0.25">
      <c r="B392" s="40" t="s">
        <v>23</v>
      </c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</row>
    <row r="393" spans="1:48" x14ac:dyDescent="0.25">
      <c r="B393" s="35"/>
      <c r="C393" s="35"/>
      <c r="D393" s="35"/>
      <c r="E393" s="35"/>
      <c r="F393" s="35"/>
      <c r="G393" s="146" t="s">
        <v>54</v>
      </c>
      <c r="H393" s="146"/>
      <c r="I393" s="146" t="s">
        <v>55</v>
      </c>
      <c r="J393" s="146"/>
      <c r="K393" s="146" t="s">
        <v>56</v>
      </c>
      <c r="L393" s="146"/>
      <c r="M393" s="146" t="s">
        <v>57</v>
      </c>
      <c r="N393" s="146"/>
      <c r="O393" s="146" t="s">
        <v>58</v>
      </c>
      <c r="P393" s="146"/>
      <c r="Q393" s="146" t="s">
        <v>59</v>
      </c>
      <c r="R393" s="146"/>
      <c r="S393" s="146" t="s">
        <v>60</v>
      </c>
      <c r="T393" s="146"/>
      <c r="U393" s="146" t="s">
        <v>61</v>
      </c>
      <c r="V393" s="146"/>
      <c r="W393" s="146" t="s">
        <v>64</v>
      </c>
      <c r="X393" s="146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</row>
    <row r="394" spans="1:48" x14ac:dyDescent="0.25">
      <c r="B394" s="35"/>
      <c r="C394" s="35"/>
      <c r="D394" s="35"/>
      <c r="E394" s="35"/>
      <c r="F394" s="35"/>
      <c r="G394" s="156">
        <f>G411</f>
        <v>0.34375</v>
      </c>
      <c r="H394" s="146"/>
      <c r="I394" s="156">
        <f t="shared" ref="I394" si="261">I411</f>
        <v>0.125</v>
      </c>
      <c r="J394" s="146"/>
      <c r="K394" s="156">
        <f t="shared" ref="K394" si="262">K411</f>
        <v>3.125E-2</v>
      </c>
      <c r="L394" s="146"/>
      <c r="M394" s="156">
        <f t="shared" ref="M394" si="263">M411</f>
        <v>0</v>
      </c>
      <c r="N394" s="146"/>
      <c r="O394" s="156">
        <f t="shared" ref="O394" si="264">O411</f>
        <v>0.28125</v>
      </c>
      <c r="P394" s="146"/>
      <c r="Q394" s="156">
        <f t="shared" ref="Q394" si="265">Q411</f>
        <v>6.25E-2</v>
      </c>
      <c r="R394" s="146"/>
      <c r="S394" s="156">
        <f t="shared" ref="S394" si="266">S411</f>
        <v>6.25E-2</v>
      </c>
      <c r="T394" s="146"/>
      <c r="U394" s="156">
        <f t="shared" ref="U394" si="267">U411</f>
        <v>3.125E-2</v>
      </c>
      <c r="V394" s="146"/>
      <c r="W394" s="156">
        <f t="shared" ref="W394" si="268">W411</f>
        <v>6.25E-2</v>
      </c>
      <c r="X394" s="146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</row>
    <row r="395" spans="1:48" x14ac:dyDescent="0.25">
      <c r="A395" t="s">
        <v>75</v>
      </c>
      <c r="B395" s="35"/>
      <c r="C395" s="35"/>
      <c r="D395" s="35"/>
      <c r="E395" s="35"/>
      <c r="F395" s="35"/>
      <c r="G395" s="73" t="s">
        <v>62</v>
      </c>
      <c r="H395" s="73" t="s">
        <v>63</v>
      </c>
      <c r="I395" s="73" t="s">
        <v>62</v>
      </c>
      <c r="J395" s="73" t="s">
        <v>63</v>
      </c>
      <c r="K395" s="73" t="s">
        <v>62</v>
      </c>
      <c r="L395" s="73" t="s">
        <v>63</v>
      </c>
      <c r="M395" s="73" t="s">
        <v>62</v>
      </c>
      <c r="N395" s="73" t="s">
        <v>63</v>
      </c>
      <c r="O395" s="73" t="s">
        <v>62</v>
      </c>
      <c r="P395" s="73" t="s">
        <v>63</v>
      </c>
      <c r="Q395" s="73" t="s">
        <v>62</v>
      </c>
      <c r="R395" s="73" t="s">
        <v>63</v>
      </c>
      <c r="S395" s="73" t="s">
        <v>62</v>
      </c>
      <c r="T395" s="73" t="s">
        <v>63</v>
      </c>
      <c r="U395" s="73" t="s">
        <v>62</v>
      </c>
      <c r="V395" s="73" t="s">
        <v>63</v>
      </c>
      <c r="W395" s="73" t="s">
        <v>62</v>
      </c>
      <c r="X395" s="73" t="s">
        <v>63</v>
      </c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</row>
    <row r="396" spans="1:48" x14ac:dyDescent="0.25">
      <c r="A396" s="50">
        <v>2</v>
      </c>
      <c r="B396" s="56" t="s">
        <v>71</v>
      </c>
      <c r="C396" s="57"/>
      <c r="D396" s="57"/>
      <c r="E396" s="58"/>
      <c r="F396" s="55">
        <f>(A396/SUM($A$20,$A$21,$A$24))*$G$4</f>
        <v>0.25</v>
      </c>
      <c r="G396" s="36"/>
      <c r="H396" s="36"/>
      <c r="I396" s="36"/>
      <c r="J396" s="36"/>
      <c r="K396" s="36"/>
      <c r="L396" s="36"/>
      <c r="M396" s="36"/>
      <c r="N396" s="36"/>
      <c r="O396" s="36" t="s">
        <v>16</v>
      </c>
      <c r="P396" s="36" t="s">
        <v>16</v>
      </c>
      <c r="Q396" s="36"/>
      <c r="R396" s="36"/>
      <c r="S396" s="36"/>
      <c r="T396" s="36"/>
      <c r="U396" s="36"/>
      <c r="V396" s="36"/>
      <c r="W396" s="36"/>
      <c r="X396" s="3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</row>
    <row r="397" spans="1:48" x14ac:dyDescent="0.25">
      <c r="A397" s="51">
        <v>2</v>
      </c>
      <c r="B397" s="56" t="s">
        <v>72</v>
      </c>
      <c r="C397" s="57"/>
      <c r="D397" s="57"/>
      <c r="E397" s="58"/>
      <c r="F397" s="55">
        <f>(A397/SUM($A$20,$A$21,$A$24))*$G$4</f>
        <v>0.25</v>
      </c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</row>
    <row r="398" spans="1:48" x14ac:dyDescent="0.25">
      <c r="A398" s="51">
        <v>3</v>
      </c>
      <c r="B398" s="59" t="s">
        <v>65</v>
      </c>
      <c r="C398" s="57"/>
      <c r="D398" s="57"/>
      <c r="E398" s="58"/>
      <c r="F398" s="54">
        <f>(A398/SUM($A$22:$A$23))*$F$21</f>
        <v>0.15</v>
      </c>
      <c r="G398" s="36" t="s">
        <v>16</v>
      </c>
      <c r="H398" s="36" t="s">
        <v>16</v>
      </c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</row>
    <row r="399" spans="1:48" x14ac:dyDescent="0.25">
      <c r="A399" s="51">
        <v>2</v>
      </c>
      <c r="B399" s="59" t="s">
        <v>66</v>
      </c>
      <c r="C399" s="57"/>
      <c r="D399" s="57"/>
      <c r="E399" s="58"/>
      <c r="F399" s="54">
        <f>(A399/SUM($A$22:$A$23))*$F$21</f>
        <v>0.1</v>
      </c>
      <c r="G399" s="36" t="s">
        <v>16</v>
      </c>
      <c r="H399" s="36" t="s">
        <v>16</v>
      </c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</row>
    <row r="400" spans="1:48" x14ac:dyDescent="0.25">
      <c r="A400" s="51">
        <v>2</v>
      </c>
      <c r="B400" s="56" t="s">
        <v>70</v>
      </c>
      <c r="C400" s="57"/>
      <c r="D400" s="57"/>
      <c r="E400" s="58"/>
      <c r="F400" s="55">
        <f>(A400/SUM($A$20,$A$21,$A$24))*$G$4</f>
        <v>0.25</v>
      </c>
      <c r="G400" s="36" t="s">
        <v>16</v>
      </c>
      <c r="H400" s="36" t="s">
        <v>16</v>
      </c>
      <c r="I400" s="36" t="s">
        <v>16</v>
      </c>
      <c r="J400" s="36" t="s">
        <v>16</v>
      </c>
      <c r="K400" s="36" t="s">
        <v>16</v>
      </c>
      <c r="L400" s="36" t="s">
        <v>16</v>
      </c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</row>
    <row r="401" spans="1:48" x14ac:dyDescent="0.25">
      <c r="A401" s="63">
        <v>4</v>
      </c>
      <c r="B401" s="61" t="s">
        <v>69</v>
      </c>
      <c r="C401" s="57"/>
      <c r="D401" s="57"/>
      <c r="E401" s="58"/>
      <c r="F401" s="55">
        <f>(A401/SUM($A$25))*$G$5</f>
        <v>0.25</v>
      </c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</row>
    <row r="402" spans="1:48" x14ac:dyDescent="0.25">
      <c r="A402" s="64">
        <v>2</v>
      </c>
      <c r="B402" s="62" t="s">
        <v>80</v>
      </c>
      <c r="C402" s="57"/>
      <c r="D402" s="57"/>
      <c r="E402" s="58"/>
      <c r="F402" s="55">
        <f>(A402/SUM($A$25))*$G$5</f>
        <v>0.125</v>
      </c>
      <c r="G402" s="36"/>
      <c r="H402" s="36"/>
      <c r="I402" s="36"/>
      <c r="J402" s="36"/>
      <c r="K402" s="36"/>
      <c r="L402" s="36"/>
      <c r="M402" s="36"/>
      <c r="N402" s="36"/>
      <c r="O402" s="36" t="s">
        <v>16</v>
      </c>
      <c r="P402" s="36" t="s">
        <v>16</v>
      </c>
      <c r="Q402" s="36" t="s">
        <v>16</v>
      </c>
      <c r="R402" s="36" t="s">
        <v>16</v>
      </c>
      <c r="S402" s="36" t="s">
        <v>16</v>
      </c>
      <c r="T402" s="36" t="s">
        <v>16</v>
      </c>
      <c r="U402" s="36" t="s">
        <v>16</v>
      </c>
      <c r="V402" s="36" t="s">
        <v>16</v>
      </c>
      <c r="W402" s="36" t="s">
        <v>16</v>
      </c>
      <c r="X402" s="36" t="s">
        <v>16</v>
      </c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</row>
    <row r="403" spans="1:48" x14ac:dyDescent="0.25">
      <c r="B403" s="149" t="s">
        <v>67</v>
      </c>
      <c r="C403" s="150"/>
      <c r="D403" s="150"/>
      <c r="E403" s="150"/>
      <c r="F403" s="151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</row>
    <row r="404" spans="1:48" x14ac:dyDescent="0.25">
      <c r="B404" s="152"/>
      <c r="C404" s="153"/>
      <c r="D404" s="153"/>
      <c r="E404" s="153"/>
      <c r="F404" s="154"/>
      <c r="G404" s="148"/>
      <c r="H404" s="148"/>
      <c r="I404" s="148"/>
      <c r="J404" s="148"/>
      <c r="K404" s="148"/>
      <c r="L404" s="148"/>
      <c r="M404" s="155"/>
      <c r="N404" s="155"/>
      <c r="O404" s="148"/>
      <c r="P404" s="148"/>
      <c r="Q404" s="148"/>
      <c r="R404" s="148"/>
      <c r="S404" s="148"/>
      <c r="T404" s="148"/>
      <c r="U404" s="148"/>
      <c r="V404" s="148"/>
      <c r="W404" s="148"/>
      <c r="X404" s="148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</row>
    <row r="406" spans="1:48" x14ac:dyDescent="0.25">
      <c r="B406" s="81" t="s">
        <v>48</v>
      </c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105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</row>
    <row r="407" spans="1:48" x14ac:dyDescent="0.25">
      <c r="B407" s="85" t="s">
        <v>27</v>
      </c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106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</row>
    <row r="408" spans="1:48" x14ac:dyDescent="0.25">
      <c r="B408" s="87"/>
      <c r="C408" s="88" t="s">
        <v>49</v>
      </c>
      <c r="D408" s="43"/>
      <c r="E408" s="89"/>
      <c r="F408" s="89"/>
      <c r="G408" s="89"/>
      <c r="H408" s="88" t="s">
        <v>50</v>
      </c>
      <c r="I408" s="44"/>
      <c r="J408" s="89" t="s">
        <v>52</v>
      </c>
      <c r="K408" s="89"/>
      <c r="L408" s="89"/>
      <c r="M408" s="88" t="s">
        <v>51</v>
      </c>
      <c r="N408" s="44"/>
      <c r="O408" s="89"/>
      <c r="P408" s="89"/>
      <c r="Q408" s="89"/>
      <c r="R408" s="89"/>
      <c r="S408" s="89"/>
      <c r="T408" s="89"/>
      <c r="U408" s="89"/>
      <c r="V408" s="89"/>
      <c r="W408" s="89"/>
      <c r="X408" s="107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</row>
    <row r="409" spans="1:48" x14ac:dyDescent="0.25">
      <c r="B409" s="85" t="s">
        <v>23</v>
      </c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106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</row>
    <row r="410" spans="1:48" x14ac:dyDescent="0.25">
      <c r="B410" s="93"/>
      <c r="C410" s="94"/>
      <c r="D410" s="94"/>
      <c r="E410" s="94"/>
      <c r="F410" s="94"/>
      <c r="G410" s="146" t="s">
        <v>54</v>
      </c>
      <c r="H410" s="146"/>
      <c r="I410" s="146" t="s">
        <v>55</v>
      </c>
      <c r="J410" s="146"/>
      <c r="K410" s="146" t="s">
        <v>56</v>
      </c>
      <c r="L410" s="146"/>
      <c r="M410" s="146" t="s">
        <v>57</v>
      </c>
      <c r="N410" s="146"/>
      <c r="O410" s="146" t="s">
        <v>58</v>
      </c>
      <c r="P410" s="146"/>
      <c r="Q410" s="146" t="s">
        <v>59</v>
      </c>
      <c r="R410" s="146"/>
      <c r="S410" s="146" t="s">
        <v>60</v>
      </c>
      <c r="T410" s="146"/>
      <c r="U410" s="146" t="s">
        <v>61</v>
      </c>
      <c r="V410" s="146"/>
      <c r="W410" s="146" t="s">
        <v>64</v>
      </c>
      <c r="X410" s="147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</row>
    <row r="411" spans="1:48" x14ac:dyDescent="0.25">
      <c r="B411" s="93"/>
      <c r="C411" s="94"/>
      <c r="D411" s="94"/>
      <c r="E411" s="94"/>
      <c r="F411" s="94"/>
      <c r="G411" s="144">
        <f>SUM(H413:H419)</f>
        <v>0.34375</v>
      </c>
      <c r="H411" s="144"/>
      <c r="I411" s="144">
        <f>SUM(J413:J419)</f>
        <v>0.125</v>
      </c>
      <c r="J411" s="144"/>
      <c r="K411" s="144">
        <f>SUM(L413:L419)</f>
        <v>3.125E-2</v>
      </c>
      <c r="L411" s="144"/>
      <c r="M411" s="144">
        <f>SUM(N413:N419)</f>
        <v>0</v>
      </c>
      <c r="N411" s="144"/>
      <c r="O411" s="144">
        <f>SUM(P413:P419)</f>
        <v>0.28125</v>
      </c>
      <c r="P411" s="144"/>
      <c r="Q411" s="144">
        <f>SUM(R413:R419)</f>
        <v>6.25E-2</v>
      </c>
      <c r="R411" s="144"/>
      <c r="S411" s="144">
        <f>SUM(T413:T419)</f>
        <v>6.25E-2</v>
      </c>
      <c r="T411" s="144"/>
      <c r="U411" s="144">
        <f>SUM(V413:V419)</f>
        <v>3.125E-2</v>
      </c>
      <c r="V411" s="144"/>
      <c r="W411" s="144">
        <f>SUM(X413:X419)</f>
        <v>6.25E-2</v>
      </c>
      <c r="X411" s="145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</row>
    <row r="412" spans="1:48" x14ac:dyDescent="0.25">
      <c r="A412" t="s">
        <v>75</v>
      </c>
      <c r="B412" s="93"/>
      <c r="C412" s="94"/>
      <c r="D412" s="94"/>
      <c r="E412" s="94"/>
      <c r="F412" s="94"/>
      <c r="G412" s="73" t="s">
        <v>78</v>
      </c>
      <c r="H412" s="73" t="s">
        <v>79</v>
      </c>
      <c r="I412" s="73" t="s">
        <v>78</v>
      </c>
      <c r="J412" s="73" t="s">
        <v>79</v>
      </c>
      <c r="K412" s="73" t="s">
        <v>78</v>
      </c>
      <c r="L412" s="73" t="s">
        <v>79</v>
      </c>
      <c r="M412" s="73" t="s">
        <v>78</v>
      </c>
      <c r="N412" s="73" t="s">
        <v>79</v>
      </c>
      <c r="O412" s="73" t="s">
        <v>78</v>
      </c>
      <c r="P412" s="73" t="s">
        <v>79</v>
      </c>
      <c r="Q412" s="73" t="s">
        <v>78</v>
      </c>
      <c r="R412" s="73" t="s">
        <v>79</v>
      </c>
      <c r="S412" s="73" t="s">
        <v>78</v>
      </c>
      <c r="T412" s="73" t="s">
        <v>79</v>
      </c>
      <c r="U412" s="73" t="s">
        <v>78</v>
      </c>
      <c r="V412" s="73" t="s">
        <v>79</v>
      </c>
      <c r="W412" s="73" t="s">
        <v>78</v>
      </c>
      <c r="X412" s="108" t="s">
        <v>79</v>
      </c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</row>
    <row r="413" spans="1:48" x14ac:dyDescent="0.25">
      <c r="A413" s="100">
        <v>2</v>
      </c>
      <c r="B413" s="56" t="s">
        <v>71</v>
      </c>
      <c r="C413" s="57"/>
      <c r="D413" s="57"/>
      <c r="E413" s="58"/>
      <c r="F413" s="55">
        <f>(A413/SUM(A413,A414,A417))*$G$4</f>
        <v>0.25</v>
      </c>
      <c r="G413" s="36"/>
      <c r="H413" s="60" t="str">
        <f>IF(G413,(G413/SUM($G413,$I413,$K413,$M413,$O413,$Q413,$S413,$U413,$W413)*$F413),"")</f>
        <v/>
      </c>
      <c r="I413" s="36"/>
      <c r="J413" s="60" t="str">
        <f t="shared" ref="J413:J419" si="269">IF(I413,(I413/SUM($G413,$I413,$K413,$M413,$O413,$Q413,$S413,$U413,$W413)*$F413),"")</f>
        <v/>
      </c>
      <c r="K413" s="36"/>
      <c r="L413" s="60" t="str">
        <f t="shared" ref="L413:L419" si="270">IF(K413,(K413/SUM($G413,$I413,$K413,$M413,$O413,$Q413,$S413,$U413,$W413)*$F413),"")</f>
        <v/>
      </c>
      <c r="M413" s="36"/>
      <c r="N413" s="60" t="str">
        <f t="shared" ref="N413:N419" si="271">IF(M413,(M413/SUM($G413,$I413,$K413,$M413,$O413,$Q413,$S413,$U413,$W413)*$F413),"")</f>
        <v/>
      </c>
      <c r="O413" s="36">
        <v>2</v>
      </c>
      <c r="P413" s="60">
        <f t="shared" ref="P413:P419" si="272">IF(O413,(O413/SUM($G413,$I413,$K413,$M413,$O413,$Q413,$S413,$U413,$W413)*$F413),"")</f>
        <v>0.25</v>
      </c>
      <c r="Q413" s="36"/>
      <c r="R413" s="60" t="str">
        <f t="shared" ref="R413:R419" si="273">IF(Q413,(Q413/SUM($G413,$I413,$K413,$M413,$O413,$Q413,$S413,$U413,$W413)*$F413),"")</f>
        <v/>
      </c>
      <c r="S413" s="36"/>
      <c r="T413" s="60" t="str">
        <f t="shared" ref="T413:T419" si="274">IF(S413,(S413/SUM($G413,$I413,$K413,$M413,$O413,$Q413,$S413,$U413,$W413)*$F413),"")</f>
        <v/>
      </c>
      <c r="U413" s="36"/>
      <c r="V413" s="60" t="str">
        <f t="shared" ref="V413:V419" si="275">IF(U413,(U413/SUM($G413,$I413,$K413,$M413,$O413,$Q413,$S413,$U413,$W413)*$F413),"")</f>
        <v/>
      </c>
      <c r="W413" s="36"/>
      <c r="X413" s="60" t="str">
        <f t="shared" ref="X413:X419" si="276">IF(W413,(W413/SUM($G413,$I413,$K413,$M413,$O413,$Q413,$S413,$U413,$W413)*$F413),"")</f>
        <v/>
      </c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</row>
    <row r="414" spans="1:48" x14ac:dyDescent="0.25">
      <c r="A414" s="101">
        <v>2</v>
      </c>
      <c r="B414" s="56" t="s">
        <v>72</v>
      </c>
      <c r="C414" s="57"/>
      <c r="D414" s="57"/>
      <c r="E414" s="58"/>
      <c r="F414" s="55">
        <f>(A414/SUM(A413,A414,A417))*$G$4</f>
        <v>0.25</v>
      </c>
      <c r="G414" s="36"/>
      <c r="H414" s="60" t="str">
        <f t="shared" ref="H414:H419" si="277">IF(G414,(G414/SUM($G414,$I414,$K414,$M414,$O414,$Q414,$S414,$U414,$W414)*$F414),"")</f>
        <v/>
      </c>
      <c r="I414" s="36"/>
      <c r="J414" s="60" t="str">
        <f t="shared" si="269"/>
        <v/>
      </c>
      <c r="K414" s="36"/>
      <c r="L414" s="60" t="str">
        <f t="shared" si="270"/>
        <v/>
      </c>
      <c r="M414" s="36"/>
      <c r="N414" s="60" t="str">
        <f t="shared" si="271"/>
        <v/>
      </c>
      <c r="O414" s="36"/>
      <c r="P414" s="60" t="str">
        <f t="shared" si="272"/>
        <v/>
      </c>
      <c r="Q414" s="36"/>
      <c r="R414" s="60" t="str">
        <f t="shared" si="273"/>
        <v/>
      </c>
      <c r="S414" s="36"/>
      <c r="T414" s="60" t="str">
        <f t="shared" si="274"/>
        <v/>
      </c>
      <c r="U414" s="36"/>
      <c r="V414" s="60" t="str">
        <f t="shared" si="275"/>
        <v/>
      </c>
      <c r="W414" s="36"/>
      <c r="X414" s="60" t="str">
        <f t="shared" si="276"/>
        <v/>
      </c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</row>
    <row r="415" spans="1:48" x14ac:dyDescent="0.25">
      <c r="A415" s="101">
        <v>3</v>
      </c>
      <c r="B415" s="59" t="s">
        <v>65</v>
      </c>
      <c r="C415" s="57"/>
      <c r="D415" s="57"/>
      <c r="E415" s="58"/>
      <c r="F415" s="54">
        <f>(A415/SUM(A415:A416))*$F$38</f>
        <v>0.15</v>
      </c>
      <c r="G415" s="36">
        <v>4</v>
      </c>
      <c r="H415" s="60">
        <f t="shared" si="277"/>
        <v>0.15</v>
      </c>
      <c r="I415" s="36"/>
      <c r="J415" s="60" t="str">
        <f t="shared" si="269"/>
        <v/>
      </c>
      <c r="K415" s="36"/>
      <c r="L415" s="60" t="str">
        <f t="shared" si="270"/>
        <v/>
      </c>
      <c r="M415" s="36"/>
      <c r="N415" s="60" t="str">
        <f t="shared" si="271"/>
        <v/>
      </c>
      <c r="O415" s="36"/>
      <c r="P415" s="60" t="str">
        <f t="shared" si="272"/>
        <v/>
      </c>
      <c r="Q415" s="36"/>
      <c r="R415" s="60" t="str">
        <f t="shared" si="273"/>
        <v/>
      </c>
      <c r="S415" s="36"/>
      <c r="T415" s="60" t="str">
        <f t="shared" si="274"/>
        <v/>
      </c>
      <c r="U415" s="36"/>
      <c r="V415" s="60" t="str">
        <f t="shared" si="275"/>
        <v/>
      </c>
      <c r="W415" s="36"/>
      <c r="X415" s="60" t="str">
        <f t="shared" si="276"/>
        <v/>
      </c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</row>
    <row r="416" spans="1:48" x14ac:dyDescent="0.25">
      <c r="A416" s="101">
        <v>2</v>
      </c>
      <c r="B416" s="59" t="s">
        <v>66</v>
      </c>
      <c r="C416" s="57"/>
      <c r="D416" s="57"/>
      <c r="E416" s="58"/>
      <c r="F416" s="54">
        <f>(A416/SUM(A415:A416))*$F$21</f>
        <v>0.1</v>
      </c>
      <c r="G416" s="36">
        <v>4</v>
      </c>
      <c r="H416" s="60">
        <f t="shared" si="277"/>
        <v>0.1</v>
      </c>
      <c r="I416" s="36"/>
      <c r="J416" s="60" t="str">
        <f t="shared" si="269"/>
        <v/>
      </c>
      <c r="K416" s="36"/>
      <c r="L416" s="60" t="str">
        <f t="shared" si="270"/>
        <v/>
      </c>
      <c r="M416" s="36"/>
      <c r="N416" s="60" t="str">
        <f t="shared" si="271"/>
        <v/>
      </c>
      <c r="O416" s="36"/>
      <c r="P416" s="60" t="str">
        <f t="shared" si="272"/>
        <v/>
      </c>
      <c r="Q416" s="36"/>
      <c r="R416" s="60" t="str">
        <f t="shared" si="273"/>
        <v/>
      </c>
      <c r="S416" s="36"/>
      <c r="T416" s="60" t="str">
        <f t="shared" si="274"/>
        <v/>
      </c>
      <c r="U416" s="36"/>
      <c r="V416" s="60" t="str">
        <f t="shared" si="275"/>
        <v/>
      </c>
      <c r="W416" s="36"/>
      <c r="X416" s="60" t="str">
        <f t="shared" si="276"/>
        <v/>
      </c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</row>
    <row r="417" spans="1:48" x14ac:dyDescent="0.25">
      <c r="A417" s="101">
        <v>2</v>
      </c>
      <c r="B417" s="56" t="s">
        <v>70</v>
      </c>
      <c r="C417" s="57"/>
      <c r="D417" s="57"/>
      <c r="E417" s="58"/>
      <c r="F417" s="55">
        <f>(A417/SUM(A413,A414,A417))*$G$4</f>
        <v>0.25</v>
      </c>
      <c r="G417" s="36">
        <v>3</v>
      </c>
      <c r="H417" s="60">
        <f t="shared" si="277"/>
        <v>9.375E-2</v>
      </c>
      <c r="I417" s="36">
        <v>4</v>
      </c>
      <c r="J417" s="60">
        <f t="shared" si="269"/>
        <v>0.125</v>
      </c>
      <c r="K417" s="36">
        <v>1</v>
      </c>
      <c r="L417" s="60">
        <f t="shared" si="270"/>
        <v>3.125E-2</v>
      </c>
      <c r="M417" s="36"/>
      <c r="N417" s="60" t="str">
        <f t="shared" si="271"/>
        <v/>
      </c>
      <c r="O417" s="36"/>
      <c r="P417" s="60" t="str">
        <f t="shared" si="272"/>
        <v/>
      </c>
      <c r="Q417" s="36"/>
      <c r="R417" s="60" t="str">
        <f t="shared" si="273"/>
        <v/>
      </c>
      <c r="S417" s="36"/>
      <c r="T417" s="60" t="str">
        <f t="shared" si="274"/>
        <v/>
      </c>
      <c r="U417" s="36"/>
      <c r="V417" s="60" t="str">
        <f t="shared" si="275"/>
        <v/>
      </c>
      <c r="W417" s="36"/>
      <c r="X417" s="60" t="str">
        <f t="shared" si="276"/>
        <v/>
      </c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</row>
    <row r="418" spans="1:48" x14ac:dyDescent="0.25">
      <c r="A418" s="102">
        <v>4</v>
      </c>
      <c r="B418" s="56" t="s">
        <v>69</v>
      </c>
      <c r="C418" s="57"/>
      <c r="D418" s="57"/>
      <c r="E418" s="58"/>
      <c r="F418" s="55">
        <f>(A418/SUM(A418))*$G$5</f>
        <v>0.25</v>
      </c>
      <c r="G418" s="36"/>
      <c r="H418" s="60" t="str">
        <f t="shared" si="277"/>
        <v/>
      </c>
      <c r="I418" s="36"/>
      <c r="J418" s="60" t="str">
        <f t="shared" si="269"/>
        <v/>
      </c>
      <c r="K418" s="36"/>
      <c r="L418" s="60" t="str">
        <f t="shared" si="270"/>
        <v/>
      </c>
      <c r="M418" s="36"/>
      <c r="N418" s="60" t="str">
        <f t="shared" si="271"/>
        <v/>
      </c>
      <c r="O418" s="36"/>
      <c r="P418" s="60" t="str">
        <f t="shared" si="272"/>
        <v/>
      </c>
      <c r="Q418" s="36"/>
      <c r="R418" s="60" t="str">
        <f t="shared" si="273"/>
        <v/>
      </c>
      <c r="S418" s="36"/>
      <c r="T418" s="60" t="str">
        <f t="shared" si="274"/>
        <v/>
      </c>
      <c r="U418" s="36"/>
      <c r="V418" s="60" t="str">
        <f t="shared" si="275"/>
        <v/>
      </c>
      <c r="W418" s="36"/>
      <c r="X418" s="60" t="str">
        <f t="shared" si="276"/>
        <v/>
      </c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</row>
    <row r="419" spans="1:48" x14ac:dyDescent="0.25">
      <c r="A419" s="103">
        <v>2</v>
      </c>
      <c r="B419" s="59" t="s">
        <v>80</v>
      </c>
      <c r="C419" s="57"/>
      <c r="D419" s="57"/>
      <c r="E419" s="58"/>
      <c r="F419" s="55">
        <f>(A419/SUM(A419))*$G$5</f>
        <v>0.25</v>
      </c>
      <c r="G419" s="36"/>
      <c r="H419" s="60" t="str">
        <f t="shared" si="277"/>
        <v/>
      </c>
      <c r="I419" s="36"/>
      <c r="J419" s="60" t="str">
        <f t="shared" si="269"/>
        <v/>
      </c>
      <c r="K419" s="36"/>
      <c r="L419" s="60" t="str">
        <f t="shared" si="270"/>
        <v/>
      </c>
      <c r="M419" s="36"/>
      <c r="N419" s="60" t="str">
        <f t="shared" si="271"/>
        <v/>
      </c>
      <c r="O419" s="36">
        <v>2</v>
      </c>
      <c r="P419" s="60">
        <f t="shared" si="272"/>
        <v>3.125E-2</v>
      </c>
      <c r="Q419" s="36">
        <v>4</v>
      </c>
      <c r="R419" s="60">
        <f t="shared" si="273"/>
        <v>6.25E-2</v>
      </c>
      <c r="S419" s="36">
        <v>4</v>
      </c>
      <c r="T419" s="60">
        <f t="shared" si="274"/>
        <v>6.25E-2</v>
      </c>
      <c r="U419" s="36">
        <v>2</v>
      </c>
      <c r="V419" s="60">
        <f t="shared" si="275"/>
        <v>3.125E-2</v>
      </c>
      <c r="W419" s="36">
        <v>4</v>
      </c>
      <c r="X419" s="60">
        <f t="shared" si="276"/>
        <v>6.25E-2</v>
      </c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</row>
    <row r="420" spans="1:48" x14ac:dyDescent="0.25">
      <c r="B420" s="141"/>
      <c r="C420" s="142"/>
      <c r="D420" s="142"/>
      <c r="E420" s="142"/>
      <c r="F420" s="143"/>
      <c r="G420" s="109"/>
      <c r="H420" s="109"/>
      <c r="I420" s="109"/>
      <c r="J420" s="109"/>
      <c r="K420" s="109"/>
      <c r="L420" s="109"/>
      <c r="M420" s="109"/>
      <c r="N420" s="109"/>
      <c r="O420" s="109"/>
      <c r="P420" s="109"/>
      <c r="Q420" s="109"/>
      <c r="R420" s="109"/>
      <c r="S420" s="109"/>
      <c r="T420" s="109"/>
      <c r="U420" s="109"/>
      <c r="V420" s="109"/>
      <c r="W420" s="109"/>
      <c r="X420" s="11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</row>
    <row r="422" spans="1:48" x14ac:dyDescent="0.25">
      <c r="B422" s="81" t="s">
        <v>48</v>
      </c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105"/>
      <c r="Z422" s="81" t="s">
        <v>48</v>
      </c>
      <c r="AA422" s="82"/>
      <c r="AB422" s="82"/>
      <c r="AC422" s="82"/>
      <c r="AD422" s="82"/>
      <c r="AE422" s="83"/>
      <c r="AF422" s="83"/>
      <c r="AG422" s="83"/>
      <c r="AH422" s="83"/>
      <c r="AI422" s="83"/>
      <c r="AJ422" s="83"/>
      <c r="AK422" s="83"/>
      <c r="AL422" s="83"/>
      <c r="AM422" s="83"/>
      <c r="AN422" s="83"/>
      <c r="AO422" s="83"/>
      <c r="AP422" s="83"/>
      <c r="AQ422" s="83"/>
      <c r="AR422" s="83"/>
      <c r="AS422" s="83"/>
      <c r="AT422" s="83"/>
      <c r="AU422" s="83"/>
      <c r="AV422" s="84"/>
    </row>
    <row r="423" spans="1:48" x14ac:dyDescent="0.25">
      <c r="B423" s="85" t="s">
        <v>27</v>
      </c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106"/>
      <c r="Z423" s="85" t="s">
        <v>27</v>
      </c>
      <c r="AA423" s="41"/>
      <c r="AB423" s="41"/>
      <c r="AC423" s="41"/>
      <c r="AD423" s="41"/>
      <c r="AE423" s="78"/>
      <c r="AF423" s="78"/>
      <c r="AG423" s="78"/>
      <c r="AH423" s="78"/>
      <c r="AI423" s="78"/>
      <c r="AJ423" s="78"/>
      <c r="AK423" s="78"/>
      <c r="AL423" s="78"/>
      <c r="AM423" s="78"/>
      <c r="AN423" s="78"/>
      <c r="AO423" s="78"/>
      <c r="AP423" s="78"/>
      <c r="AQ423" s="78"/>
      <c r="AR423" s="78"/>
      <c r="AS423" s="78"/>
      <c r="AT423" s="78"/>
      <c r="AU423" s="78"/>
      <c r="AV423" s="86"/>
    </row>
    <row r="424" spans="1:48" x14ac:dyDescent="0.25">
      <c r="B424" s="87"/>
      <c r="C424" s="88" t="s">
        <v>49</v>
      </c>
      <c r="D424" s="43"/>
      <c r="E424" s="89"/>
      <c r="F424" s="89"/>
      <c r="G424" s="89"/>
      <c r="H424" s="88" t="s">
        <v>50</v>
      </c>
      <c r="I424" s="44"/>
      <c r="J424" s="89" t="s">
        <v>52</v>
      </c>
      <c r="K424" s="89"/>
      <c r="L424" s="89"/>
      <c r="M424" s="88" t="s">
        <v>51</v>
      </c>
      <c r="N424" s="44"/>
      <c r="O424" s="89"/>
      <c r="P424" s="89"/>
      <c r="Q424" s="89"/>
      <c r="R424" s="89"/>
      <c r="S424" s="89"/>
      <c r="T424" s="89"/>
      <c r="U424" s="89"/>
      <c r="V424" s="89"/>
      <c r="W424" s="89"/>
      <c r="X424" s="107"/>
      <c r="Z424" s="87"/>
      <c r="AA424" s="88" t="s">
        <v>49</v>
      </c>
      <c r="AB424" s="43"/>
      <c r="AC424" s="89"/>
      <c r="AD424" s="89"/>
      <c r="AE424" s="90"/>
      <c r="AF424" s="91" t="s">
        <v>50</v>
      </c>
      <c r="AG424" s="79"/>
      <c r="AH424" s="90" t="s">
        <v>52</v>
      </c>
      <c r="AI424" s="90"/>
      <c r="AJ424" s="90"/>
      <c r="AK424" s="91" t="s">
        <v>51</v>
      </c>
      <c r="AL424" s="79"/>
      <c r="AM424" s="90"/>
      <c r="AN424" s="90"/>
      <c r="AO424" s="90"/>
      <c r="AP424" s="90"/>
      <c r="AQ424" s="90"/>
      <c r="AR424" s="90"/>
      <c r="AS424" s="90"/>
      <c r="AT424" s="90"/>
      <c r="AU424" s="90"/>
      <c r="AV424" s="92"/>
    </row>
    <row r="425" spans="1:48" x14ac:dyDescent="0.25">
      <c r="B425" s="85" t="s">
        <v>23</v>
      </c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106"/>
      <c r="Z425" s="85" t="s">
        <v>23</v>
      </c>
      <c r="AA425" s="41"/>
      <c r="AB425" s="41"/>
      <c r="AC425" s="41"/>
      <c r="AD425" s="41"/>
      <c r="AE425" s="78"/>
      <c r="AF425" s="78"/>
      <c r="AG425" s="78"/>
      <c r="AH425" s="78"/>
      <c r="AI425" s="78"/>
      <c r="AJ425" s="78"/>
      <c r="AK425" s="78"/>
      <c r="AL425" s="78"/>
      <c r="AM425" s="78"/>
      <c r="AN425" s="78"/>
      <c r="AO425" s="78"/>
      <c r="AP425" s="78"/>
      <c r="AQ425" s="78"/>
      <c r="AR425" s="78"/>
      <c r="AS425" s="78"/>
      <c r="AT425" s="78"/>
      <c r="AU425" s="78"/>
      <c r="AV425" s="86"/>
    </row>
    <row r="426" spans="1:48" x14ac:dyDescent="0.25">
      <c r="B426" s="93"/>
      <c r="C426" s="94"/>
      <c r="D426" s="94"/>
      <c r="E426" s="94"/>
      <c r="F426" s="94"/>
      <c r="G426" s="146" t="s">
        <v>54</v>
      </c>
      <c r="H426" s="146"/>
      <c r="I426" s="146" t="s">
        <v>55</v>
      </c>
      <c r="J426" s="146"/>
      <c r="K426" s="146" t="s">
        <v>56</v>
      </c>
      <c r="L426" s="146"/>
      <c r="M426" s="146" t="s">
        <v>57</v>
      </c>
      <c r="N426" s="146"/>
      <c r="O426" s="146" t="s">
        <v>58</v>
      </c>
      <c r="P426" s="146"/>
      <c r="Q426" s="146" t="s">
        <v>59</v>
      </c>
      <c r="R426" s="146"/>
      <c r="S426" s="146" t="s">
        <v>60</v>
      </c>
      <c r="T426" s="146"/>
      <c r="U426" s="146" t="s">
        <v>61</v>
      </c>
      <c r="V426" s="146"/>
      <c r="W426" s="146" t="s">
        <v>64</v>
      </c>
      <c r="X426" s="147"/>
      <c r="Z426" s="93"/>
      <c r="AA426" s="94"/>
      <c r="AB426" s="94"/>
      <c r="AC426" s="94"/>
      <c r="AD426" s="94"/>
      <c r="AE426" s="144" t="s">
        <v>54</v>
      </c>
      <c r="AF426" s="144"/>
      <c r="AG426" s="144" t="s">
        <v>55</v>
      </c>
      <c r="AH426" s="144"/>
      <c r="AI426" s="144" t="s">
        <v>56</v>
      </c>
      <c r="AJ426" s="144"/>
      <c r="AK426" s="144" t="s">
        <v>57</v>
      </c>
      <c r="AL426" s="144"/>
      <c r="AM426" s="144" t="s">
        <v>58</v>
      </c>
      <c r="AN426" s="144"/>
      <c r="AO426" s="144" t="s">
        <v>59</v>
      </c>
      <c r="AP426" s="144"/>
      <c r="AQ426" s="144" t="s">
        <v>60</v>
      </c>
      <c r="AR426" s="144"/>
      <c r="AS426" s="144" t="s">
        <v>61</v>
      </c>
      <c r="AT426" s="144"/>
      <c r="AU426" s="144" t="s">
        <v>64</v>
      </c>
      <c r="AV426" s="145"/>
    </row>
    <row r="427" spans="1:48" x14ac:dyDescent="0.25">
      <c r="B427" s="93"/>
      <c r="C427" s="94"/>
      <c r="D427" s="94"/>
      <c r="E427" s="94"/>
      <c r="F427" s="94"/>
      <c r="G427" s="144"/>
      <c r="H427" s="144"/>
      <c r="I427" s="144"/>
      <c r="J427" s="144"/>
      <c r="K427" s="144"/>
      <c r="L427" s="144"/>
      <c r="M427" s="144"/>
      <c r="N427" s="144"/>
      <c r="O427" s="144"/>
      <c r="P427" s="144"/>
      <c r="Q427" s="144"/>
      <c r="R427" s="144"/>
      <c r="S427" s="144"/>
      <c r="T427" s="144"/>
      <c r="U427" s="144"/>
      <c r="V427" s="144"/>
      <c r="W427" s="144"/>
      <c r="X427" s="145"/>
      <c r="Z427" s="93"/>
      <c r="AA427" s="94"/>
      <c r="AB427" s="94"/>
      <c r="AC427" s="94"/>
      <c r="AD427" s="94"/>
      <c r="AE427" s="144">
        <f>SUM(AE429:AF435)</f>
        <v>0</v>
      </c>
      <c r="AF427" s="144"/>
      <c r="AG427" s="144">
        <f>SUM(AG429:AH435)</f>
        <v>0</v>
      </c>
      <c r="AH427" s="144"/>
      <c r="AI427" s="144">
        <f>SUM(AI429:AJ435)</f>
        <v>0</v>
      </c>
      <c r="AJ427" s="144"/>
      <c r="AK427" s="144">
        <f>SUM(AK429:AL435)</f>
        <v>0</v>
      </c>
      <c r="AL427" s="144"/>
      <c r="AM427" s="144">
        <f>SUM(AM429:AN435)</f>
        <v>0</v>
      </c>
      <c r="AN427" s="144"/>
      <c r="AO427" s="144">
        <f>SUM(AO429:AP435)</f>
        <v>0</v>
      </c>
      <c r="AP427" s="144"/>
      <c r="AQ427" s="144">
        <f>SUM(AQ429:AR435)</f>
        <v>0</v>
      </c>
      <c r="AR427" s="144"/>
      <c r="AS427" s="144">
        <f>SUM(AS429:AT435)</f>
        <v>0</v>
      </c>
      <c r="AT427" s="144"/>
      <c r="AU427" s="144">
        <f>SUM(AU429:AV435)</f>
        <v>0</v>
      </c>
      <c r="AV427" s="144"/>
    </row>
    <row r="428" spans="1:48" x14ac:dyDescent="0.25">
      <c r="A428" t="s">
        <v>75</v>
      </c>
      <c r="B428" s="93"/>
      <c r="C428" s="94"/>
      <c r="D428" s="94"/>
      <c r="E428" s="94"/>
      <c r="F428" s="94"/>
      <c r="G428" s="74" t="s">
        <v>62</v>
      </c>
      <c r="H428" s="74" t="s">
        <v>63</v>
      </c>
      <c r="I428" s="74" t="s">
        <v>62</v>
      </c>
      <c r="J428" s="74" t="s">
        <v>63</v>
      </c>
      <c r="K428" s="74" t="s">
        <v>62</v>
      </c>
      <c r="L428" s="74" t="s">
        <v>63</v>
      </c>
      <c r="M428" s="74" t="s">
        <v>62</v>
      </c>
      <c r="N428" s="74" t="s">
        <v>63</v>
      </c>
      <c r="O428" s="74" t="s">
        <v>62</v>
      </c>
      <c r="P428" s="74" t="s">
        <v>63</v>
      </c>
      <c r="Q428" s="74" t="s">
        <v>62</v>
      </c>
      <c r="R428" s="74" t="s">
        <v>63</v>
      </c>
      <c r="S428" s="74" t="s">
        <v>62</v>
      </c>
      <c r="T428" s="74" t="s">
        <v>63</v>
      </c>
      <c r="U428" s="74" t="s">
        <v>62</v>
      </c>
      <c r="V428" s="74" t="s">
        <v>63</v>
      </c>
      <c r="W428" s="74" t="s">
        <v>62</v>
      </c>
      <c r="X428" s="95" t="s">
        <v>63</v>
      </c>
      <c r="Z428" s="93"/>
      <c r="AA428" s="94"/>
      <c r="AB428" s="94"/>
      <c r="AC428" s="94"/>
      <c r="AD428" s="94"/>
      <c r="AE428" s="74" t="s">
        <v>62</v>
      </c>
      <c r="AF428" s="74" t="s">
        <v>63</v>
      </c>
      <c r="AG428" s="74" t="s">
        <v>62</v>
      </c>
      <c r="AH428" s="74" t="s">
        <v>63</v>
      </c>
      <c r="AI428" s="74" t="s">
        <v>62</v>
      </c>
      <c r="AJ428" s="74" t="s">
        <v>63</v>
      </c>
      <c r="AK428" s="74" t="s">
        <v>62</v>
      </c>
      <c r="AL428" s="74" t="s">
        <v>63</v>
      </c>
      <c r="AM428" s="74" t="s">
        <v>62</v>
      </c>
      <c r="AN428" s="74" t="s">
        <v>63</v>
      </c>
      <c r="AO428" s="74" t="s">
        <v>62</v>
      </c>
      <c r="AP428" s="74" t="s">
        <v>63</v>
      </c>
      <c r="AQ428" s="74" t="s">
        <v>62</v>
      </c>
      <c r="AR428" s="74" t="s">
        <v>63</v>
      </c>
      <c r="AS428" s="74" t="s">
        <v>62</v>
      </c>
      <c r="AT428" s="74" t="s">
        <v>63</v>
      </c>
      <c r="AU428" s="74" t="s">
        <v>62</v>
      </c>
      <c r="AV428" s="95" t="s">
        <v>63</v>
      </c>
    </row>
    <row r="429" spans="1:48" x14ac:dyDescent="0.25">
      <c r="A429" s="100">
        <v>2</v>
      </c>
      <c r="B429" s="56" t="s">
        <v>71</v>
      </c>
      <c r="C429" s="57"/>
      <c r="D429" s="57"/>
      <c r="E429" s="58"/>
      <c r="F429" s="55">
        <v>0</v>
      </c>
      <c r="G429" s="36"/>
      <c r="H429" s="60" t="str">
        <f>IF(G429,(G429/SUM($G429,$I429,$K429,$M429,$O429,$Q429,$S429,$U429,$W429)*$F429),"")</f>
        <v/>
      </c>
      <c r="I429" s="36"/>
      <c r="J429" s="60" t="str">
        <f t="shared" ref="J429:J435" si="278">IF(I429,(I429/SUM($G429,$I429,$K429,$M429,$O429,$Q429,$S429,$U429,$W429)*$F429),"")</f>
        <v/>
      </c>
      <c r="K429" s="36"/>
      <c r="L429" s="60" t="str">
        <f t="shared" ref="L429:L435" si="279">IF(K429,(K429/SUM($G429,$I429,$K429,$M429,$O429,$Q429,$S429,$U429,$W429)*$F429),"")</f>
        <v/>
      </c>
      <c r="M429" s="36"/>
      <c r="N429" s="60" t="str">
        <f t="shared" ref="N429:N435" si="280">IF(M429,(M429/SUM($G429,$I429,$K429,$M429,$O429,$Q429,$S429,$U429,$W429)*$F429),"")</f>
        <v/>
      </c>
      <c r="O429" s="36"/>
      <c r="P429" s="60"/>
      <c r="Q429" s="36"/>
      <c r="R429" s="60" t="str">
        <f t="shared" ref="R429:R435" si="281">IF(Q429,(Q429/SUM($G429,$I429,$K429,$M429,$O429,$Q429,$S429,$U429,$W429)*$F429),"")</f>
        <v/>
      </c>
      <c r="S429" s="36"/>
      <c r="T429" s="60" t="str">
        <f t="shared" ref="T429:T435" si="282">IF(S429,(S429/SUM($G429,$I429,$K429,$M429,$O429,$Q429,$S429,$U429,$W429)*$F429),"")</f>
        <v/>
      </c>
      <c r="U429" s="36"/>
      <c r="V429" s="60" t="str">
        <f t="shared" ref="V429:V435" si="283">IF(U429,(U429/SUM($G429,$I429,$K429,$M429,$O429,$Q429,$S429,$U429,$W429)*$F429),"")</f>
        <v/>
      </c>
      <c r="W429" s="36"/>
      <c r="X429" s="60" t="str">
        <f t="shared" ref="X429:X435" si="284">IF(W429,(W429/SUM($G429,$I429,$K429,$M429,$O429,$Q429,$S429,$U429,$W429)*$F429),"")</f>
        <v/>
      </c>
      <c r="Z429" s="56" t="s">
        <v>71</v>
      </c>
      <c r="AA429" s="57"/>
      <c r="AB429" s="57"/>
      <c r="AC429" s="58"/>
      <c r="AD429" s="55">
        <f t="shared" ref="AD429:AD435" si="285">F429</f>
        <v>0</v>
      </c>
      <c r="AE429" s="75"/>
      <c r="AF429" s="75"/>
      <c r="AG429" s="75"/>
      <c r="AH429" s="75"/>
      <c r="AI429" s="75"/>
      <c r="AJ429" s="75"/>
      <c r="AK429" s="75"/>
      <c r="AL429" s="75"/>
      <c r="AM429" s="60"/>
      <c r="AN429" s="60"/>
      <c r="AO429" s="75"/>
      <c r="AP429" s="75"/>
      <c r="AQ429" s="75"/>
      <c r="AR429" s="75"/>
      <c r="AS429" s="75"/>
      <c r="AT429" s="75"/>
      <c r="AU429" s="75"/>
      <c r="AV429" s="96"/>
    </row>
    <row r="430" spans="1:48" x14ac:dyDescent="0.25">
      <c r="A430" s="101">
        <v>2</v>
      </c>
      <c r="B430" s="56" t="s">
        <v>72</v>
      </c>
      <c r="C430" s="57"/>
      <c r="D430" s="57"/>
      <c r="E430" s="58"/>
      <c r="F430" s="55">
        <v>0</v>
      </c>
      <c r="G430" s="36"/>
      <c r="H430" s="60" t="str">
        <f t="shared" ref="H430:H435" si="286">IF(G430,(G430/SUM($G430,$I430,$K430,$M430,$O430,$Q430,$S430,$U430,$W430)*$F430),"")</f>
        <v/>
      </c>
      <c r="I430" s="36"/>
      <c r="J430" s="60" t="str">
        <f t="shared" si="278"/>
        <v/>
      </c>
      <c r="K430" s="36"/>
      <c r="L430" s="60" t="str">
        <f t="shared" si="279"/>
        <v/>
      </c>
      <c r="M430" s="36"/>
      <c r="N430" s="60" t="str">
        <f t="shared" si="280"/>
        <v/>
      </c>
      <c r="O430" s="36"/>
      <c r="P430" s="60" t="str">
        <f t="shared" ref="P430:P435" si="287">IF(O430,(O430/SUM($G430,$I430,$K430,$M430,$O430,$Q430,$S430,$U430,$W430)*$F430),"")</f>
        <v/>
      </c>
      <c r="Q430" s="36"/>
      <c r="R430" s="60" t="str">
        <f t="shared" si="281"/>
        <v/>
      </c>
      <c r="S430" s="36"/>
      <c r="T430" s="60" t="str">
        <f t="shared" si="282"/>
        <v/>
      </c>
      <c r="U430" s="36"/>
      <c r="V430" s="60" t="str">
        <f t="shared" si="283"/>
        <v/>
      </c>
      <c r="W430" s="36"/>
      <c r="X430" s="60" t="str">
        <f t="shared" si="284"/>
        <v/>
      </c>
      <c r="Z430" s="56" t="s">
        <v>72</v>
      </c>
      <c r="AA430" s="57"/>
      <c r="AB430" s="57"/>
      <c r="AC430" s="58"/>
      <c r="AD430" s="55">
        <f t="shared" si="285"/>
        <v>0</v>
      </c>
      <c r="AE430" s="75"/>
      <c r="AF430" s="75"/>
      <c r="AG430" s="75"/>
      <c r="AH430" s="75"/>
      <c r="AI430" s="75"/>
      <c r="AJ430" s="75"/>
      <c r="AK430" s="75"/>
      <c r="AL430" s="75"/>
      <c r="AM430" s="75"/>
      <c r="AN430" s="75"/>
      <c r="AO430" s="75"/>
      <c r="AP430" s="75"/>
      <c r="AQ430" s="75"/>
      <c r="AR430" s="75"/>
      <c r="AS430" s="75"/>
      <c r="AT430" s="75"/>
      <c r="AU430" s="75"/>
      <c r="AV430" s="96"/>
    </row>
    <row r="431" spans="1:48" x14ac:dyDescent="0.25">
      <c r="A431" s="101">
        <v>3</v>
      </c>
      <c r="B431" s="59" t="s">
        <v>65</v>
      </c>
      <c r="C431" s="57"/>
      <c r="D431" s="57"/>
      <c r="E431" s="58"/>
      <c r="F431" s="54">
        <f>(A431/SUM(A431:A432))*F430</f>
        <v>0</v>
      </c>
      <c r="G431" s="36"/>
      <c r="H431" s="60" t="str">
        <f t="shared" si="286"/>
        <v/>
      </c>
      <c r="I431" s="36"/>
      <c r="J431" s="60" t="str">
        <f t="shared" si="278"/>
        <v/>
      </c>
      <c r="K431" s="36"/>
      <c r="L431" s="60" t="str">
        <f t="shared" si="279"/>
        <v/>
      </c>
      <c r="M431" s="36"/>
      <c r="N431" s="60" t="str">
        <f t="shared" si="280"/>
        <v/>
      </c>
      <c r="O431" s="36"/>
      <c r="P431" s="60" t="str">
        <f t="shared" si="287"/>
        <v/>
      </c>
      <c r="Q431" s="36"/>
      <c r="R431" s="60" t="str">
        <f t="shared" si="281"/>
        <v/>
      </c>
      <c r="S431" s="36"/>
      <c r="T431" s="60" t="str">
        <f t="shared" si="282"/>
        <v/>
      </c>
      <c r="U431" s="36"/>
      <c r="V431" s="60" t="str">
        <f t="shared" si="283"/>
        <v/>
      </c>
      <c r="W431" s="36"/>
      <c r="X431" s="60" t="str">
        <f t="shared" si="284"/>
        <v/>
      </c>
      <c r="Z431" s="59" t="s">
        <v>65</v>
      </c>
      <c r="AA431" s="57"/>
      <c r="AB431" s="57"/>
      <c r="AC431" s="58"/>
      <c r="AD431" s="80">
        <f t="shared" si="285"/>
        <v>0</v>
      </c>
      <c r="AE431" s="60"/>
      <c r="AF431" s="60"/>
      <c r="AG431" s="60"/>
      <c r="AH431" s="60"/>
      <c r="AI431" s="60"/>
      <c r="AJ431" s="60"/>
      <c r="AK431" s="75"/>
      <c r="AL431" s="75"/>
      <c r="AM431" s="75"/>
      <c r="AN431" s="75"/>
      <c r="AO431" s="75"/>
      <c r="AP431" s="75"/>
      <c r="AQ431" s="75"/>
      <c r="AR431" s="75"/>
      <c r="AS431" s="75"/>
      <c r="AT431" s="75"/>
      <c r="AU431" s="75"/>
      <c r="AV431" s="96"/>
    </row>
    <row r="432" spans="1:48" x14ac:dyDescent="0.25">
      <c r="A432" s="101">
        <v>2</v>
      </c>
      <c r="B432" s="59" t="s">
        <v>66</v>
      </c>
      <c r="C432" s="57"/>
      <c r="D432" s="57"/>
      <c r="E432" s="58"/>
      <c r="F432" s="54">
        <f>(A432/SUM(A431:A432))*F430</f>
        <v>0</v>
      </c>
      <c r="G432" s="36"/>
      <c r="H432" s="60" t="str">
        <f t="shared" si="286"/>
        <v/>
      </c>
      <c r="I432" s="36"/>
      <c r="J432" s="60" t="str">
        <f t="shared" si="278"/>
        <v/>
      </c>
      <c r="K432" s="36"/>
      <c r="L432" s="60" t="str">
        <f t="shared" si="279"/>
        <v/>
      </c>
      <c r="M432" s="36"/>
      <c r="N432" s="60" t="str">
        <f t="shared" si="280"/>
        <v/>
      </c>
      <c r="O432" s="36"/>
      <c r="P432" s="60" t="str">
        <f t="shared" si="287"/>
        <v/>
      </c>
      <c r="Q432" s="36"/>
      <c r="R432" s="60" t="str">
        <f t="shared" si="281"/>
        <v/>
      </c>
      <c r="S432" s="36"/>
      <c r="T432" s="60" t="str">
        <f t="shared" si="282"/>
        <v/>
      </c>
      <c r="U432" s="36"/>
      <c r="V432" s="60" t="str">
        <f t="shared" si="283"/>
        <v/>
      </c>
      <c r="W432" s="36"/>
      <c r="X432" s="60" t="str">
        <f t="shared" si="284"/>
        <v/>
      </c>
      <c r="Z432" s="59" t="s">
        <v>66</v>
      </c>
      <c r="AA432" s="57"/>
      <c r="AB432" s="57"/>
      <c r="AC432" s="58"/>
      <c r="AD432" s="80">
        <f t="shared" si="285"/>
        <v>0</v>
      </c>
      <c r="AE432" s="60"/>
      <c r="AF432" s="60"/>
      <c r="AG432" s="60"/>
      <c r="AH432" s="60"/>
      <c r="AI432" s="60"/>
      <c r="AJ432" s="60"/>
      <c r="AK432" s="75"/>
      <c r="AL432" s="75"/>
      <c r="AM432" s="75"/>
      <c r="AN432" s="75"/>
      <c r="AO432" s="75"/>
      <c r="AP432" s="75"/>
      <c r="AQ432" s="75"/>
      <c r="AR432" s="75"/>
      <c r="AS432" s="75"/>
      <c r="AT432" s="75"/>
      <c r="AU432" s="75"/>
      <c r="AV432" s="96"/>
    </row>
    <row r="433" spans="1:48" x14ac:dyDescent="0.25">
      <c r="A433" s="101">
        <v>2</v>
      </c>
      <c r="B433" s="56" t="s">
        <v>70</v>
      </c>
      <c r="C433" s="57"/>
      <c r="D433" s="57"/>
      <c r="E433" s="58"/>
      <c r="F433" s="55">
        <v>0</v>
      </c>
      <c r="G433" s="36"/>
      <c r="H433" s="60" t="str">
        <f t="shared" si="286"/>
        <v/>
      </c>
      <c r="I433" s="36"/>
      <c r="J433" s="60" t="str">
        <f t="shared" si="278"/>
        <v/>
      </c>
      <c r="K433" s="36"/>
      <c r="L433" s="60" t="str">
        <f t="shared" si="279"/>
        <v/>
      </c>
      <c r="M433" s="36"/>
      <c r="N433" s="60" t="str">
        <f t="shared" si="280"/>
        <v/>
      </c>
      <c r="O433" s="36"/>
      <c r="P433" s="60" t="str">
        <f t="shared" si="287"/>
        <v/>
      </c>
      <c r="Q433" s="36"/>
      <c r="R433" s="60" t="str">
        <f t="shared" si="281"/>
        <v/>
      </c>
      <c r="S433" s="36"/>
      <c r="T433" s="60" t="str">
        <f t="shared" si="282"/>
        <v/>
      </c>
      <c r="U433" s="36"/>
      <c r="V433" s="60" t="str">
        <f t="shared" si="283"/>
        <v/>
      </c>
      <c r="W433" s="36"/>
      <c r="X433" s="60" t="str">
        <f t="shared" si="284"/>
        <v/>
      </c>
      <c r="Z433" s="56" t="s">
        <v>70</v>
      </c>
      <c r="AA433" s="57"/>
      <c r="AB433" s="57"/>
      <c r="AC433" s="58"/>
      <c r="AD433" s="55">
        <f t="shared" si="285"/>
        <v>0</v>
      </c>
      <c r="AE433" s="60"/>
      <c r="AF433" s="60"/>
      <c r="AG433" s="60"/>
      <c r="AH433" s="60"/>
      <c r="AI433" s="60"/>
      <c r="AJ433" s="60"/>
      <c r="AK433" s="75"/>
      <c r="AL433" s="75"/>
      <c r="AM433" s="75"/>
      <c r="AN433" s="75"/>
      <c r="AO433" s="75"/>
      <c r="AP433" s="75"/>
      <c r="AQ433" s="75"/>
      <c r="AR433" s="75"/>
      <c r="AS433" s="75"/>
      <c r="AT433" s="75"/>
      <c r="AU433" s="75"/>
      <c r="AV433" s="96"/>
    </row>
    <row r="434" spans="1:48" x14ac:dyDescent="0.25">
      <c r="A434" s="102">
        <v>4</v>
      </c>
      <c r="B434" s="56" t="s">
        <v>69</v>
      </c>
      <c r="C434" s="57"/>
      <c r="D434" s="57"/>
      <c r="E434" s="58"/>
      <c r="F434" s="55">
        <v>0</v>
      </c>
      <c r="G434" s="36"/>
      <c r="H434" s="60" t="str">
        <f t="shared" si="286"/>
        <v/>
      </c>
      <c r="I434" s="36"/>
      <c r="J434" s="60" t="str">
        <f t="shared" si="278"/>
        <v/>
      </c>
      <c r="K434" s="36"/>
      <c r="L434" s="60" t="str">
        <f t="shared" si="279"/>
        <v/>
      </c>
      <c r="M434" s="36"/>
      <c r="N434" s="60" t="str">
        <f t="shared" si="280"/>
        <v/>
      </c>
      <c r="O434" s="36"/>
      <c r="P434" s="60" t="str">
        <f t="shared" si="287"/>
        <v/>
      </c>
      <c r="Q434" s="36"/>
      <c r="R434" s="60" t="str">
        <f t="shared" si="281"/>
        <v/>
      </c>
      <c r="S434" s="36"/>
      <c r="T434" s="60" t="str">
        <f t="shared" si="282"/>
        <v/>
      </c>
      <c r="U434" s="36"/>
      <c r="V434" s="60" t="str">
        <f t="shared" si="283"/>
        <v/>
      </c>
      <c r="W434" s="36"/>
      <c r="X434" s="60" t="str">
        <f t="shared" si="284"/>
        <v/>
      </c>
      <c r="Z434" s="56" t="s">
        <v>69</v>
      </c>
      <c r="AA434" s="57"/>
      <c r="AB434" s="57"/>
      <c r="AC434" s="58"/>
      <c r="AD434" s="55">
        <f t="shared" si="285"/>
        <v>0</v>
      </c>
      <c r="AE434" s="75"/>
      <c r="AF434" s="75"/>
      <c r="AG434" s="75"/>
      <c r="AH434" s="75"/>
      <c r="AI434" s="75"/>
      <c r="AJ434" s="75"/>
      <c r="AK434" s="75"/>
      <c r="AL434" s="75"/>
      <c r="AM434" s="75"/>
      <c r="AN434" s="60"/>
      <c r="AO434" s="75"/>
      <c r="AP434" s="60"/>
      <c r="AQ434" s="75"/>
      <c r="AR434" s="60"/>
      <c r="AS434" s="75"/>
      <c r="AT434" s="60"/>
      <c r="AU434" s="75"/>
      <c r="AV434" s="97"/>
    </row>
    <row r="435" spans="1:48" x14ac:dyDescent="0.25">
      <c r="A435" s="103">
        <v>2</v>
      </c>
      <c r="B435" s="59" t="s">
        <v>80</v>
      </c>
      <c r="C435" s="57"/>
      <c r="D435" s="57"/>
      <c r="E435" s="58"/>
      <c r="F435" s="55">
        <v>0</v>
      </c>
      <c r="G435" s="36"/>
      <c r="H435" s="60" t="str">
        <f t="shared" si="286"/>
        <v/>
      </c>
      <c r="I435" s="36"/>
      <c r="J435" s="60" t="str">
        <f t="shared" si="278"/>
        <v/>
      </c>
      <c r="K435" s="36"/>
      <c r="L435" s="60" t="str">
        <f t="shared" si="279"/>
        <v/>
      </c>
      <c r="M435" s="36"/>
      <c r="N435" s="60" t="str">
        <f t="shared" si="280"/>
        <v/>
      </c>
      <c r="O435" s="36"/>
      <c r="P435" s="60" t="str">
        <f t="shared" si="287"/>
        <v/>
      </c>
      <c r="Q435" s="36"/>
      <c r="R435" s="60" t="str">
        <f t="shared" si="281"/>
        <v/>
      </c>
      <c r="S435" s="36"/>
      <c r="T435" s="60" t="str">
        <f t="shared" si="282"/>
        <v/>
      </c>
      <c r="U435" s="36"/>
      <c r="V435" s="60" t="str">
        <f t="shared" si="283"/>
        <v/>
      </c>
      <c r="W435" s="36"/>
      <c r="X435" s="60" t="str">
        <f t="shared" si="284"/>
        <v/>
      </c>
      <c r="Z435" s="59" t="s">
        <v>80</v>
      </c>
      <c r="AA435" s="57"/>
      <c r="AB435" s="57"/>
      <c r="AC435" s="58"/>
      <c r="AD435" s="80">
        <f t="shared" si="285"/>
        <v>0</v>
      </c>
      <c r="AE435" s="75"/>
      <c r="AF435" s="75"/>
      <c r="AG435" s="75"/>
      <c r="AH435" s="75"/>
      <c r="AI435" s="75"/>
      <c r="AJ435" s="75"/>
      <c r="AK435" s="75"/>
      <c r="AL435" s="75"/>
      <c r="AM435" s="60"/>
      <c r="AN435" s="60"/>
      <c r="AO435" s="60"/>
      <c r="AP435" s="60"/>
      <c r="AQ435" s="60"/>
      <c r="AR435" s="60"/>
      <c r="AS435" s="60"/>
      <c r="AT435" s="60"/>
      <c r="AU435" s="60"/>
      <c r="AV435" s="97"/>
    </row>
    <row r="436" spans="1:48" x14ac:dyDescent="0.25">
      <c r="B436" s="141"/>
      <c r="C436" s="142"/>
      <c r="D436" s="142"/>
      <c r="E436" s="142"/>
      <c r="F436" s="143"/>
      <c r="G436" s="109"/>
      <c r="H436" s="109"/>
      <c r="I436" s="109"/>
      <c r="J436" s="109"/>
      <c r="K436" s="109"/>
      <c r="L436" s="109"/>
      <c r="M436" s="109"/>
      <c r="N436" s="109"/>
      <c r="O436" s="109"/>
      <c r="P436" s="109"/>
      <c r="Q436" s="109"/>
      <c r="R436" s="109"/>
      <c r="S436" s="109"/>
      <c r="T436" s="109"/>
      <c r="U436" s="109"/>
      <c r="V436" s="109"/>
      <c r="W436" s="109"/>
      <c r="X436" s="110"/>
      <c r="Z436" s="141"/>
      <c r="AA436" s="142"/>
      <c r="AB436" s="142"/>
      <c r="AC436" s="142"/>
      <c r="AD436" s="143"/>
      <c r="AE436" s="98"/>
      <c r="AF436" s="98"/>
      <c r="AG436" s="98"/>
      <c r="AH436" s="98"/>
      <c r="AI436" s="98"/>
      <c r="AJ436" s="98"/>
      <c r="AK436" s="98"/>
      <c r="AL436" s="98"/>
      <c r="AM436" s="98"/>
      <c r="AN436" s="98"/>
      <c r="AO436" s="98"/>
      <c r="AP436" s="98"/>
      <c r="AQ436" s="98"/>
      <c r="AR436" s="98"/>
      <c r="AS436" s="98"/>
      <c r="AT436" s="98"/>
      <c r="AU436" s="98"/>
      <c r="AV436" s="99"/>
    </row>
  </sheetData>
  <mergeCells count="727">
    <mergeCell ref="AU119:AV119"/>
    <mergeCell ref="AE120:AF120"/>
    <mergeCell ref="AG120:AH120"/>
    <mergeCell ref="AI120:AJ120"/>
    <mergeCell ref="AK120:AL120"/>
    <mergeCell ref="AM120:AN120"/>
    <mergeCell ref="AO120:AP120"/>
    <mergeCell ref="AQ120:AR120"/>
    <mergeCell ref="AS120:AT120"/>
    <mergeCell ref="AU120:AV120"/>
    <mergeCell ref="AI119:AJ119"/>
    <mergeCell ref="AK119:AL119"/>
    <mergeCell ref="AM119:AN119"/>
    <mergeCell ref="AO119:AP119"/>
    <mergeCell ref="AQ119:AR119"/>
    <mergeCell ref="AS119:AT119"/>
    <mergeCell ref="S120:T120"/>
    <mergeCell ref="U120:V120"/>
    <mergeCell ref="W120:X120"/>
    <mergeCell ref="B129:F129"/>
    <mergeCell ref="AE119:AF119"/>
    <mergeCell ref="AG119:AH119"/>
    <mergeCell ref="Z129:AD129"/>
    <mergeCell ref="Q119:R119"/>
    <mergeCell ref="S119:T119"/>
    <mergeCell ref="U119:V119"/>
    <mergeCell ref="W119:X119"/>
    <mergeCell ref="G120:H120"/>
    <mergeCell ref="I120:J120"/>
    <mergeCell ref="K120:L120"/>
    <mergeCell ref="M120:N120"/>
    <mergeCell ref="O120:P120"/>
    <mergeCell ref="Q120:R120"/>
    <mergeCell ref="G119:H119"/>
    <mergeCell ref="I119:J119"/>
    <mergeCell ref="K119:L119"/>
    <mergeCell ref="M119:N119"/>
    <mergeCell ref="O119:P119"/>
    <mergeCell ref="B113:F113"/>
    <mergeCell ref="S104:T104"/>
    <mergeCell ref="U104:V104"/>
    <mergeCell ref="W104:X104"/>
    <mergeCell ref="G104:H104"/>
    <mergeCell ref="I104:J104"/>
    <mergeCell ref="K104:L104"/>
    <mergeCell ref="M104:N104"/>
    <mergeCell ref="O104:P104"/>
    <mergeCell ref="Q104:R104"/>
    <mergeCell ref="G103:H103"/>
    <mergeCell ref="I103:J103"/>
    <mergeCell ref="K103:L103"/>
    <mergeCell ref="M103:N103"/>
    <mergeCell ref="O103:P103"/>
    <mergeCell ref="Q103:R103"/>
    <mergeCell ref="S103:T103"/>
    <mergeCell ref="U103:V103"/>
    <mergeCell ref="W103:X103"/>
    <mergeCell ref="B96:F97"/>
    <mergeCell ref="G97:H97"/>
    <mergeCell ref="I97:J97"/>
    <mergeCell ref="K97:L97"/>
    <mergeCell ref="M97:N97"/>
    <mergeCell ref="O97:P97"/>
    <mergeCell ref="W86:X86"/>
    <mergeCell ref="G87:H87"/>
    <mergeCell ref="I87:J87"/>
    <mergeCell ref="K87:L87"/>
    <mergeCell ref="M87:N87"/>
    <mergeCell ref="O87:P87"/>
    <mergeCell ref="Q87:R87"/>
    <mergeCell ref="S87:T87"/>
    <mergeCell ref="U87:V87"/>
    <mergeCell ref="W87:X87"/>
    <mergeCell ref="Q97:R97"/>
    <mergeCell ref="S97:T97"/>
    <mergeCell ref="U97:V97"/>
    <mergeCell ref="W97:X97"/>
    <mergeCell ref="B79:F79"/>
    <mergeCell ref="Z79:AD79"/>
    <mergeCell ref="G86:H86"/>
    <mergeCell ref="I86:J86"/>
    <mergeCell ref="K86:L86"/>
    <mergeCell ref="M86:N86"/>
    <mergeCell ref="O86:P86"/>
    <mergeCell ref="Q86:R86"/>
    <mergeCell ref="S86:T86"/>
    <mergeCell ref="U86:V86"/>
    <mergeCell ref="AQ70:AR70"/>
    <mergeCell ref="AS70:AT70"/>
    <mergeCell ref="AU70:AV70"/>
    <mergeCell ref="S70:T70"/>
    <mergeCell ref="U70:V70"/>
    <mergeCell ref="W70:X70"/>
    <mergeCell ref="AE70:AF70"/>
    <mergeCell ref="AG70:AH70"/>
    <mergeCell ref="AI70:AJ70"/>
    <mergeCell ref="G70:H70"/>
    <mergeCell ref="I70:J70"/>
    <mergeCell ref="K70:L70"/>
    <mergeCell ref="M70:N70"/>
    <mergeCell ref="O70:P70"/>
    <mergeCell ref="Q70:R70"/>
    <mergeCell ref="AK69:AL69"/>
    <mergeCell ref="AM69:AN69"/>
    <mergeCell ref="AO69:AP69"/>
    <mergeCell ref="AK70:AL70"/>
    <mergeCell ref="AM70:AN70"/>
    <mergeCell ref="AO70:AP70"/>
    <mergeCell ref="G69:H69"/>
    <mergeCell ref="I69:J69"/>
    <mergeCell ref="K69:L69"/>
    <mergeCell ref="M69:N69"/>
    <mergeCell ref="O69:P69"/>
    <mergeCell ref="Q69:R69"/>
    <mergeCell ref="AQ69:AR69"/>
    <mergeCell ref="AS69:AT69"/>
    <mergeCell ref="AU69:AV69"/>
    <mergeCell ref="S69:T69"/>
    <mergeCell ref="U69:V69"/>
    <mergeCell ref="W69:X69"/>
    <mergeCell ref="AE69:AF69"/>
    <mergeCell ref="AG69:AH69"/>
    <mergeCell ref="AI69:AJ69"/>
    <mergeCell ref="B62:F63"/>
    <mergeCell ref="G63:H63"/>
    <mergeCell ref="I63:J63"/>
    <mergeCell ref="K63:L63"/>
    <mergeCell ref="M63:N63"/>
    <mergeCell ref="O63:P63"/>
    <mergeCell ref="W52:X52"/>
    <mergeCell ref="G53:H53"/>
    <mergeCell ref="I53:J53"/>
    <mergeCell ref="K53:L53"/>
    <mergeCell ref="M53:N53"/>
    <mergeCell ref="O53:P53"/>
    <mergeCell ref="Q53:R53"/>
    <mergeCell ref="S53:T53"/>
    <mergeCell ref="U53:V53"/>
    <mergeCell ref="W53:X53"/>
    <mergeCell ref="Q63:R63"/>
    <mergeCell ref="S63:T63"/>
    <mergeCell ref="U63:V63"/>
    <mergeCell ref="W63:X63"/>
    <mergeCell ref="W35:X35"/>
    <mergeCell ref="AE35:AF35"/>
    <mergeCell ref="AG35:AH35"/>
    <mergeCell ref="AI35:AJ35"/>
    <mergeCell ref="B44:F44"/>
    <mergeCell ref="Z44:AD44"/>
    <mergeCell ref="G52:H52"/>
    <mergeCell ref="I52:J52"/>
    <mergeCell ref="K52:L52"/>
    <mergeCell ref="M52:N52"/>
    <mergeCell ref="O52:P52"/>
    <mergeCell ref="Q52:R52"/>
    <mergeCell ref="S52:T52"/>
    <mergeCell ref="U52:V52"/>
    <mergeCell ref="AO34:AP34"/>
    <mergeCell ref="AQ34:AR34"/>
    <mergeCell ref="AS34:AT34"/>
    <mergeCell ref="AU34:AV34"/>
    <mergeCell ref="G35:H35"/>
    <mergeCell ref="I35:J35"/>
    <mergeCell ref="K35:L35"/>
    <mergeCell ref="M35:N35"/>
    <mergeCell ref="O35:P35"/>
    <mergeCell ref="Q35:R35"/>
    <mergeCell ref="W34:X34"/>
    <mergeCell ref="AE34:AF34"/>
    <mergeCell ref="AG34:AH34"/>
    <mergeCell ref="AI34:AJ34"/>
    <mergeCell ref="AK34:AL34"/>
    <mergeCell ref="AM34:AN34"/>
    <mergeCell ref="AK35:AL35"/>
    <mergeCell ref="AM35:AN35"/>
    <mergeCell ref="AO35:AP35"/>
    <mergeCell ref="AQ35:AR35"/>
    <mergeCell ref="AS35:AT35"/>
    <mergeCell ref="AU35:AV35"/>
    <mergeCell ref="S35:T35"/>
    <mergeCell ref="U35:V35"/>
    <mergeCell ref="W28:X28"/>
    <mergeCell ref="G34:H34"/>
    <mergeCell ref="I34:J34"/>
    <mergeCell ref="K34:L34"/>
    <mergeCell ref="M34:N34"/>
    <mergeCell ref="O34:P34"/>
    <mergeCell ref="Q34:R34"/>
    <mergeCell ref="S34:T34"/>
    <mergeCell ref="U34:V34"/>
    <mergeCell ref="B27:F28"/>
    <mergeCell ref="G28:H28"/>
    <mergeCell ref="I28:J28"/>
    <mergeCell ref="K28:L28"/>
    <mergeCell ref="M28:N28"/>
    <mergeCell ref="O28:P28"/>
    <mergeCell ref="Q28:R28"/>
    <mergeCell ref="S28:T28"/>
    <mergeCell ref="U28:V28"/>
    <mergeCell ref="S17:T17"/>
    <mergeCell ref="U17:V17"/>
    <mergeCell ref="W17:X17"/>
    <mergeCell ref="G18:H18"/>
    <mergeCell ref="I18:J18"/>
    <mergeCell ref="K18:L18"/>
    <mergeCell ref="M18:N18"/>
    <mergeCell ref="O18:P18"/>
    <mergeCell ref="Q18:R18"/>
    <mergeCell ref="S18:T18"/>
    <mergeCell ref="G17:H17"/>
    <mergeCell ref="I17:J17"/>
    <mergeCell ref="K17:L17"/>
    <mergeCell ref="M17:N17"/>
    <mergeCell ref="O17:P17"/>
    <mergeCell ref="Q17:R17"/>
    <mergeCell ref="U18:V18"/>
    <mergeCell ref="W18:X18"/>
    <mergeCell ref="G137:H137"/>
    <mergeCell ref="I137:J137"/>
    <mergeCell ref="K137:L137"/>
    <mergeCell ref="M137:N137"/>
    <mergeCell ref="O137:P137"/>
    <mergeCell ref="Q137:R137"/>
    <mergeCell ref="S137:T137"/>
    <mergeCell ref="U137:V137"/>
    <mergeCell ref="W137:X137"/>
    <mergeCell ref="G138:H138"/>
    <mergeCell ref="I138:J138"/>
    <mergeCell ref="K138:L138"/>
    <mergeCell ref="M138:N138"/>
    <mergeCell ref="O138:P138"/>
    <mergeCell ref="Q138:R138"/>
    <mergeCell ref="S138:T138"/>
    <mergeCell ref="U138:V138"/>
    <mergeCell ref="W138:X138"/>
    <mergeCell ref="B147:F148"/>
    <mergeCell ref="G148:H148"/>
    <mergeCell ref="I148:J148"/>
    <mergeCell ref="K148:L148"/>
    <mergeCell ref="M148:N148"/>
    <mergeCell ref="O148:P148"/>
    <mergeCell ref="Q148:R148"/>
    <mergeCell ref="S148:T148"/>
    <mergeCell ref="U148:V148"/>
    <mergeCell ref="W148:X148"/>
    <mergeCell ref="G154:H154"/>
    <mergeCell ref="I154:J154"/>
    <mergeCell ref="K154:L154"/>
    <mergeCell ref="M154:N154"/>
    <mergeCell ref="O154:P154"/>
    <mergeCell ref="Q154:R154"/>
    <mergeCell ref="S154:T154"/>
    <mergeCell ref="U154:V154"/>
    <mergeCell ref="W154:X154"/>
    <mergeCell ref="G155:H155"/>
    <mergeCell ref="I155:J155"/>
    <mergeCell ref="K155:L155"/>
    <mergeCell ref="M155:N155"/>
    <mergeCell ref="O155:P155"/>
    <mergeCell ref="Q155:R155"/>
    <mergeCell ref="S155:T155"/>
    <mergeCell ref="U155:V155"/>
    <mergeCell ref="W155:X155"/>
    <mergeCell ref="AM170:AN170"/>
    <mergeCell ref="AO170:AP170"/>
    <mergeCell ref="AQ170:AR170"/>
    <mergeCell ref="AS170:AT170"/>
    <mergeCell ref="B164:F164"/>
    <mergeCell ref="G170:H170"/>
    <mergeCell ref="I170:J170"/>
    <mergeCell ref="K170:L170"/>
    <mergeCell ref="M170:N170"/>
    <mergeCell ref="O170:P170"/>
    <mergeCell ref="Q170:R170"/>
    <mergeCell ref="S170:T170"/>
    <mergeCell ref="U170:V170"/>
    <mergeCell ref="AU170:AV170"/>
    <mergeCell ref="G171:H171"/>
    <mergeCell ref="I171:J171"/>
    <mergeCell ref="K171:L171"/>
    <mergeCell ref="M171:N171"/>
    <mergeCell ref="O171:P171"/>
    <mergeCell ref="Q171:R171"/>
    <mergeCell ref="S171:T171"/>
    <mergeCell ref="U171:V171"/>
    <mergeCell ref="W171:X171"/>
    <mergeCell ref="AE171:AF171"/>
    <mergeCell ref="AG171:AH171"/>
    <mergeCell ref="AI171:AJ171"/>
    <mergeCell ref="AK171:AL171"/>
    <mergeCell ref="AM171:AN171"/>
    <mergeCell ref="AO171:AP171"/>
    <mergeCell ref="AQ171:AR171"/>
    <mergeCell ref="AS171:AT171"/>
    <mergeCell ref="AU171:AV171"/>
    <mergeCell ref="W170:X170"/>
    <mergeCell ref="AE170:AF170"/>
    <mergeCell ref="AG170:AH170"/>
    <mergeCell ref="AI170:AJ170"/>
    <mergeCell ref="AK170:AL170"/>
    <mergeCell ref="B180:F180"/>
    <mergeCell ref="Z180:AD180"/>
    <mergeCell ref="G188:H188"/>
    <mergeCell ref="I188:J188"/>
    <mergeCell ref="K188:L188"/>
    <mergeCell ref="M188:N188"/>
    <mergeCell ref="O188:P188"/>
    <mergeCell ref="Q188:R188"/>
    <mergeCell ref="S188:T188"/>
    <mergeCell ref="U188:V188"/>
    <mergeCell ref="W188:X188"/>
    <mergeCell ref="G189:H189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B198:F199"/>
    <mergeCell ref="G199:H199"/>
    <mergeCell ref="I199:J199"/>
    <mergeCell ref="K199:L199"/>
    <mergeCell ref="M199:N199"/>
    <mergeCell ref="O199:P199"/>
    <mergeCell ref="Q199:R199"/>
    <mergeCell ref="S199:T199"/>
    <mergeCell ref="U199:V199"/>
    <mergeCell ref="W199:X199"/>
    <mergeCell ref="G205:H205"/>
    <mergeCell ref="I205:J205"/>
    <mergeCell ref="K205:L205"/>
    <mergeCell ref="M205:N205"/>
    <mergeCell ref="O205:P205"/>
    <mergeCell ref="Q205:R205"/>
    <mergeCell ref="S205:T205"/>
    <mergeCell ref="U205:V205"/>
    <mergeCell ref="W205:X205"/>
    <mergeCell ref="G206:H206"/>
    <mergeCell ref="I206:J206"/>
    <mergeCell ref="K206:L206"/>
    <mergeCell ref="M206:N206"/>
    <mergeCell ref="O206:P206"/>
    <mergeCell ref="Q206:R206"/>
    <mergeCell ref="S206:T206"/>
    <mergeCell ref="U206:V206"/>
    <mergeCell ref="W206:X206"/>
    <mergeCell ref="AM221:AN221"/>
    <mergeCell ref="AO221:AP221"/>
    <mergeCell ref="AQ221:AR221"/>
    <mergeCell ref="AS221:AT221"/>
    <mergeCell ref="B215:F215"/>
    <mergeCell ref="G221:H221"/>
    <mergeCell ref="I221:J221"/>
    <mergeCell ref="K221:L221"/>
    <mergeCell ref="M221:N221"/>
    <mergeCell ref="O221:P221"/>
    <mergeCell ref="Q221:R221"/>
    <mergeCell ref="S221:T221"/>
    <mergeCell ref="U221:V221"/>
    <mergeCell ref="AU221:AV221"/>
    <mergeCell ref="G222:H222"/>
    <mergeCell ref="I222:J222"/>
    <mergeCell ref="K222:L222"/>
    <mergeCell ref="M222:N222"/>
    <mergeCell ref="O222:P222"/>
    <mergeCell ref="Q222:R222"/>
    <mergeCell ref="S222:T222"/>
    <mergeCell ref="U222:V222"/>
    <mergeCell ref="W222:X222"/>
    <mergeCell ref="AE222:AF222"/>
    <mergeCell ref="AG222:AH222"/>
    <mergeCell ref="AI222:AJ222"/>
    <mergeCell ref="AK222:AL222"/>
    <mergeCell ref="AM222:AN222"/>
    <mergeCell ref="AO222:AP222"/>
    <mergeCell ref="AQ222:AR222"/>
    <mergeCell ref="AS222:AT222"/>
    <mergeCell ref="AU222:AV222"/>
    <mergeCell ref="W221:X221"/>
    <mergeCell ref="AE221:AF221"/>
    <mergeCell ref="AG221:AH221"/>
    <mergeCell ref="AI221:AJ221"/>
    <mergeCell ref="AK221:AL221"/>
    <mergeCell ref="B231:F231"/>
    <mergeCell ref="Z231:AD231"/>
    <mergeCell ref="G238:H238"/>
    <mergeCell ref="I238:J238"/>
    <mergeCell ref="K238:L238"/>
    <mergeCell ref="M238:N238"/>
    <mergeCell ref="O238:P238"/>
    <mergeCell ref="Q238:R238"/>
    <mergeCell ref="S238:T238"/>
    <mergeCell ref="U238:V238"/>
    <mergeCell ref="W238:X238"/>
    <mergeCell ref="G239:H239"/>
    <mergeCell ref="I239:J239"/>
    <mergeCell ref="K239:L239"/>
    <mergeCell ref="M239:N239"/>
    <mergeCell ref="O239:P239"/>
    <mergeCell ref="Q239:R239"/>
    <mergeCell ref="S239:T239"/>
    <mergeCell ref="U239:V239"/>
    <mergeCell ref="W239:X239"/>
    <mergeCell ref="B248:F249"/>
    <mergeCell ref="G249:H249"/>
    <mergeCell ref="I249:J249"/>
    <mergeCell ref="K249:L249"/>
    <mergeCell ref="M249:N249"/>
    <mergeCell ref="O249:P249"/>
    <mergeCell ref="Q249:R249"/>
    <mergeCell ref="S249:T249"/>
    <mergeCell ref="U249:V249"/>
    <mergeCell ref="W249:X249"/>
    <mergeCell ref="G255:H255"/>
    <mergeCell ref="I255:J255"/>
    <mergeCell ref="K255:L255"/>
    <mergeCell ref="M255:N255"/>
    <mergeCell ref="O255:P255"/>
    <mergeCell ref="Q255:R255"/>
    <mergeCell ref="S255:T255"/>
    <mergeCell ref="U255:V255"/>
    <mergeCell ref="W255:X255"/>
    <mergeCell ref="G256:H256"/>
    <mergeCell ref="I256:J256"/>
    <mergeCell ref="K256:L256"/>
    <mergeCell ref="M256:N256"/>
    <mergeCell ref="O256:P256"/>
    <mergeCell ref="Q256:R256"/>
    <mergeCell ref="S256:T256"/>
    <mergeCell ref="U256:V256"/>
    <mergeCell ref="W256:X256"/>
    <mergeCell ref="AM271:AN271"/>
    <mergeCell ref="AO271:AP271"/>
    <mergeCell ref="AQ271:AR271"/>
    <mergeCell ref="AS271:AT271"/>
    <mergeCell ref="B265:F265"/>
    <mergeCell ref="G271:H271"/>
    <mergeCell ref="I271:J271"/>
    <mergeCell ref="K271:L271"/>
    <mergeCell ref="M271:N271"/>
    <mergeCell ref="O271:P271"/>
    <mergeCell ref="Q271:R271"/>
    <mergeCell ref="S271:T271"/>
    <mergeCell ref="U271:V271"/>
    <mergeCell ref="AU271:AV271"/>
    <mergeCell ref="G272:H272"/>
    <mergeCell ref="I272:J272"/>
    <mergeCell ref="K272:L272"/>
    <mergeCell ref="M272:N272"/>
    <mergeCell ref="O272:P272"/>
    <mergeCell ref="Q272:R272"/>
    <mergeCell ref="S272:T272"/>
    <mergeCell ref="U272:V272"/>
    <mergeCell ref="W272:X272"/>
    <mergeCell ref="AE272:AF272"/>
    <mergeCell ref="AG272:AH272"/>
    <mergeCell ref="AI272:AJ272"/>
    <mergeCell ref="AK272:AL272"/>
    <mergeCell ref="AM272:AN272"/>
    <mergeCell ref="AO272:AP272"/>
    <mergeCell ref="AQ272:AR272"/>
    <mergeCell ref="AS272:AT272"/>
    <mergeCell ref="AU272:AV272"/>
    <mergeCell ref="W271:X271"/>
    <mergeCell ref="AE271:AF271"/>
    <mergeCell ref="AG271:AH271"/>
    <mergeCell ref="AI271:AJ271"/>
    <mergeCell ref="AK271:AL271"/>
    <mergeCell ref="B281:F281"/>
    <mergeCell ref="Z281:AD281"/>
    <mergeCell ref="G289:H289"/>
    <mergeCell ref="I289:J289"/>
    <mergeCell ref="K289:L289"/>
    <mergeCell ref="M289:N289"/>
    <mergeCell ref="O289:P289"/>
    <mergeCell ref="Q289:R289"/>
    <mergeCell ref="S289:T289"/>
    <mergeCell ref="U289:V289"/>
    <mergeCell ref="W289:X289"/>
    <mergeCell ref="G290:H290"/>
    <mergeCell ref="I290:J290"/>
    <mergeCell ref="K290:L290"/>
    <mergeCell ref="M290:N290"/>
    <mergeCell ref="O290:P290"/>
    <mergeCell ref="Q290:R290"/>
    <mergeCell ref="S290:T290"/>
    <mergeCell ref="U290:V290"/>
    <mergeCell ref="W290:X290"/>
    <mergeCell ref="B299:F300"/>
    <mergeCell ref="G300:H300"/>
    <mergeCell ref="I300:J300"/>
    <mergeCell ref="K300:L300"/>
    <mergeCell ref="M300:N300"/>
    <mergeCell ref="O300:P300"/>
    <mergeCell ref="Q300:R300"/>
    <mergeCell ref="S300:T300"/>
    <mergeCell ref="U300:V300"/>
    <mergeCell ref="W300:X300"/>
    <mergeCell ref="G306:H306"/>
    <mergeCell ref="I306:J306"/>
    <mergeCell ref="K306:L306"/>
    <mergeCell ref="M306:N306"/>
    <mergeCell ref="O306:P306"/>
    <mergeCell ref="Q306:R306"/>
    <mergeCell ref="S306:T306"/>
    <mergeCell ref="U306:V306"/>
    <mergeCell ref="W306:X306"/>
    <mergeCell ref="G307:H307"/>
    <mergeCell ref="I307:J307"/>
    <mergeCell ref="K307:L307"/>
    <mergeCell ref="M307:N307"/>
    <mergeCell ref="O307:P307"/>
    <mergeCell ref="Q307:R307"/>
    <mergeCell ref="S307:T307"/>
    <mergeCell ref="U307:V307"/>
    <mergeCell ref="W307:X307"/>
    <mergeCell ref="AM322:AN322"/>
    <mergeCell ref="AO322:AP322"/>
    <mergeCell ref="AQ322:AR322"/>
    <mergeCell ref="AS322:AT322"/>
    <mergeCell ref="B316:F316"/>
    <mergeCell ref="G322:H322"/>
    <mergeCell ref="I322:J322"/>
    <mergeCell ref="K322:L322"/>
    <mergeCell ref="M322:N322"/>
    <mergeCell ref="O322:P322"/>
    <mergeCell ref="Q322:R322"/>
    <mergeCell ref="S322:T322"/>
    <mergeCell ref="U322:V322"/>
    <mergeCell ref="AU322:AV322"/>
    <mergeCell ref="G323:H323"/>
    <mergeCell ref="I323:J323"/>
    <mergeCell ref="K323:L323"/>
    <mergeCell ref="M323:N323"/>
    <mergeCell ref="O323:P323"/>
    <mergeCell ref="Q323:R323"/>
    <mergeCell ref="S323:T323"/>
    <mergeCell ref="U323:V323"/>
    <mergeCell ref="W323:X323"/>
    <mergeCell ref="AE323:AF323"/>
    <mergeCell ref="AG323:AH323"/>
    <mergeCell ref="AI323:AJ323"/>
    <mergeCell ref="AK323:AL323"/>
    <mergeCell ref="AM323:AN323"/>
    <mergeCell ref="AO323:AP323"/>
    <mergeCell ref="AQ323:AR323"/>
    <mergeCell ref="AS323:AT323"/>
    <mergeCell ref="AU323:AV323"/>
    <mergeCell ref="W322:X322"/>
    <mergeCell ref="AE322:AF322"/>
    <mergeCell ref="AG322:AH322"/>
    <mergeCell ref="AI322:AJ322"/>
    <mergeCell ref="AK322:AL322"/>
    <mergeCell ref="B332:F332"/>
    <mergeCell ref="Z332:AD332"/>
    <mergeCell ref="G341:H341"/>
    <mergeCell ref="I341:J341"/>
    <mergeCell ref="K341:L341"/>
    <mergeCell ref="M341:N341"/>
    <mergeCell ref="O341:P341"/>
    <mergeCell ref="Q341:R341"/>
    <mergeCell ref="S341:T341"/>
    <mergeCell ref="U341:V341"/>
    <mergeCell ref="W341:X341"/>
    <mergeCell ref="G342:H342"/>
    <mergeCell ref="I342:J342"/>
    <mergeCell ref="K342:L342"/>
    <mergeCell ref="M342:N342"/>
    <mergeCell ref="O342:P342"/>
    <mergeCell ref="Q342:R342"/>
    <mergeCell ref="S342:T342"/>
    <mergeCell ref="U342:V342"/>
    <mergeCell ref="W342:X342"/>
    <mergeCell ref="B351:F352"/>
    <mergeCell ref="G352:H352"/>
    <mergeCell ref="I352:J352"/>
    <mergeCell ref="K352:L352"/>
    <mergeCell ref="M352:N352"/>
    <mergeCell ref="O352:P352"/>
    <mergeCell ref="Q352:R352"/>
    <mergeCell ref="S352:T352"/>
    <mergeCell ref="U352:V352"/>
    <mergeCell ref="W352:X352"/>
    <mergeCell ref="G358:H358"/>
    <mergeCell ref="I358:J358"/>
    <mergeCell ref="K358:L358"/>
    <mergeCell ref="M358:N358"/>
    <mergeCell ref="O358:P358"/>
    <mergeCell ref="Q358:R358"/>
    <mergeCell ref="S358:T358"/>
    <mergeCell ref="U358:V358"/>
    <mergeCell ref="W358:X358"/>
    <mergeCell ref="G359:H359"/>
    <mergeCell ref="I359:J359"/>
    <mergeCell ref="K359:L359"/>
    <mergeCell ref="M359:N359"/>
    <mergeCell ref="O359:P359"/>
    <mergeCell ref="Q359:R359"/>
    <mergeCell ref="S359:T359"/>
    <mergeCell ref="U359:V359"/>
    <mergeCell ref="W359:X359"/>
    <mergeCell ref="AM374:AN374"/>
    <mergeCell ref="AO374:AP374"/>
    <mergeCell ref="AQ374:AR374"/>
    <mergeCell ref="AS374:AT374"/>
    <mergeCell ref="B368:F368"/>
    <mergeCell ref="G374:H374"/>
    <mergeCell ref="I374:J374"/>
    <mergeCell ref="K374:L374"/>
    <mergeCell ref="M374:N374"/>
    <mergeCell ref="O374:P374"/>
    <mergeCell ref="Q374:R374"/>
    <mergeCell ref="S374:T374"/>
    <mergeCell ref="U374:V374"/>
    <mergeCell ref="AU374:AV374"/>
    <mergeCell ref="G375:H375"/>
    <mergeCell ref="I375:J375"/>
    <mergeCell ref="K375:L375"/>
    <mergeCell ref="M375:N375"/>
    <mergeCell ref="O375:P375"/>
    <mergeCell ref="Q375:R375"/>
    <mergeCell ref="S375:T375"/>
    <mergeCell ref="U375:V375"/>
    <mergeCell ref="W375:X375"/>
    <mergeCell ref="AE375:AF375"/>
    <mergeCell ref="AG375:AH375"/>
    <mergeCell ref="AI375:AJ375"/>
    <mergeCell ref="AK375:AL375"/>
    <mergeCell ref="AM375:AN375"/>
    <mergeCell ref="AO375:AP375"/>
    <mergeCell ref="AQ375:AR375"/>
    <mergeCell ref="AS375:AT375"/>
    <mergeCell ref="AU375:AV375"/>
    <mergeCell ref="W374:X374"/>
    <mergeCell ref="AE374:AF374"/>
    <mergeCell ref="AG374:AH374"/>
    <mergeCell ref="AI374:AJ374"/>
    <mergeCell ref="AK374:AL374"/>
    <mergeCell ref="B384:F384"/>
    <mergeCell ref="Z384:AD384"/>
    <mergeCell ref="G393:H393"/>
    <mergeCell ref="I393:J393"/>
    <mergeCell ref="K393:L393"/>
    <mergeCell ref="M393:N393"/>
    <mergeCell ref="O393:P393"/>
    <mergeCell ref="Q393:R393"/>
    <mergeCell ref="S393:T393"/>
    <mergeCell ref="U393:V393"/>
    <mergeCell ref="W393:X393"/>
    <mergeCell ref="G394:H394"/>
    <mergeCell ref="I394:J394"/>
    <mergeCell ref="K394:L394"/>
    <mergeCell ref="M394:N394"/>
    <mergeCell ref="O394:P394"/>
    <mergeCell ref="Q394:R394"/>
    <mergeCell ref="S394:T394"/>
    <mergeCell ref="U394:V394"/>
    <mergeCell ref="W394:X394"/>
    <mergeCell ref="B403:F404"/>
    <mergeCell ref="G404:H404"/>
    <mergeCell ref="I404:J404"/>
    <mergeCell ref="K404:L404"/>
    <mergeCell ref="M404:N404"/>
    <mergeCell ref="O404:P404"/>
    <mergeCell ref="Q404:R404"/>
    <mergeCell ref="S404:T404"/>
    <mergeCell ref="U404:V404"/>
    <mergeCell ref="W404:X404"/>
    <mergeCell ref="G410:H410"/>
    <mergeCell ref="I410:J410"/>
    <mergeCell ref="K410:L410"/>
    <mergeCell ref="M410:N410"/>
    <mergeCell ref="O410:P410"/>
    <mergeCell ref="Q410:R410"/>
    <mergeCell ref="S410:T410"/>
    <mergeCell ref="U410:V410"/>
    <mergeCell ref="W410:X410"/>
    <mergeCell ref="G411:H411"/>
    <mergeCell ref="I411:J411"/>
    <mergeCell ref="K411:L411"/>
    <mergeCell ref="M411:N411"/>
    <mergeCell ref="O411:P411"/>
    <mergeCell ref="Q411:R411"/>
    <mergeCell ref="S411:T411"/>
    <mergeCell ref="U411:V411"/>
    <mergeCell ref="W411:X411"/>
    <mergeCell ref="AI426:AJ426"/>
    <mergeCell ref="AK426:AL426"/>
    <mergeCell ref="AM426:AN426"/>
    <mergeCell ref="AO426:AP426"/>
    <mergeCell ref="AQ426:AR426"/>
    <mergeCell ref="AS426:AT426"/>
    <mergeCell ref="B420:F420"/>
    <mergeCell ref="G426:H426"/>
    <mergeCell ref="I426:J426"/>
    <mergeCell ref="K426:L426"/>
    <mergeCell ref="M426:N426"/>
    <mergeCell ref="O426:P426"/>
    <mergeCell ref="Q426:R426"/>
    <mergeCell ref="S426:T426"/>
    <mergeCell ref="U426:V426"/>
    <mergeCell ref="B436:F436"/>
    <mergeCell ref="Z436:AD436"/>
    <mergeCell ref="AU426:AV426"/>
    <mergeCell ref="G427:H427"/>
    <mergeCell ref="I427:J427"/>
    <mergeCell ref="K427:L427"/>
    <mergeCell ref="M427:N427"/>
    <mergeCell ref="O427:P427"/>
    <mergeCell ref="Q427:R427"/>
    <mergeCell ref="S427:T427"/>
    <mergeCell ref="U427:V427"/>
    <mergeCell ref="W427:X427"/>
    <mergeCell ref="AE427:AF427"/>
    <mergeCell ref="AG427:AH427"/>
    <mergeCell ref="AI427:AJ427"/>
    <mergeCell ref="AK427:AL427"/>
    <mergeCell ref="AM427:AN427"/>
    <mergeCell ref="AO427:AP427"/>
    <mergeCell ref="AQ427:AR427"/>
    <mergeCell ref="AS427:AT427"/>
    <mergeCell ref="AU427:AV427"/>
    <mergeCell ref="W426:X426"/>
    <mergeCell ref="AE426:AF426"/>
    <mergeCell ref="AG426:AH426"/>
  </mergeCells>
  <conditionalFormatting sqref="O29:P29 G20:X28 G55:X63 G89:X97">
    <cfRule type="cellIs" dxfId="167" priority="181" operator="equal">
      <formula>$B$3</formula>
    </cfRule>
    <cfRule type="cellIs" dxfId="166" priority="182" operator="equal">
      <formula>$B$8</formula>
    </cfRule>
    <cfRule type="cellIs" dxfId="165" priority="183" operator="between">
      <formula>$B$6+0.01</formula>
      <formula>$B$7+0.01</formula>
    </cfRule>
    <cfRule type="cellIs" dxfId="164" priority="184" operator="between">
      <formula>$B$5+0.01</formula>
      <formula>$B$6+0.01</formula>
    </cfRule>
    <cfRule type="cellIs" dxfId="163" priority="185" operator="between">
      <formula>$B$4+0.01</formula>
      <formula>$B$5+0.01</formula>
    </cfRule>
    <cfRule type="cellIs" dxfId="162" priority="186" operator="between">
      <formula>0.01</formula>
      <formula>$B$4+0.01</formula>
    </cfRule>
  </conditionalFormatting>
  <conditionalFormatting sqref="G140:X148">
    <cfRule type="cellIs" dxfId="161" priority="157" operator="equal">
      <formula>#REF!</formula>
    </cfRule>
    <cfRule type="cellIs" dxfId="160" priority="158" operator="equal">
      <formula>$B$8</formula>
    </cfRule>
    <cfRule type="cellIs" dxfId="159" priority="159" operator="between">
      <formula>$B$6+0.02</formula>
      <formula>$B$7+0.01</formula>
    </cfRule>
    <cfRule type="cellIs" dxfId="158" priority="160" operator="between">
      <formula>$B$5+0.02</formula>
      <formula>$B$6+0.01</formula>
    </cfRule>
    <cfRule type="cellIs" dxfId="157" priority="161" operator="between">
      <formula>$B$4+0.02</formula>
      <formula>$B$5+0.01</formula>
    </cfRule>
    <cfRule type="cellIs" dxfId="156" priority="162" operator="between">
      <formula>0.01</formula>
      <formula>$B$4+0.01</formula>
    </cfRule>
  </conditionalFormatting>
  <conditionalFormatting sqref="G191:X199">
    <cfRule type="cellIs" dxfId="155" priority="151" operator="equal">
      <formula>#REF!</formula>
    </cfRule>
    <cfRule type="cellIs" dxfId="154" priority="152" operator="equal">
      <formula>$B$8</formula>
    </cfRule>
    <cfRule type="cellIs" dxfId="153" priority="153" operator="between">
      <formula>$B$6+0.02</formula>
      <formula>$B$7+0.01</formula>
    </cfRule>
    <cfRule type="cellIs" dxfId="152" priority="154" operator="between">
      <formula>$B$5+0.02</formula>
      <formula>$B$6+0.01</formula>
    </cfRule>
    <cfRule type="cellIs" dxfId="151" priority="155" operator="between">
      <formula>$B$4+0.02</formula>
      <formula>$B$5+0.01</formula>
    </cfRule>
    <cfRule type="cellIs" dxfId="150" priority="156" operator="between">
      <formula>0.01</formula>
      <formula>$B$4+0.01</formula>
    </cfRule>
  </conditionalFormatting>
  <conditionalFormatting sqref="G241:X249">
    <cfRule type="cellIs" dxfId="149" priority="145" operator="equal">
      <formula>#REF!</formula>
    </cfRule>
    <cfRule type="cellIs" dxfId="148" priority="146" operator="equal">
      <formula>$B$8</formula>
    </cfRule>
    <cfRule type="cellIs" dxfId="147" priority="147" operator="between">
      <formula>$B$6+0.02</formula>
      <formula>$B$7+0.01</formula>
    </cfRule>
    <cfRule type="cellIs" dxfId="146" priority="148" operator="between">
      <formula>$B$5+0.02</formula>
      <formula>$B$6+0.01</formula>
    </cfRule>
    <cfRule type="cellIs" dxfId="145" priority="149" operator="between">
      <formula>$B$4+0.02</formula>
      <formula>$B$5+0.01</formula>
    </cfRule>
    <cfRule type="cellIs" dxfId="144" priority="150" operator="between">
      <formula>0.01</formula>
      <formula>$B$4+0.01</formula>
    </cfRule>
  </conditionalFormatting>
  <conditionalFormatting sqref="G292:X300">
    <cfRule type="cellIs" dxfId="143" priority="139" operator="equal">
      <formula>#REF!</formula>
    </cfRule>
    <cfRule type="cellIs" dxfId="142" priority="140" operator="equal">
      <formula>$B$8</formula>
    </cfRule>
    <cfRule type="cellIs" dxfId="141" priority="141" operator="between">
      <formula>$B$6+0.02</formula>
      <formula>$B$7+0.01</formula>
    </cfRule>
    <cfRule type="cellIs" dxfId="140" priority="142" operator="between">
      <formula>$B$5+0.02</formula>
      <formula>$B$6+0.01</formula>
    </cfRule>
    <cfRule type="cellIs" dxfId="139" priority="143" operator="between">
      <formula>$B$4+0.02</formula>
      <formula>$B$5+0.01</formula>
    </cfRule>
    <cfRule type="cellIs" dxfId="138" priority="144" operator="between">
      <formula>0.01</formula>
      <formula>$B$4+0.01</formula>
    </cfRule>
  </conditionalFormatting>
  <conditionalFormatting sqref="G344:X352">
    <cfRule type="cellIs" dxfId="137" priority="133" operator="equal">
      <formula>#REF!</formula>
    </cfRule>
    <cfRule type="cellIs" dxfId="136" priority="134" operator="equal">
      <formula>$B$8</formula>
    </cfRule>
    <cfRule type="cellIs" dxfId="135" priority="135" operator="between">
      <formula>$B$6+0.02</formula>
      <formula>$B$7+0.01</formula>
    </cfRule>
    <cfRule type="cellIs" dxfId="134" priority="136" operator="between">
      <formula>$B$5+0.02</formula>
      <formula>$B$6+0.01</formula>
    </cfRule>
    <cfRule type="cellIs" dxfId="133" priority="137" operator="between">
      <formula>$B$4+0.02</formula>
      <formula>$B$5+0.01</formula>
    </cfRule>
    <cfRule type="cellIs" dxfId="132" priority="138" operator="between">
      <formula>0.01</formula>
      <formula>$B$4+0.01</formula>
    </cfRule>
  </conditionalFormatting>
  <conditionalFormatting sqref="G396:X404">
    <cfRule type="cellIs" dxfId="131" priority="127" operator="equal">
      <formula>#REF!</formula>
    </cfRule>
    <cfRule type="cellIs" dxfId="130" priority="128" operator="equal">
      <formula>$B$8</formula>
    </cfRule>
    <cfRule type="cellIs" dxfId="129" priority="129" operator="between">
      <formula>$B$6+0.02</formula>
      <formula>$B$7+0.01</formula>
    </cfRule>
    <cfRule type="cellIs" dxfId="128" priority="130" operator="between">
      <formula>$B$5+0.02</formula>
      <formula>$B$6+0.01</formula>
    </cfRule>
    <cfRule type="cellIs" dxfId="127" priority="131" operator="between">
      <formula>$B$4+0.02</formula>
      <formula>$B$5+0.01</formula>
    </cfRule>
    <cfRule type="cellIs" dxfId="126" priority="132" operator="between">
      <formula>0.01</formula>
      <formula>$B$4+0.01</formula>
    </cfRule>
  </conditionalFormatting>
  <conditionalFormatting sqref="G140:X148">
    <cfRule type="cellIs" dxfId="125" priority="121" operator="equal">
      <formula>$B$3</formula>
    </cfRule>
    <cfRule type="cellIs" dxfId="124" priority="122" operator="equal">
      <formula>$B$8</formula>
    </cfRule>
    <cfRule type="cellIs" dxfId="123" priority="123" operator="between">
      <formula>$B$6+0.01</formula>
      <formula>$B$7+0.01</formula>
    </cfRule>
    <cfRule type="cellIs" dxfId="122" priority="124" operator="between">
      <formula>$B$5+0.01</formula>
      <formula>$B$6+0.01</formula>
    </cfRule>
    <cfRule type="cellIs" dxfId="121" priority="125" operator="between">
      <formula>$B$4+0.01</formula>
      <formula>$B$5+0.01</formula>
    </cfRule>
    <cfRule type="cellIs" dxfId="120" priority="126" operator="between">
      <formula>0.01</formula>
      <formula>$B$4+0.01</formula>
    </cfRule>
  </conditionalFormatting>
  <conditionalFormatting sqref="G191:X199">
    <cfRule type="cellIs" dxfId="119" priority="115" operator="equal">
      <formula>#REF!</formula>
    </cfRule>
    <cfRule type="cellIs" dxfId="118" priority="116" operator="equal">
      <formula>$B$8</formula>
    </cfRule>
    <cfRule type="cellIs" dxfId="117" priority="117" operator="between">
      <formula>$B$6+0.02</formula>
      <formula>$B$7+0.01</formula>
    </cfRule>
    <cfRule type="cellIs" dxfId="116" priority="118" operator="between">
      <formula>$B$5+0.02</formula>
      <formula>$B$6+0.01</formula>
    </cfRule>
    <cfRule type="cellIs" dxfId="115" priority="119" operator="between">
      <formula>$B$4+0.02</formula>
      <formula>$B$5+0.01</formula>
    </cfRule>
    <cfRule type="cellIs" dxfId="114" priority="120" operator="between">
      <formula>0.01</formula>
      <formula>$B$4+0.01</formula>
    </cfRule>
  </conditionalFormatting>
  <conditionalFormatting sqref="G191:X199">
    <cfRule type="cellIs" dxfId="113" priority="109" operator="equal">
      <formula>$B$3</formula>
    </cfRule>
    <cfRule type="cellIs" dxfId="112" priority="110" operator="equal">
      <formula>$B$8</formula>
    </cfRule>
    <cfRule type="cellIs" dxfId="111" priority="111" operator="between">
      <formula>$B$6+0.01</formula>
      <formula>$B$7+0.01</formula>
    </cfRule>
    <cfRule type="cellIs" dxfId="110" priority="112" operator="between">
      <formula>$B$5+0.01</formula>
      <formula>$B$6+0.01</formula>
    </cfRule>
    <cfRule type="cellIs" dxfId="109" priority="113" operator="between">
      <formula>$B$4+0.01</formula>
      <formula>$B$5+0.01</formula>
    </cfRule>
    <cfRule type="cellIs" dxfId="108" priority="114" operator="between">
      <formula>0.01</formula>
      <formula>$B$4+0.01</formula>
    </cfRule>
  </conditionalFormatting>
  <conditionalFormatting sqref="G241:X249">
    <cfRule type="cellIs" dxfId="107" priority="103" operator="equal">
      <formula>#REF!</formula>
    </cfRule>
    <cfRule type="cellIs" dxfId="106" priority="104" operator="equal">
      <formula>$B$8</formula>
    </cfRule>
    <cfRule type="cellIs" dxfId="105" priority="105" operator="between">
      <formula>$B$6+0.02</formula>
      <formula>$B$7+0.01</formula>
    </cfRule>
    <cfRule type="cellIs" dxfId="104" priority="106" operator="between">
      <formula>$B$5+0.02</formula>
      <formula>$B$6+0.01</formula>
    </cfRule>
    <cfRule type="cellIs" dxfId="103" priority="107" operator="between">
      <formula>$B$4+0.02</formula>
      <formula>$B$5+0.01</formula>
    </cfRule>
    <cfRule type="cellIs" dxfId="102" priority="108" operator="between">
      <formula>0.01</formula>
      <formula>$B$4+0.01</formula>
    </cfRule>
  </conditionalFormatting>
  <conditionalFormatting sqref="G241:X249">
    <cfRule type="cellIs" dxfId="101" priority="97" operator="equal">
      <formula>#REF!</formula>
    </cfRule>
    <cfRule type="cellIs" dxfId="100" priority="98" operator="equal">
      <formula>$B$8</formula>
    </cfRule>
    <cfRule type="cellIs" dxfId="99" priority="99" operator="between">
      <formula>$B$6+0.02</formula>
      <formula>$B$7+0.01</formula>
    </cfRule>
    <cfRule type="cellIs" dxfId="98" priority="100" operator="between">
      <formula>$B$5+0.02</formula>
      <formula>$B$6+0.01</formula>
    </cfRule>
    <cfRule type="cellIs" dxfId="97" priority="101" operator="between">
      <formula>$B$4+0.02</formula>
      <formula>$B$5+0.01</formula>
    </cfRule>
    <cfRule type="cellIs" dxfId="96" priority="102" operator="between">
      <formula>0.01</formula>
      <formula>$B$4+0.01</formula>
    </cfRule>
  </conditionalFormatting>
  <conditionalFormatting sqref="G241:X249">
    <cfRule type="cellIs" dxfId="95" priority="91" operator="equal">
      <formula>$B$3</formula>
    </cfRule>
    <cfRule type="cellIs" dxfId="94" priority="92" operator="equal">
      <formula>$B$8</formula>
    </cfRule>
    <cfRule type="cellIs" dxfId="93" priority="93" operator="between">
      <formula>$B$6+0.01</formula>
      <formula>$B$7+0.01</formula>
    </cfRule>
    <cfRule type="cellIs" dxfId="92" priority="94" operator="between">
      <formula>$B$5+0.01</formula>
      <formula>$B$6+0.01</formula>
    </cfRule>
    <cfRule type="cellIs" dxfId="91" priority="95" operator="between">
      <formula>$B$4+0.01</formula>
      <formula>$B$5+0.01</formula>
    </cfRule>
    <cfRule type="cellIs" dxfId="90" priority="96" operator="between">
      <formula>0.01</formula>
      <formula>$B$4+0.01</formula>
    </cfRule>
  </conditionalFormatting>
  <conditionalFormatting sqref="G292:X300">
    <cfRule type="cellIs" dxfId="89" priority="85" operator="equal">
      <formula>#REF!</formula>
    </cfRule>
    <cfRule type="cellIs" dxfId="88" priority="86" operator="equal">
      <formula>$B$8</formula>
    </cfRule>
    <cfRule type="cellIs" dxfId="87" priority="87" operator="between">
      <formula>$B$6+0.02</formula>
      <formula>$B$7+0.01</formula>
    </cfRule>
    <cfRule type="cellIs" dxfId="86" priority="88" operator="between">
      <formula>$B$5+0.02</formula>
      <formula>$B$6+0.01</formula>
    </cfRule>
    <cfRule type="cellIs" dxfId="85" priority="89" operator="between">
      <formula>$B$4+0.02</formula>
      <formula>$B$5+0.01</formula>
    </cfRule>
    <cfRule type="cellIs" dxfId="84" priority="90" operator="between">
      <formula>0.01</formula>
      <formula>$B$4+0.01</formula>
    </cfRule>
  </conditionalFormatting>
  <conditionalFormatting sqref="G292:X300">
    <cfRule type="cellIs" dxfId="83" priority="79" operator="equal">
      <formula>#REF!</formula>
    </cfRule>
    <cfRule type="cellIs" dxfId="82" priority="80" operator="equal">
      <formula>$B$8</formula>
    </cfRule>
    <cfRule type="cellIs" dxfId="81" priority="81" operator="between">
      <formula>$B$6+0.02</formula>
      <formula>$B$7+0.01</formula>
    </cfRule>
    <cfRule type="cellIs" dxfId="80" priority="82" operator="between">
      <formula>$B$5+0.02</formula>
      <formula>$B$6+0.01</formula>
    </cfRule>
    <cfRule type="cellIs" dxfId="79" priority="83" operator="between">
      <formula>$B$4+0.02</formula>
      <formula>$B$5+0.01</formula>
    </cfRule>
    <cfRule type="cellIs" dxfId="78" priority="84" operator="between">
      <formula>0.01</formula>
      <formula>$B$4+0.01</formula>
    </cfRule>
  </conditionalFormatting>
  <conditionalFormatting sqref="G292:X300">
    <cfRule type="cellIs" dxfId="77" priority="73" operator="equal">
      <formula>#REF!</formula>
    </cfRule>
    <cfRule type="cellIs" dxfId="76" priority="74" operator="equal">
      <formula>$B$8</formula>
    </cfRule>
    <cfRule type="cellIs" dxfId="75" priority="75" operator="between">
      <formula>$B$6+0.02</formula>
      <formula>$B$7+0.01</formula>
    </cfRule>
    <cfRule type="cellIs" dxfId="74" priority="76" operator="between">
      <formula>$B$5+0.02</formula>
      <formula>$B$6+0.01</formula>
    </cfRule>
    <cfRule type="cellIs" dxfId="73" priority="77" operator="between">
      <formula>$B$4+0.02</formula>
      <formula>$B$5+0.01</formula>
    </cfRule>
    <cfRule type="cellIs" dxfId="72" priority="78" operator="between">
      <formula>0.01</formula>
      <formula>$B$4+0.01</formula>
    </cfRule>
  </conditionalFormatting>
  <conditionalFormatting sqref="G292:X300">
    <cfRule type="cellIs" dxfId="71" priority="67" operator="equal">
      <formula>$B$3</formula>
    </cfRule>
    <cfRule type="cellIs" dxfId="70" priority="68" operator="equal">
      <formula>$B$8</formula>
    </cfRule>
    <cfRule type="cellIs" dxfId="69" priority="69" operator="between">
      <formula>$B$6+0.01</formula>
      <formula>$B$7+0.01</formula>
    </cfRule>
    <cfRule type="cellIs" dxfId="68" priority="70" operator="between">
      <formula>$B$5+0.01</formula>
      <formula>$B$6+0.01</formula>
    </cfRule>
    <cfRule type="cellIs" dxfId="67" priority="71" operator="between">
      <formula>$B$4+0.01</formula>
      <formula>$B$5+0.01</formula>
    </cfRule>
    <cfRule type="cellIs" dxfId="66" priority="72" operator="between">
      <formula>0.01</formula>
      <formula>$B$4+0.01</formula>
    </cfRule>
  </conditionalFormatting>
  <conditionalFormatting sqref="G344:X352">
    <cfRule type="cellIs" dxfId="65" priority="61" operator="equal">
      <formula>#REF!</formula>
    </cfRule>
    <cfRule type="cellIs" dxfId="64" priority="62" operator="equal">
      <formula>$B$8</formula>
    </cfRule>
    <cfRule type="cellIs" dxfId="63" priority="63" operator="between">
      <formula>$B$6+0.02</formula>
      <formula>$B$7+0.01</formula>
    </cfRule>
    <cfRule type="cellIs" dxfId="62" priority="64" operator="between">
      <formula>$B$5+0.02</formula>
      <formula>$B$6+0.01</formula>
    </cfRule>
    <cfRule type="cellIs" dxfId="61" priority="65" operator="between">
      <formula>$B$4+0.02</formula>
      <formula>$B$5+0.01</formula>
    </cfRule>
    <cfRule type="cellIs" dxfId="60" priority="66" operator="between">
      <formula>0.01</formula>
      <formula>$B$4+0.01</formula>
    </cfRule>
  </conditionalFormatting>
  <conditionalFormatting sqref="G344:X352">
    <cfRule type="cellIs" dxfId="59" priority="55" operator="equal">
      <formula>#REF!</formula>
    </cfRule>
    <cfRule type="cellIs" dxfId="58" priority="56" operator="equal">
      <formula>$B$8</formula>
    </cfRule>
    <cfRule type="cellIs" dxfId="57" priority="57" operator="between">
      <formula>$B$6+0.02</formula>
      <formula>$B$7+0.01</formula>
    </cfRule>
    <cfRule type="cellIs" dxfId="56" priority="58" operator="between">
      <formula>$B$5+0.02</formula>
      <formula>$B$6+0.01</formula>
    </cfRule>
    <cfRule type="cellIs" dxfId="55" priority="59" operator="between">
      <formula>$B$4+0.02</formula>
      <formula>$B$5+0.01</formula>
    </cfRule>
    <cfRule type="cellIs" dxfId="54" priority="60" operator="between">
      <formula>0.01</formula>
      <formula>$B$4+0.01</formula>
    </cfRule>
  </conditionalFormatting>
  <conditionalFormatting sqref="G344:X352">
    <cfRule type="cellIs" dxfId="53" priority="49" operator="equal">
      <formula>#REF!</formula>
    </cfRule>
    <cfRule type="cellIs" dxfId="52" priority="50" operator="equal">
      <formula>$B$8</formula>
    </cfRule>
    <cfRule type="cellIs" dxfId="51" priority="51" operator="between">
      <formula>$B$6+0.02</formula>
      <formula>$B$7+0.01</formula>
    </cfRule>
    <cfRule type="cellIs" dxfId="50" priority="52" operator="between">
      <formula>$B$5+0.02</formula>
      <formula>$B$6+0.01</formula>
    </cfRule>
    <cfRule type="cellIs" dxfId="49" priority="53" operator="between">
      <formula>$B$4+0.02</formula>
      <formula>$B$5+0.01</formula>
    </cfRule>
    <cfRule type="cellIs" dxfId="48" priority="54" operator="between">
      <formula>0.01</formula>
      <formula>$B$4+0.01</formula>
    </cfRule>
  </conditionalFormatting>
  <conditionalFormatting sqref="G344:X352">
    <cfRule type="cellIs" dxfId="47" priority="43" operator="equal">
      <formula>#REF!</formula>
    </cfRule>
    <cfRule type="cellIs" dxfId="46" priority="44" operator="equal">
      <formula>$B$8</formula>
    </cfRule>
    <cfRule type="cellIs" dxfId="45" priority="45" operator="between">
      <formula>$B$6+0.02</formula>
      <formula>$B$7+0.01</formula>
    </cfRule>
    <cfRule type="cellIs" dxfId="44" priority="46" operator="between">
      <formula>$B$5+0.02</formula>
      <formula>$B$6+0.01</formula>
    </cfRule>
    <cfRule type="cellIs" dxfId="43" priority="47" operator="between">
      <formula>$B$4+0.02</formula>
      <formula>$B$5+0.01</formula>
    </cfRule>
    <cfRule type="cellIs" dxfId="42" priority="48" operator="between">
      <formula>0.01</formula>
      <formula>$B$4+0.01</formula>
    </cfRule>
  </conditionalFormatting>
  <conditionalFormatting sqref="G344:X352">
    <cfRule type="cellIs" dxfId="41" priority="37" operator="equal">
      <formula>$B$3</formula>
    </cfRule>
    <cfRule type="cellIs" dxfId="40" priority="38" operator="equal">
      <formula>$B$8</formula>
    </cfRule>
    <cfRule type="cellIs" dxfId="39" priority="39" operator="between">
      <formula>$B$6+0.01</formula>
      <formula>$B$7+0.01</formula>
    </cfRule>
    <cfRule type="cellIs" dxfId="38" priority="40" operator="between">
      <formula>$B$5+0.01</formula>
      <formula>$B$6+0.01</formula>
    </cfRule>
    <cfRule type="cellIs" dxfId="37" priority="41" operator="between">
      <formula>$B$4+0.01</formula>
      <formula>$B$5+0.01</formula>
    </cfRule>
    <cfRule type="cellIs" dxfId="36" priority="42" operator="between">
      <formula>0.01</formula>
      <formula>$B$4+0.01</formula>
    </cfRule>
  </conditionalFormatting>
  <conditionalFormatting sqref="G396:X404">
    <cfRule type="cellIs" dxfId="35" priority="31" operator="equal">
      <formula>#REF!</formula>
    </cfRule>
    <cfRule type="cellIs" dxfId="34" priority="32" operator="equal">
      <formula>$B$8</formula>
    </cfRule>
    <cfRule type="cellIs" dxfId="33" priority="33" operator="between">
      <formula>$B$6+0.02</formula>
      <formula>$B$7+0.01</formula>
    </cfRule>
    <cfRule type="cellIs" dxfId="32" priority="34" operator="between">
      <formula>$B$5+0.02</formula>
      <formula>$B$6+0.01</formula>
    </cfRule>
    <cfRule type="cellIs" dxfId="31" priority="35" operator="between">
      <formula>$B$4+0.02</formula>
      <formula>$B$5+0.01</formula>
    </cfRule>
    <cfRule type="cellIs" dxfId="30" priority="36" operator="between">
      <formula>0.01</formula>
      <formula>$B$4+0.01</formula>
    </cfRule>
  </conditionalFormatting>
  <conditionalFormatting sqref="G396:X404">
    <cfRule type="cellIs" dxfId="29" priority="25" operator="equal">
      <formula>#REF!</formula>
    </cfRule>
    <cfRule type="cellIs" dxfId="28" priority="26" operator="equal">
      <formula>$B$8</formula>
    </cfRule>
    <cfRule type="cellIs" dxfId="27" priority="27" operator="between">
      <formula>$B$6+0.02</formula>
      <formula>$B$7+0.01</formula>
    </cfRule>
    <cfRule type="cellIs" dxfId="26" priority="28" operator="between">
      <formula>$B$5+0.02</formula>
      <formula>$B$6+0.01</formula>
    </cfRule>
    <cfRule type="cellIs" dxfId="25" priority="29" operator="between">
      <formula>$B$4+0.02</formula>
      <formula>$B$5+0.01</formula>
    </cfRule>
    <cfRule type="cellIs" dxfId="24" priority="30" operator="between">
      <formula>0.01</formula>
      <formula>$B$4+0.01</formula>
    </cfRule>
  </conditionalFormatting>
  <conditionalFormatting sqref="G396:X404">
    <cfRule type="cellIs" dxfId="23" priority="19" operator="equal">
      <formula>#REF!</formula>
    </cfRule>
    <cfRule type="cellIs" dxfId="22" priority="20" operator="equal">
      <formula>$B$8</formula>
    </cfRule>
    <cfRule type="cellIs" dxfId="21" priority="21" operator="between">
      <formula>$B$6+0.02</formula>
      <formula>$B$7+0.01</formula>
    </cfRule>
    <cfRule type="cellIs" dxfId="20" priority="22" operator="between">
      <formula>$B$5+0.02</formula>
      <formula>$B$6+0.01</formula>
    </cfRule>
    <cfRule type="cellIs" dxfId="19" priority="23" operator="between">
      <formula>$B$4+0.02</formula>
      <formula>$B$5+0.01</formula>
    </cfRule>
    <cfRule type="cellIs" dxfId="18" priority="24" operator="between">
      <formula>0.01</formula>
      <formula>$B$4+0.01</formula>
    </cfRule>
  </conditionalFormatting>
  <conditionalFormatting sqref="G396:X404">
    <cfRule type="cellIs" dxfId="17" priority="13" operator="equal">
      <formula>#REF!</formula>
    </cfRule>
    <cfRule type="cellIs" dxfId="16" priority="14" operator="equal">
      <formula>$B$8</formula>
    </cfRule>
    <cfRule type="cellIs" dxfId="15" priority="15" operator="between">
      <formula>$B$6+0.02</formula>
      <formula>$B$7+0.01</formula>
    </cfRule>
    <cfRule type="cellIs" dxfId="14" priority="16" operator="between">
      <formula>$B$5+0.02</formula>
      <formula>$B$6+0.01</formula>
    </cfRule>
    <cfRule type="cellIs" dxfId="13" priority="17" operator="between">
      <formula>$B$4+0.02</formula>
      <formula>$B$5+0.01</formula>
    </cfRule>
    <cfRule type="cellIs" dxfId="12" priority="18" operator="between">
      <formula>0.01</formula>
      <formula>$B$4+0.01</formula>
    </cfRule>
  </conditionalFormatting>
  <conditionalFormatting sqref="G396:X404">
    <cfRule type="cellIs" dxfId="11" priority="7" operator="equal">
      <formula>#REF!</formula>
    </cfRule>
    <cfRule type="cellIs" dxfId="10" priority="8" operator="equal">
      <formula>$B$8</formula>
    </cfRule>
    <cfRule type="cellIs" dxfId="9" priority="9" operator="between">
      <formula>$B$6+0.02</formula>
      <formula>$B$7+0.01</formula>
    </cfRule>
    <cfRule type="cellIs" dxfId="8" priority="10" operator="between">
      <formula>$B$5+0.02</formula>
      <formula>$B$6+0.01</formula>
    </cfRule>
    <cfRule type="cellIs" dxfId="7" priority="11" operator="between">
      <formula>$B$4+0.02</formula>
      <formula>$B$5+0.01</formula>
    </cfRule>
    <cfRule type="cellIs" dxfId="6" priority="12" operator="between">
      <formula>0.01</formula>
      <formula>$B$4+0.01</formula>
    </cfRule>
  </conditionalFormatting>
  <conditionalFormatting sqref="G396:X404">
    <cfRule type="cellIs" dxfId="5" priority="1" operator="equal">
      <formula>$B$3</formula>
    </cfRule>
    <cfRule type="cellIs" dxfId="4" priority="2" operator="equal">
      <formula>$B$8</formula>
    </cfRule>
    <cfRule type="cellIs" dxfId="3" priority="3" operator="between">
      <formula>$B$6+0.01</formula>
      <formula>$B$7+0.01</formula>
    </cfRule>
    <cfRule type="cellIs" dxfId="2" priority="4" operator="between">
      <formula>$B$5+0.01</formula>
      <formula>$B$6+0.01</formula>
    </cfRule>
    <cfRule type="cellIs" dxfId="1" priority="5" operator="between">
      <formula>$B$4+0.01</formula>
      <formula>$B$5+0.01</formula>
    </cfRule>
    <cfRule type="cellIs" dxfId="0" priority="6" operator="between">
      <formula>0.01</formula>
      <formula>$B$4+0.01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6"/>
  <sheetViews>
    <sheetView workbookViewId="0">
      <selection sqref="A1:A12"/>
    </sheetView>
  </sheetViews>
  <sheetFormatPr defaultRowHeight="15" x14ac:dyDescent="0.25"/>
  <sheetData>
    <row r="6" spans="1:1" x14ac:dyDescent="0.25">
      <c r="A6" s="12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Versão</vt:lpstr>
      <vt:lpstr>Regras</vt:lpstr>
      <vt:lpstr>cenários validados pelo cliente</vt:lpstr>
      <vt:lpstr>cenários propostos</vt:lpstr>
      <vt:lpstr>Modelo de dados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2014-08-22T21:38:31Z</dcterms:modified>
</cp:coreProperties>
</file>