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say\OneDrive\デスクトップ\卒業論文\エクセルcsv\マーチェンダイズのデータ-東京月別\"/>
    </mc:Choice>
  </mc:AlternateContent>
  <xr:revisionPtr revIDLastSave="0" documentId="13_ncr:1_{6ED69505-91D4-48A3-A1B8-E0CA74245A89}" xr6:coauthVersionLast="47" xr6:coauthVersionMax="47" xr10:uidLastSave="{00000000-0000-0000-0000-000000000000}"/>
  <bookViews>
    <workbookView minimized="1" xWindow="3580" yWindow="1610" windowWidth="16520" windowHeight="11790" activeTab="2" xr2:uid="{00000000-000D-0000-FFFF-FFFF00000000}"/>
  </bookViews>
  <sheets>
    <sheet name="売上実績" sheetId="1" r:id="rId1"/>
    <sheet name="自社シェア" sheetId="2" r:id="rId2"/>
    <sheet name="実績推移" sheetId="3" r:id="rId3"/>
    <sheet name="構成比推移" sheetId="4" r:id="rId4"/>
    <sheet name="平均売価推移" sheetId="5" r:id="rId5"/>
    <sheet name="販売指数" sheetId="6" r:id="rId6"/>
    <sheet name="INFO" sheetId="7" state="hidden" r:id="rId7"/>
    <sheet name="来店客数推移" sheetId="8" state="hidden" r:id="rId8"/>
    <sheet name="DATA" sheetId="9" state="hidden" r:id="rId9"/>
    <sheet name="$$SHEETDATA1$$" sheetId="10" state="hidden" r:id="rId10"/>
    <sheet name="$$SHEETRANGE$$" sheetId="11" state="hidden" r:id="rId11"/>
    <sheet name="$$SHEET$$" sheetId="12" state="hidden" r:id="rId12"/>
    <sheet name="$$INFO命令$$" sheetId="13" state="hidden" r:id="rId13"/>
    <sheet name="$$DATA命令1$$" sheetId="14" state="hidden" r:id="rId14"/>
    <sheet name="$$RANGE命令$$" sheetId="15" state="hidden" r:id="rId15"/>
  </sheets>
  <definedNames>
    <definedName name="PI値モード名称">INFO!$I$9</definedName>
    <definedName name="_xlnm.Print_Area" localSheetId="3">構成比推移!$B$2:$Q$84</definedName>
    <definedName name="_xlnm.Print_Area" localSheetId="1">自社シェア!$B$2:$P$61</definedName>
    <definedName name="_xlnm.Print_Area" localSheetId="2">実績推移!$B$2:$Q$86</definedName>
    <definedName name="_xlnm.Print_Area" localSheetId="0">売上実績!$B$2:$P$61</definedName>
    <definedName name="_xlnm.Print_Area" localSheetId="5">販売指数!$B$2:$P$84</definedName>
    <definedName name="_xlnm.Print_Area" localSheetId="4">平均売価推移!$B$2:$Q$86</definedName>
    <definedName name="_xlnm.Print_Area" localSheetId="7">来店客数推移!$B$2:$Q$37</definedName>
    <definedName name="リスト用値単位">INFO!$R$14:$R$17</definedName>
    <definedName name="項目">DATA!$B$4:$B$53</definedName>
    <definedName name="合算前年比較シェア">DATA!$I$481:$L$530</definedName>
    <definedName name="合算前年比較シェア合計">DATA!$I$901:$L$901</definedName>
    <definedName name="合算前年比較データ">DATA!$I$57:$L$106</definedName>
    <definedName name="合算前年比較データ合計">DATA!$I$869:$L$869</definedName>
    <definedName name="合算前年分析シェア">DATA!$I$587:$L$636</definedName>
    <definedName name="合算前年分析シェア合計">DATA!$I$909:$L$909</definedName>
    <definedName name="合算前年分析データ">DATA!$I$163:$L$212</definedName>
    <definedName name="合算前年分析データ合計">DATA!$I$877:$L$877</definedName>
    <definedName name="合算比較シェア">DATA!$I$428:$L$477</definedName>
    <definedName name="合算比較シェア合計">DATA!$I$897:$L$897</definedName>
    <definedName name="合算比較データ">DATA!$I$4:$L$53</definedName>
    <definedName name="合算比較データ合計">DATA!$I$865:$L$865</definedName>
    <definedName name="合算分析シェア">DATA!$I$534:$L$583</definedName>
    <definedName name="合算分析シェア合計">DATA!$I$905:$L$905</definedName>
    <definedName name="合算分析データ">DATA!$I$110:$L$159</definedName>
    <definedName name="合算分析データ合計">DATA!$I$873:$L$873</definedName>
    <definedName name="自社名称">INFO!$D$6</definedName>
    <definedName name="出力日付">INFO!$D$7</definedName>
    <definedName name="前年比較シェア">DATA!$C$481:$F$530</definedName>
    <definedName name="前年比較シェア合計">DATA!$C$901:$F$901</definedName>
    <definedName name="前年比較データ">DATA!$C$57:$F$106</definedName>
    <definedName name="前年比較データ合計">DATA!$C$869:$F$869</definedName>
    <definedName name="前年分析シェア">DATA!$C$587:$F$636</definedName>
    <definedName name="前年分析シェア合計">DATA!$C$909:$F$909</definedName>
    <definedName name="前年分析データ">DATA!$C$163:$F$212</definedName>
    <definedName name="前年分析データ合計">DATA!$C$877:$F$877</definedName>
    <definedName name="値単位リスト">INFO!$R$4:$U$7</definedName>
    <definedName name="年度開始年月">INFO!$I$5</definedName>
    <definedName name="比較POS名称">INFO!$D$3</definedName>
    <definedName name="比較シェア">DATA!$C$428:$F$477</definedName>
    <definedName name="比較シェア合計">DATA!$C$897:$F$897</definedName>
    <definedName name="比較データ">DATA!$C$4:$F$53</definedName>
    <definedName name="比較データ合計">DATA!$C$865:$F$865</definedName>
    <definedName name="比較前年来店客数">DATA!$C$854:$N$854</definedName>
    <definedName name="比較来店客数">DATA!$C$851:$N$851</definedName>
    <definedName name="分析POS名称">INFO!$D$4</definedName>
    <definedName name="分析オプション">INFO!$F$30</definedName>
    <definedName name="分析カテゴリー">INFO!$Y$4:$Z$54</definedName>
    <definedName name="分析シェア">DATA!$C$534:$F$583</definedName>
    <definedName name="分析シェア合計">DATA!$C$905:$F$905</definedName>
    <definedName name="分析データ">DATA!$C$110:$F$159</definedName>
    <definedName name="分析データ合計">DATA!$C$873:$F$873</definedName>
    <definedName name="分析開始月">INFO!$I$3</definedName>
    <definedName name="分析開始年月">INFO!$I$6</definedName>
    <definedName name="分析種別名称">INFO!$I$8</definedName>
    <definedName name="分析終了月">INFO!$I$4</definedName>
    <definedName name="分析終了年月">INFO!$I$7</definedName>
    <definedName name="分析数">INFO!$D$12</definedName>
    <definedName name="分析前年来店客数">DATA!$C$860:$N$860</definedName>
    <definedName name="分析来店客数">DATA!$C$857:$N$857</definedName>
    <definedName name="累計前年比較シェア">DATA!$C$693:$AX$742</definedName>
    <definedName name="累計前年比較シェア期間合計">DATA!$C$917:$AX$917</definedName>
    <definedName name="累計前年比較データ">DATA!$C$269:$AX$318</definedName>
    <definedName name="累計前年比較データ期間合計">DATA!$C$885:$AX$885</definedName>
    <definedName name="累計前年分析シェア">DATA!$C$799:$AX$848</definedName>
    <definedName name="累計前年分析シェア期間合計">DATA!$C$925:$AX$925</definedName>
    <definedName name="累計前年分析データ">DATA!$C$375:$AX$424</definedName>
    <definedName name="累計前年分析データ期間合計">DATA!$C$893:$AX$893</definedName>
    <definedName name="累計比較シェア">DATA!$C$640:$AX$689</definedName>
    <definedName name="累計比較シェア期間合計">DATA!$C$913:$AX$913</definedName>
    <definedName name="累計比較データ">DATA!$C$216:$AX$265</definedName>
    <definedName name="累計比較データ期間合計">DATA!$C$881:$AX$881</definedName>
    <definedName name="累計分析シェア">DATA!$C$746:$AX$795</definedName>
    <definedName name="累計分析データ">DATA!$C$322:$AX$371</definedName>
    <definedName name="累計分析データ期間合計">DATA!$C$889:$AX$889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5" l="1"/>
  <c r="D29" i="15"/>
  <c r="F27" i="15"/>
  <c r="D27" i="15"/>
  <c r="F25" i="15"/>
  <c r="D25" i="15"/>
  <c r="C24" i="15"/>
  <c r="A24" i="15"/>
  <c r="C23" i="15"/>
  <c r="A23" i="15"/>
  <c r="C22" i="15"/>
  <c r="A22" i="15"/>
  <c r="F20" i="15"/>
  <c r="D20" i="15"/>
  <c r="C19" i="15"/>
  <c r="A19" i="15"/>
  <c r="C18" i="15"/>
  <c r="A18" i="15"/>
  <c r="F16" i="15"/>
  <c r="D16" i="15"/>
  <c r="C15" i="15"/>
  <c r="A15" i="15"/>
  <c r="C14" i="15"/>
  <c r="A14" i="15"/>
  <c r="F12" i="15"/>
  <c r="D12" i="15"/>
  <c r="C11" i="15"/>
  <c r="A11" i="15"/>
  <c r="C10" i="15"/>
  <c r="A10" i="15"/>
  <c r="C9" i="15"/>
  <c r="A9" i="15"/>
  <c r="C7" i="15"/>
  <c r="A7" i="15"/>
  <c r="C5" i="15"/>
  <c r="A5" i="15"/>
  <c r="C4" i="15"/>
  <c r="A4" i="15"/>
  <c r="A375" i="14"/>
  <c r="A374" i="14"/>
  <c r="A373" i="14"/>
  <c r="A372" i="14"/>
  <c r="A371" i="14"/>
  <c r="C23" i="14"/>
  <c r="C29" i="14" s="1"/>
  <c r="C35" i="14" s="1"/>
  <c r="C41" i="14" s="1"/>
  <c r="C47" i="14" s="1"/>
  <c r="C53" i="14" s="1"/>
  <c r="C59" i="14" s="1"/>
  <c r="C65" i="14" s="1"/>
  <c r="C71" i="14" s="1"/>
  <c r="C77" i="14" s="1"/>
  <c r="C83" i="14" s="1"/>
  <c r="C89" i="14" s="1"/>
  <c r="C95" i="14" s="1"/>
  <c r="C101" i="14" s="1"/>
  <c r="C107" i="14" s="1"/>
  <c r="C113" i="14" s="1"/>
  <c r="C119" i="14" s="1"/>
  <c r="C125" i="14" s="1"/>
  <c r="C131" i="14" s="1"/>
  <c r="C137" i="14" s="1"/>
  <c r="C143" i="14" s="1"/>
  <c r="C149" i="14" s="1"/>
  <c r="C155" i="14" s="1"/>
  <c r="C161" i="14" s="1"/>
  <c r="C167" i="14" s="1"/>
  <c r="C173" i="14" s="1"/>
  <c r="C179" i="14" s="1"/>
  <c r="C185" i="14" s="1"/>
  <c r="C191" i="14" s="1"/>
  <c r="C197" i="14" s="1"/>
  <c r="C203" i="14" s="1"/>
  <c r="C209" i="14" s="1"/>
  <c r="C215" i="14" s="1"/>
  <c r="C221" i="14" s="1"/>
  <c r="C227" i="14" s="1"/>
  <c r="C233" i="14" s="1"/>
  <c r="C239" i="14" s="1"/>
  <c r="C245" i="14" s="1"/>
  <c r="C251" i="14" s="1"/>
  <c r="C257" i="14" s="1"/>
  <c r="C263" i="14" s="1"/>
  <c r="C269" i="14" s="1"/>
  <c r="C275" i="14" s="1"/>
  <c r="C281" i="14" s="1"/>
  <c r="C287" i="14" s="1"/>
  <c r="C293" i="14" s="1"/>
  <c r="C299" i="14" s="1"/>
  <c r="C305" i="14" s="1"/>
  <c r="C311" i="14" s="1"/>
  <c r="C317" i="14" s="1"/>
  <c r="C20" i="14"/>
  <c r="C26" i="14" s="1"/>
  <c r="C32" i="14" s="1"/>
  <c r="C38" i="14" s="1"/>
  <c r="C44" i="14" s="1"/>
  <c r="C50" i="14" s="1"/>
  <c r="C56" i="14" s="1"/>
  <c r="C62" i="14" s="1"/>
  <c r="C68" i="14" s="1"/>
  <c r="C74" i="14" s="1"/>
  <c r="C80" i="14" s="1"/>
  <c r="C86" i="14" s="1"/>
  <c r="C92" i="14" s="1"/>
  <c r="C98" i="14" s="1"/>
  <c r="C104" i="14" s="1"/>
  <c r="C110" i="14" s="1"/>
  <c r="C116" i="14" s="1"/>
  <c r="C122" i="14" s="1"/>
  <c r="C128" i="14" s="1"/>
  <c r="C134" i="14" s="1"/>
  <c r="C140" i="14" s="1"/>
  <c r="C146" i="14" s="1"/>
  <c r="C152" i="14" s="1"/>
  <c r="C158" i="14" s="1"/>
  <c r="C164" i="14" s="1"/>
  <c r="C170" i="14" s="1"/>
  <c r="C176" i="14" s="1"/>
  <c r="C182" i="14" s="1"/>
  <c r="C188" i="14" s="1"/>
  <c r="C194" i="14" s="1"/>
  <c r="C200" i="14" s="1"/>
  <c r="C206" i="14" s="1"/>
  <c r="C212" i="14" s="1"/>
  <c r="C218" i="14" s="1"/>
  <c r="C224" i="14" s="1"/>
  <c r="C230" i="14" s="1"/>
  <c r="C236" i="14" s="1"/>
  <c r="C242" i="14" s="1"/>
  <c r="C248" i="14" s="1"/>
  <c r="C254" i="14" s="1"/>
  <c r="C260" i="14" s="1"/>
  <c r="C266" i="14" s="1"/>
  <c r="C272" i="14" s="1"/>
  <c r="C278" i="14" s="1"/>
  <c r="C284" i="14" s="1"/>
  <c r="C290" i="14" s="1"/>
  <c r="C296" i="14" s="1"/>
  <c r="C302" i="14" s="1"/>
  <c r="C308" i="14" s="1"/>
  <c r="C314" i="14" s="1"/>
  <c r="C17" i="14"/>
  <c r="C16" i="14"/>
  <c r="C22" i="14" s="1"/>
  <c r="C28" i="14" s="1"/>
  <c r="C34" i="14" s="1"/>
  <c r="C40" i="14" s="1"/>
  <c r="C46" i="14" s="1"/>
  <c r="C52" i="14" s="1"/>
  <c r="C58" i="14" s="1"/>
  <c r="C64" i="14" s="1"/>
  <c r="C70" i="14" s="1"/>
  <c r="C76" i="14" s="1"/>
  <c r="C82" i="14" s="1"/>
  <c r="C88" i="14" s="1"/>
  <c r="C94" i="14" s="1"/>
  <c r="C100" i="14" s="1"/>
  <c r="C106" i="14" s="1"/>
  <c r="C112" i="14" s="1"/>
  <c r="C118" i="14" s="1"/>
  <c r="C124" i="14" s="1"/>
  <c r="C130" i="14" s="1"/>
  <c r="C136" i="14" s="1"/>
  <c r="C142" i="14" s="1"/>
  <c r="C148" i="14" s="1"/>
  <c r="C154" i="14" s="1"/>
  <c r="C160" i="14" s="1"/>
  <c r="C166" i="14" s="1"/>
  <c r="C172" i="14" s="1"/>
  <c r="C178" i="14" s="1"/>
  <c r="C184" i="14" s="1"/>
  <c r="C190" i="14" s="1"/>
  <c r="C196" i="14" s="1"/>
  <c r="C202" i="14" s="1"/>
  <c r="C208" i="14" s="1"/>
  <c r="C214" i="14" s="1"/>
  <c r="C220" i="14" s="1"/>
  <c r="C226" i="14" s="1"/>
  <c r="C232" i="14" s="1"/>
  <c r="C238" i="14" s="1"/>
  <c r="C244" i="14" s="1"/>
  <c r="C250" i="14" s="1"/>
  <c r="C256" i="14" s="1"/>
  <c r="C262" i="14" s="1"/>
  <c r="C268" i="14" s="1"/>
  <c r="C274" i="14" s="1"/>
  <c r="C280" i="14" s="1"/>
  <c r="C286" i="14" s="1"/>
  <c r="C292" i="14" s="1"/>
  <c r="C298" i="14" s="1"/>
  <c r="C304" i="14" s="1"/>
  <c r="C310" i="14" s="1"/>
  <c r="C316" i="14" s="1"/>
  <c r="C14" i="14"/>
  <c r="C13" i="14"/>
  <c r="C19" i="14" s="1"/>
  <c r="C12" i="14"/>
  <c r="C18" i="14" s="1"/>
  <c r="C24" i="14" s="1"/>
  <c r="C30" i="14" s="1"/>
  <c r="C36" i="14" s="1"/>
  <c r="C42" i="14" s="1"/>
  <c r="C48" i="14" s="1"/>
  <c r="C54" i="14" s="1"/>
  <c r="C60" i="14" s="1"/>
  <c r="C66" i="14" s="1"/>
  <c r="C72" i="14" s="1"/>
  <c r="C78" i="14" s="1"/>
  <c r="C84" i="14" s="1"/>
  <c r="C90" i="14" s="1"/>
  <c r="C96" i="14" s="1"/>
  <c r="C102" i="14" s="1"/>
  <c r="C108" i="14" s="1"/>
  <c r="C114" i="14" s="1"/>
  <c r="C120" i="14" s="1"/>
  <c r="C126" i="14" s="1"/>
  <c r="C132" i="14" s="1"/>
  <c r="C138" i="14" s="1"/>
  <c r="C144" i="14" s="1"/>
  <c r="C150" i="14" s="1"/>
  <c r="C156" i="14" s="1"/>
  <c r="C162" i="14" s="1"/>
  <c r="C168" i="14" s="1"/>
  <c r="C174" i="14" s="1"/>
  <c r="C180" i="14" s="1"/>
  <c r="C186" i="14" s="1"/>
  <c r="C192" i="14" s="1"/>
  <c r="C198" i="14" s="1"/>
  <c r="C204" i="14" s="1"/>
  <c r="C210" i="14" s="1"/>
  <c r="C216" i="14" s="1"/>
  <c r="C222" i="14" s="1"/>
  <c r="C228" i="14" s="1"/>
  <c r="C234" i="14" s="1"/>
  <c r="C240" i="14" s="1"/>
  <c r="C246" i="14" s="1"/>
  <c r="C252" i="14" s="1"/>
  <c r="C258" i="14" s="1"/>
  <c r="C264" i="14" s="1"/>
  <c r="C270" i="14" s="1"/>
  <c r="C276" i="14" s="1"/>
  <c r="C282" i="14" s="1"/>
  <c r="C288" i="14" s="1"/>
  <c r="C294" i="14" s="1"/>
  <c r="C300" i="14" s="1"/>
  <c r="C306" i="14" s="1"/>
  <c r="C312" i="14" s="1"/>
  <c r="C318" i="14" s="1"/>
  <c r="C11" i="14"/>
  <c r="C10" i="14"/>
  <c r="C9" i="14"/>
  <c r="C15" i="14" s="1"/>
  <c r="C21" i="14" s="1"/>
  <c r="C27" i="14" s="1"/>
  <c r="C33" i="14" s="1"/>
  <c r="C39" i="14" s="1"/>
  <c r="C45" i="14" s="1"/>
  <c r="C51" i="14" s="1"/>
  <c r="C57" i="14" s="1"/>
  <c r="C63" i="14" s="1"/>
  <c r="C69" i="14" s="1"/>
  <c r="C75" i="14" s="1"/>
  <c r="C81" i="14" s="1"/>
  <c r="C87" i="14" s="1"/>
  <c r="C93" i="14" s="1"/>
  <c r="C99" i="14" s="1"/>
  <c r="C105" i="14" s="1"/>
  <c r="C111" i="14" s="1"/>
  <c r="C117" i="14" s="1"/>
  <c r="C123" i="14" s="1"/>
  <c r="C129" i="14" s="1"/>
  <c r="C135" i="14" s="1"/>
  <c r="C141" i="14" s="1"/>
  <c r="C147" i="14" s="1"/>
  <c r="C153" i="14" s="1"/>
  <c r="C159" i="14" s="1"/>
  <c r="C165" i="14" s="1"/>
  <c r="C171" i="14" s="1"/>
  <c r="C177" i="14" s="1"/>
  <c r="C183" i="14" s="1"/>
  <c r="C189" i="14" s="1"/>
  <c r="C195" i="14" s="1"/>
  <c r="C201" i="14" s="1"/>
  <c r="C207" i="14" s="1"/>
  <c r="C213" i="14" s="1"/>
  <c r="C219" i="14" s="1"/>
  <c r="C225" i="14" s="1"/>
  <c r="C231" i="14" s="1"/>
  <c r="C237" i="14" s="1"/>
  <c r="C243" i="14" s="1"/>
  <c r="C249" i="14" s="1"/>
  <c r="C255" i="14" s="1"/>
  <c r="C261" i="14" s="1"/>
  <c r="C267" i="14" s="1"/>
  <c r="C273" i="14" s="1"/>
  <c r="C279" i="14" s="1"/>
  <c r="C285" i="14" s="1"/>
  <c r="C291" i="14" s="1"/>
  <c r="C297" i="14" s="1"/>
  <c r="C303" i="14" s="1"/>
  <c r="C309" i="14" s="1"/>
  <c r="C315" i="14" s="1"/>
  <c r="C8" i="14"/>
  <c r="C7" i="14"/>
  <c r="A7" i="14"/>
  <c r="A1" i="14"/>
  <c r="W891" i="9"/>
  <c r="W883" i="9"/>
  <c r="AU879" i="9"/>
  <c r="H859" i="9"/>
  <c r="M856" i="9"/>
  <c r="H853" i="9"/>
  <c r="B848" i="9"/>
  <c r="B826" i="9"/>
  <c r="B821" i="9"/>
  <c r="AQ797" i="9"/>
  <c r="B789" i="9"/>
  <c r="B778" i="9"/>
  <c r="B763" i="9"/>
  <c r="B761" i="9"/>
  <c r="B757" i="9"/>
  <c r="B732" i="9"/>
  <c r="B730" i="9"/>
  <c r="B726" i="9"/>
  <c r="B716" i="9"/>
  <c r="B708" i="9"/>
  <c r="AM691" i="9"/>
  <c r="B687" i="9"/>
  <c r="B679" i="9"/>
  <c r="B647" i="9"/>
  <c r="B646" i="9"/>
  <c r="B644" i="9"/>
  <c r="H630" i="9"/>
  <c r="B630" i="9"/>
  <c r="H626" i="9"/>
  <c r="B620" i="9"/>
  <c r="H614" i="9"/>
  <c r="B614" i="9"/>
  <c r="H610" i="9"/>
  <c r="B610" i="9"/>
  <c r="H603" i="9"/>
  <c r="H602" i="9"/>
  <c r="B598" i="9"/>
  <c r="H594" i="9"/>
  <c r="B594" i="9"/>
  <c r="B593" i="9"/>
  <c r="B587" i="9"/>
  <c r="H583" i="9"/>
  <c r="B573" i="9"/>
  <c r="H567" i="9"/>
  <c r="B564" i="9"/>
  <c r="B558" i="9"/>
  <c r="B557" i="9"/>
  <c r="B541" i="9"/>
  <c r="H540" i="9"/>
  <c r="H528" i="9"/>
  <c r="B528" i="9"/>
  <c r="B519" i="9"/>
  <c r="B518" i="9"/>
  <c r="H512" i="9"/>
  <c r="B512" i="9"/>
  <c r="H496" i="9"/>
  <c r="B496" i="9"/>
  <c r="H492" i="9"/>
  <c r="B473" i="9"/>
  <c r="B467" i="9"/>
  <c r="H466" i="9"/>
  <c r="B457" i="9"/>
  <c r="B456" i="9"/>
  <c r="B451" i="9"/>
  <c r="H450" i="9"/>
  <c r="H440" i="9"/>
  <c r="B440" i="9"/>
  <c r="B436" i="9"/>
  <c r="H435" i="9"/>
  <c r="B429" i="9"/>
  <c r="B424" i="9"/>
  <c r="B416" i="9"/>
  <c r="B410" i="9"/>
  <c r="B402" i="9"/>
  <c r="B401" i="9"/>
  <c r="B388" i="9"/>
  <c r="B386" i="9"/>
  <c r="B378" i="9"/>
  <c r="B376" i="9"/>
  <c r="AM373" i="9"/>
  <c r="B371" i="9"/>
  <c r="B363" i="9"/>
  <c r="B362" i="9"/>
  <c r="B361" i="9"/>
  <c r="B360" i="9"/>
  <c r="B353" i="9"/>
  <c r="B349" i="9"/>
  <c r="B341" i="9"/>
  <c r="B339" i="9"/>
  <c r="B338" i="9"/>
  <c r="B329" i="9"/>
  <c r="B328" i="9"/>
  <c r="B316" i="9"/>
  <c r="B315" i="9"/>
  <c r="B308" i="9"/>
  <c r="B307" i="9"/>
  <c r="B306" i="9"/>
  <c r="B305" i="9"/>
  <c r="B296" i="9"/>
  <c r="B288" i="9"/>
  <c r="B287" i="9"/>
  <c r="B280" i="9"/>
  <c r="B279" i="9"/>
  <c r="B272" i="9"/>
  <c r="G267" i="9"/>
  <c r="C267" i="9"/>
  <c r="B265" i="9"/>
  <c r="B259" i="9"/>
  <c r="B251" i="9"/>
  <c r="B249" i="9"/>
  <c r="B243" i="9"/>
  <c r="B235" i="9"/>
  <c r="B234" i="9"/>
  <c r="B233" i="9"/>
  <c r="B232" i="9"/>
  <c r="B227" i="9"/>
  <c r="B219" i="9"/>
  <c r="B217" i="9"/>
  <c r="B216" i="9"/>
  <c r="W214" i="9"/>
  <c r="S214" i="9"/>
  <c r="H212" i="9"/>
  <c r="B212" i="9"/>
  <c r="H211" i="9"/>
  <c r="H207" i="9"/>
  <c r="B207" i="9"/>
  <c r="H204" i="9"/>
  <c r="B204" i="9"/>
  <c r="H203" i="9"/>
  <c r="B203" i="9"/>
  <c r="B199" i="9"/>
  <c r="H196" i="9"/>
  <c r="B196" i="9"/>
  <c r="B195" i="9"/>
  <c r="H191" i="9"/>
  <c r="B191" i="9"/>
  <c r="H188" i="9"/>
  <c r="H180" i="9"/>
  <c r="B180" i="9"/>
  <c r="H179" i="9"/>
  <c r="B179" i="9"/>
  <c r="H175" i="9"/>
  <c r="B175" i="9"/>
  <c r="B172" i="9"/>
  <c r="B167" i="9"/>
  <c r="H164" i="9"/>
  <c r="B164" i="9"/>
  <c r="H157" i="9"/>
  <c r="B157" i="9"/>
  <c r="H153" i="9"/>
  <c r="B153" i="9"/>
  <c r="H152" i="9"/>
  <c r="H149" i="9"/>
  <c r="B149" i="9"/>
  <c r="H148" i="9"/>
  <c r="B148" i="9"/>
  <c r="H145" i="9"/>
  <c r="B145" i="9"/>
  <c r="H141" i="9"/>
  <c r="B141" i="9"/>
  <c r="B140" i="9"/>
  <c r="H137" i="9"/>
  <c r="B137" i="9"/>
  <c r="H133" i="9"/>
  <c r="B133" i="9"/>
  <c r="H132" i="9"/>
  <c r="B132" i="9"/>
  <c r="H129" i="9"/>
  <c r="B129" i="9"/>
  <c r="B128" i="9"/>
  <c r="H125" i="9"/>
  <c r="B125" i="9"/>
  <c r="H121" i="9"/>
  <c r="B121" i="9"/>
  <c r="H120" i="9"/>
  <c r="H117" i="9"/>
  <c r="B117" i="9"/>
  <c r="H116" i="9"/>
  <c r="B116" i="9"/>
  <c r="H113" i="9"/>
  <c r="B113" i="9"/>
  <c r="B106" i="9"/>
  <c r="B105" i="9"/>
  <c r="B104" i="9"/>
  <c r="B793" i="9" s="1"/>
  <c r="B103" i="9"/>
  <c r="B102" i="9"/>
  <c r="B101" i="9"/>
  <c r="B100" i="9"/>
  <c r="B524" i="9" s="1"/>
  <c r="B99" i="9"/>
  <c r="H98" i="9"/>
  <c r="B98" i="9"/>
  <c r="B97" i="9"/>
  <c r="B96" i="9"/>
  <c r="H43" i="9" s="1"/>
  <c r="B95" i="9"/>
  <c r="B94" i="9"/>
  <c r="H93" i="9"/>
  <c r="B93" i="9"/>
  <c r="B92" i="9"/>
  <c r="B569" i="9" s="1"/>
  <c r="B91" i="9"/>
  <c r="B90" i="9"/>
  <c r="B89" i="9"/>
  <c r="B88" i="9"/>
  <c r="B300" i="9" s="1"/>
  <c r="B87" i="9"/>
  <c r="H86" i="9"/>
  <c r="B86" i="9"/>
  <c r="B85" i="9"/>
  <c r="B84" i="9"/>
  <c r="B773" i="9" s="1"/>
  <c r="B83" i="9"/>
  <c r="B613" i="9" s="1"/>
  <c r="B82" i="9"/>
  <c r="B81" i="9"/>
  <c r="B80" i="9"/>
  <c r="B345" i="9" s="1"/>
  <c r="B79" i="9"/>
  <c r="B78" i="9"/>
  <c r="B77" i="9"/>
  <c r="B819" i="9" s="1"/>
  <c r="B76" i="9"/>
  <c r="B75" i="9"/>
  <c r="B74" i="9"/>
  <c r="B73" i="9"/>
  <c r="B72" i="9"/>
  <c r="B655" i="9" s="1"/>
  <c r="B71" i="9"/>
  <c r="B70" i="9"/>
  <c r="H547" i="9" s="1"/>
  <c r="B69" i="9"/>
  <c r="B68" i="9"/>
  <c r="H598" i="9" s="1"/>
  <c r="B67" i="9"/>
  <c r="B66" i="9"/>
  <c r="B65" i="9"/>
  <c r="B64" i="9"/>
  <c r="B276" i="9" s="1"/>
  <c r="B63" i="9"/>
  <c r="B62" i="9"/>
  <c r="H61" i="9"/>
  <c r="B61" i="9"/>
  <c r="B273" i="9" s="1"/>
  <c r="B60" i="9"/>
  <c r="H431" i="9" s="1"/>
  <c r="B59" i="9"/>
  <c r="B58" i="9"/>
  <c r="B57" i="9"/>
  <c r="H50" i="9"/>
  <c r="H49" i="9"/>
  <c r="H48" i="9"/>
  <c r="H47" i="9"/>
  <c r="H42" i="9"/>
  <c r="H40" i="9"/>
  <c r="H39" i="9"/>
  <c r="H38" i="9"/>
  <c r="H34" i="9"/>
  <c r="H33" i="9"/>
  <c r="H31" i="9"/>
  <c r="H26" i="9"/>
  <c r="H23" i="9"/>
  <c r="H22" i="9"/>
  <c r="H16" i="9"/>
  <c r="H15" i="9"/>
  <c r="H14" i="9"/>
  <c r="H10" i="9"/>
  <c r="H8" i="9"/>
  <c r="H7" i="9"/>
  <c r="O74" i="8"/>
  <c r="N74" i="8"/>
  <c r="M74" i="8"/>
  <c r="K74" i="8"/>
  <c r="G74" i="8"/>
  <c r="O73" i="8"/>
  <c r="N73" i="8"/>
  <c r="M73" i="8"/>
  <c r="L73" i="8"/>
  <c r="L74" i="8" s="1"/>
  <c r="K73" i="8"/>
  <c r="J73" i="8"/>
  <c r="I73" i="8"/>
  <c r="H73" i="8"/>
  <c r="G73" i="8"/>
  <c r="F73" i="8"/>
  <c r="E73" i="8"/>
  <c r="D73" i="8"/>
  <c r="O72" i="8"/>
  <c r="N72" i="8"/>
  <c r="M72" i="8"/>
  <c r="L72" i="8"/>
  <c r="K72" i="8"/>
  <c r="J72" i="8"/>
  <c r="J74" i="8" s="1"/>
  <c r="I72" i="8"/>
  <c r="I74" i="8" s="1"/>
  <c r="H72" i="8"/>
  <c r="G72" i="8"/>
  <c r="F72" i="8"/>
  <c r="F74" i="8" s="1"/>
  <c r="E72" i="8"/>
  <c r="D72" i="8"/>
  <c r="M71" i="8"/>
  <c r="L71" i="8"/>
  <c r="K71" i="8"/>
  <c r="D71" i="8"/>
  <c r="L36" i="8"/>
  <c r="D36" i="8"/>
  <c r="O35" i="8"/>
  <c r="O36" i="8" s="1"/>
  <c r="N35" i="8"/>
  <c r="M35" i="8"/>
  <c r="L35" i="8"/>
  <c r="K35" i="8"/>
  <c r="J35" i="8"/>
  <c r="I35" i="8"/>
  <c r="I36" i="8" s="1"/>
  <c r="H35" i="8"/>
  <c r="H36" i="8" s="1"/>
  <c r="G35" i="8"/>
  <c r="G36" i="8" s="1"/>
  <c r="F35" i="8"/>
  <c r="P35" i="8" s="1"/>
  <c r="E35" i="8"/>
  <c r="D35" i="8"/>
  <c r="O34" i="8"/>
  <c r="N34" i="8"/>
  <c r="M34" i="8"/>
  <c r="M36" i="8" s="1"/>
  <c r="L34" i="8"/>
  <c r="K34" i="8"/>
  <c r="K36" i="8" s="1"/>
  <c r="J34" i="8"/>
  <c r="J36" i="8" s="1"/>
  <c r="I34" i="8"/>
  <c r="H34" i="8"/>
  <c r="G34" i="8"/>
  <c r="F34" i="8"/>
  <c r="E34" i="8"/>
  <c r="E36" i="8" s="1"/>
  <c r="D34" i="8"/>
  <c r="O33" i="8"/>
  <c r="N33" i="8"/>
  <c r="I33" i="8"/>
  <c r="G33" i="8"/>
  <c r="F33" i="8"/>
  <c r="D33" i="8"/>
  <c r="E30" i="7"/>
  <c r="E29" i="7"/>
  <c r="E28" i="7"/>
  <c r="I9" i="7"/>
  <c r="I8" i="7"/>
  <c r="I7" i="7"/>
  <c r="U6" i="7"/>
  <c r="T6" i="7"/>
  <c r="I6" i="7"/>
  <c r="AN5" i="7"/>
  <c r="AM5" i="7"/>
  <c r="AL5" i="7"/>
  <c r="AK5" i="7"/>
  <c r="AJ5" i="7"/>
  <c r="AI5" i="7"/>
  <c r="AH5" i="7"/>
  <c r="AG5" i="7"/>
  <c r="AF5" i="7"/>
  <c r="AE5" i="7"/>
  <c r="AD5" i="7"/>
  <c r="AC5" i="7"/>
  <c r="U5" i="7"/>
  <c r="G1" i="6" s="1"/>
  <c r="T5" i="7"/>
  <c r="I5" i="7"/>
  <c r="AN4" i="7"/>
  <c r="AM4" i="7"/>
  <c r="AL4" i="7"/>
  <c r="AK4" i="7"/>
  <c r="AJ4" i="7"/>
  <c r="AI4" i="7"/>
  <c r="AH4" i="7"/>
  <c r="W915" i="9" s="1"/>
  <c r="AG4" i="7"/>
  <c r="AF4" i="7"/>
  <c r="AE4" i="7"/>
  <c r="AD4" i="7"/>
  <c r="AC4" i="7"/>
  <c r="I4" i="7"/>
  <c r="I3" i="7"/>
  <c r="C1793" i="6"/>
  <c r="C1762" i="6"/>
  <c r="C1731" i="6"/>
  <c r="P1701" i="6"/>
  <c r="C1700" i="6"/>
  <c r="C1669" i="6"/>
  <c r="P1639" i="6"/>
  <c r="C1638" i="6"/>
  <c r="C1607" i="6"/>
  <c r="C1576" i="6"/>
  <c r="C1546" i="6"/>
  <c r="C1545" i="6"/>
  <c r="P1515" i="6"/>
  <c r="C1515" i="6"/>
  <c r="C1514" i="6"/>
  <c r="C1483" i="6"/>
  <c r="C1452" i="6"/>
  <c r="C1421" i="6"/>
  <c r="C1390" i="6"/>
  <c r="C1359" i="6"/>
  <c r="C1328" i="6"/>
  <c r="C1297" i="6"/>
  <c r="C1266" i="6"/>
  <c r="P1236" i="6"/>
  <c r="C1235" i="6"/>
  <c r="C1204" i="6"/>
  <c r="P1174" i="6"/>
  <c r="C1173" i="6"/>
  <c r="C1142" i="6"/>
  <c r="C1111" i="6"/>
  <c r="P1081" i="6"/>
  <c r="C1080" i="6"/>
  <c r="C1049" i="6"/>
  <c r="C1018" i="6"/>
  <c r="C988" i="6"/>
  <c r="C987" i="6"/>
  <c r="P957" i="6"/>
  <c r="C956" i="6"/>
  <c r="C925" i="6"/>
  <c r="C894" i="6"/>
  <c r="P864" i="6"/>
  <c r="C863" i="6"/>
  <c r="C832" i="6"/>
  <c r="C801" i="6"/>
  <c r="P771" i="6"/>
  <c r="C770" i="6"/>
  <c r="C740" i="6"/>
  <c r="C739" i="6"/>
  <c r="C708" i="6"/>
  <c r="C677" i="6"/>
  <c r="C646" i="6"/>
  <c r="C615" i="6"/>
  <c r="C584" i="6"/>
  <c r="C553" i="6"/>
  <c r="C522" i="6"/>
  <c r="C491" i="6"/>
  <c r="P461" i="6"/>
  <c r="C460" i="6"/>
  <c r="C429" i="6"/>
  <c r="C398" i="6"/>
  <c r="P368" i="6"/>
  <c r="C368" i="6"/>
  <c r="C367" i="6"/>
  <c r="C336" i="6"/>
  <c r="C305" i="6"/>
  <c r="C274" i="6"/>
  <c r="O272" i="6"/>
  <c r="E272" i="6"/>
  <c r="O271" i="6"/>
  <c r="N271" i="6"/>
  <c r="K271" i="6"/>
  <c r="C271" i="6"/>
  <c r="N270" i="6"/>
  <c r="I270" i="6"/>
  <c r="H270" i="6"/>
  <c r="N269" i="6"/>
  <c r="K269" i="6"/>
  <c r="J269" i="6"/>
  <c r="F269" i="6"/>
  <c r="K268" i="6"/>
  <c r="I268" i="6"/>
  <c r="H268" i="6"/>
  <c r="E268" i="6"/>
  <c r="K267" i="6"/>
  <c r="F267" i="6"/>
  <c r="H266" i="6"/>
  <c r="O265" i="6"/>
  <c r="N265" i="6"/>
  <c r="E265" i="6"/>
  <c r="K264" i="6"/>
  <c r="C264" i="6"/>
  <c r="N263" i="6"/>
  <c r="K263" i="6"/>
  <c r="H263" i="6"/>
  <c r="K262" i="6"/>
  <c r="I262" i="6"/>
  <c r="H262" i="6"/>
  <c r="M261" i="6"/>
  <c r="I261" i="6"/>
  <c r="G261" i="6"/>
  <c r="E261" i="6"/>
  <c r="K260" i="6"/>
  <c r="H260" i="6"/>
  <c r="H259" i="6"/>
  <c r="E259" i="6"/>
  <c r="N258" i="6"/>
  <c r="E258" i="6"/>
  <c r="O257" i="6"/>
  <c r="M257" i="6"/>
  <c r="E257" i="6"/>
  <c r="M256" i="6"/>
  <c r="K256" i="6"/>
  <c r="J256" i="6"/>
  <c r="J255" i="6"/>
  <c r="I255" i="6"/>
  <c r="H255" i="6"/>
  <c r="M254" i="6"/>
  <c r="K254" i="6"/>
  <c r="I254" i="6"/>
  <c r="E254" i="6"/>
  <c r="K253" i="6"/>
  <c r="G253" i="6"/>
  <c r="E253" i="6"/>
  <c r="J252" i="6"/>
  <c r="D252" i="6"/>
  <c r="G251" i="6"/>
  <c r="O250" i="6"/>
  <c r="M250" i="6"/>
  <c r="E250" i="6"/>
  <c r="O249" i="6"/>
  <c r="K249" i="6"/>
  <c r="J249" i="6"/>
  <c r="L248" i="6"/>
  <c r="K248" i="6"/>
  <c r="H248" i="6"/>
  <c r="M247" i="6"/>
  <c r="J247" i="6"/>
  <c r="I247" i="6"/>
  <c r="G247" i="6"/>
  <c r="M246" i="6"/>
  <c r="G246" i="6"/>
  <c r="E246" i="6"/>
  <c r="D246" i="6"/>
  <c r="J245" i="6"/>
  <c r="D245" i="6"/>
  <c r="G244" i="6"/>
  <c r="D244" i="6"/>
  <c r="M243" i="6"/>
  <c r="E243" i="6"/>
  <c r="O242" i="6"/>
  <c r="M242" i="6"/>
  <c r="I242" i="6"/>
  <c r="D242" i="6"/>
  <c r="L241" i="6"/>
  <c r="K241" i="6"/>
  <c r="J241" i="6"/>
  <c r="O240" i="6"/>
  <c r="J240" i="6"/>
  <c r="I240" i="6"/>
  <c r="G240" i="6"/>
  <c r="M239" i="6"/>
  <c r="I239" i="6"/>
  <c r="E239" i="6"/>
  <c r="I238" i="6"/>
  <c r="F238" i="6"/>
  <c r="E238" i="6"/>
  <c r="O237" i="6"/>
  <c r="F237" i="6"/>
  <c r="D237" i="6"/>
  <c r="O236" i="6"/>
  <c r="G236" i="6"/>
  <c r="O235" i="6"/>
  <c r="M235" i="6"/>
  <c r="K235" i="6"/>
  <c r="L234" i="6"/>
  <c r="K234" i="6"/>
  <c r="I234" i="6"/>
  <c r="N233" i="6"/>
  <c r="L233" i="6"/>
  <c r="K233" i="6"/>
  <c r="F233" i="6"/>
  <c r="L232" i="6"/>
  <c r="I232" i="6"/>
  <c r="G232" i="6"/>
  <c r="C232" i="6"/>
  <c r="K231" i="6"/>
  <c r="F231" i="6"/>
  <c r="E231" i="6"/>
  <c r="H230" i="6"/>
  <c r="D230" i="6"/>
  <c r="N229" i="6"/>
  <c r="F229" i="6"/>
  <c r="L228" i="6"/>
  <c r="K228" i="6"/>
  <c r="N227" i="6"/>
  <c r="M227" i="6"/>
  <c r="I227" i="6"/>
  <c r="N226" i="6"/>
  <c r="L226" i="6"/>
  <c r="K226" i="6"/>
  <c r="H226" i="6"/>
  <c r="N225" i="6"/>
  <c r="I225" i="6"/>
  <c r="F225" i="6"/>
  <c r="E225" i="6"/>
  <c r="K224" i="6"/>
  <c r="E224" i="6"/>
  <c r="D224" i="6"/>
  <c r="H223" i="6"/>
  <c r="F223" i="6"/>
  <c r="E223" i="6"/>
  <c r="M222" i="6"/>
  <c r="E222" i="6"/>
  <c r="D222" i="6"/>
  <c r="C217" i="6"/>
  <c r="C270" i="6" s="1"/>
  <c r="C206" i="6"/>
  <c r="C259" i="6" s="1"/>
  <c r="C205" i="6"/>
  <c r="C258" i="6" s="1"/>
  <c r="C202" i="6"/>
  <c r="C255" i="6" s="1"/>
  <c r="C198" i="6"/>
  <c r="C251" i="6" s="1"/>
  <c r="C193" i="6"/>
  <c r="C246" i="6" s="1"/>
  <c r="C191" i="6"/>
  <c r="C244" i="6" s="1"/>
  <c r="C185" i="6"/>
  <c r="C238" i="6" s="1"/>
  <c r="C177" i="6"/>
  <c r="C230" i="6" s="1"/>
  <c r="O169" i="6"/>
  <c r="N169" i="6"/>
  <c r="M169" i="6"/>
  <c r="L169" i="6"/>
  <c r="K169" i="6"/>
  <c r="J169" i="6"/>
  <c r="I169" i="6"/>
  <c r="H169" i="6"/>
  <c r="G169" i="6"/>
  <c r="F169" i="6"/>
  <c r="E169" i="6"/>
  <c r="D169" i="6"/>
  <c r="C168" i="6"/>
  <c r="P139" i="6"/>
  <c r="C138" i="6"/>
  <c r="L136" i="6"/>
  <c r="K136" i="6"/>
  <c r="J136" i="6"/>
  <c r="I136" i="6"/>
  <c r="G136" i="6"/>
  <c r="O135" i="6"/>
  <c r="M135" i="6"/>
  <c r="K135" i="6"/>
  <c r="J135" i="6"/>
  <c r="E135" i="6"/>
  <c r="C135" i="6"/>
  <c r="O134" i="6"/>
  <c r="N134" i="6"/>
  <c r="H134" i="6"/>
  <c r="G134" i="6"/>
  <c r="F134" i="6"/>
  <c r="E134" i="6"/>
  <c r="C134" i="6"/>
  <c r="L133" i="6"/>
  <c r="K133" i="6"/>
  <c r="I133" i="6"/>
  <c r="G133" i="6"/>
  <c r="F133" i="6"/>
  <c r="O132" i="6"/>
  <c r="M132" i="6"/>
  <c r="L132" i="6"/>
  <c r="K132" i="6"/>
  <c r="J132" i="6"/>
  <c r="D132" i="6"/>
  <c r="C132" i="6"/>
  <c r="O131" i="6"/>
  <c r="M131" i="6"/>
  <c r="H131" i="6"/>
  <c r="G131" i="6"/>
  <c r="E131" i="6"/>
  <c r="C131" i="6"/>
  <c r="K130" i="6"/>
  <c r="I130" i="6"/>
  <c r="H130" i="6"/>
  <c r="G130" i="6"/>
  <c r="F130" i="6"/>
  <c r="N129" i="6"/>
  <c r="M129" i="6"/>
  <c r="L129" i="6"/>
  <c r="K129" i="6"/>
  <c r="I129" i="6"/>
  <c r="D129" i="6"/>
  <c r="O128" i="6"/>
  <c r="M128" i="6"/>
  <c r="L128" i="6"/>
  <c r="G128" i="6"/>
  <c r="E128" i="6"/>
  <c r="D128" i="6"/>
  <c r="C128" i="6"/>
  <c r="J127" i="6"/>
  <c r="I127" i="6"/>
  <c r="H127" i="6"/>
  <c r="G127" i="6"/>
  <c r="E127" i="6"/>
  <c r="N126" i="6"/>
  <c r="M126" i="6"/>
  <c r="K126" i="6"/>
  <c r="I126" i="6"/>
  <c r="H126" i="6"/>
  <c r="C126" i="6"/>
  <c r="O125" i="6"/>
  <c r="N125" i="6"/>
  <c r="M125" i="6"/>
  <c r="L125" i="6"/>
  <c r="F125" i="6"/>
  <c r="E125" i="6"/>
  <c r="D125" i="6"/>
  <c r="O124" i="6"/>
  <c r="J124" i="6"/>
  <c r="I124" i="6"/>
  <c r="G124" i="6"/>
  <c r="E124" i="6"/>
  <c r="D124" i="6"/>
  <c r="M123" i="6"/>
  <c r="K123" i="6"/>
  <c r="J123" i="6"/>
  <c r="I123" i="6"/>
  <c r="H123" i="6"/>
  <c r="O122" i="6"/>
  <c r="N122" i="6"/>
  <c r="M122" i="6"/>
  <c r="K122" i="6"/>
  <c r="F122" i="6"/>
  <c r="E122" i="6"/>
  <c r="O121" i="6"/>
  <c r="N121" i="6"/>
  <c r="I121" i="6"/>
  <c r="G121" i="6"/>
  <c r="F121" i="6"/>
  <c r="E121" i="6"/>
  <c r="D121" i="6"/>
  <c r="M120" i="6"/>
  <c r="L120" i="6"/>
  <c r="K120" i="6"/>
  <c r="J120" i="6"/>
  <c r="I120" i="6"/>
  <c r="D120" i="6"/>
  <c r="C120" i="6"/>
  <c r="O119" i="6"/>
  <c r="M119" i="6"/>
  <c r="I119" i="6"/>
  <c r="H119" i="6"/>
  <c r="G119" i="6"/>
  <c r="E119" i="6"/>
  <c r="D119" i="6"/>
  <c r="N118" i="6"/>
  <c r="M118" i="6"/>
  <c r="K118" i="6"/>
  <c r="J118" i="6"/>
  <c r="I118" i="6"/>
  <c r="E118" i="6"/>
  <c r="C118" i="6"/>
  <c r="O117" i="6"/>
  <c r="N117" i="6"/>
  <c r="I117" i="6"/>
  <c r="H117" i="6"/>
  <c r="G117" i="6"/>
  <c r="F117" i="6"/>
  <c r="E117" i="6"/>
  <c r="N116" i="6"/>
  <c r="M116" i="6"/>
  <c r="L116" i="6"/>
  <c r="K116" i="6"/>
  <c r="J116" i="6"/>
  <c r="E116" i="6"/>
  <c r="D116" i="6"/>
  <c r="C116" i="6"/>
  <c r="O115" i="6"/>
  <c r="J115" i="6"/>
  <c r="I115" i="6"/>
  <c r="H115" i="6"/>
  <c r="G115" i="6"/>
  <c r="E115" i="6"/>
  <c r="O114" i="6"/>
  <c r="N114" i="6"/>
  <c r="M114" i="6"/>
  <c r="K114" i="6"/>
  <c r="J114" i="6"/>
  <c r="F114" i="6"/>
  <c r="E114" i="6"/>
  <c r="C114" i="6"/>
  <c r="O113" i="6"/>
  <c r="K113" i="6"/>
  <c r="I113" i="6"/>
  <c r="H113" i="6"/>
  <c r="G113" i="6"/>
  <c r="F113" i="6"/>
  <c r="O112" i="6"/>
  <c r="N112" i="6"/>
  <c r="M112" i="6"/>
  <c r="L112" i="6"/>
  <c r="K112" i="6"/>
  <c r="F112" i="6"/>
  <c r="E112" i="6"/>
  <c r="D112" i="6"/>
  <c r="C112" i="6"/>
  <c r="K111" i="6"/>
  <c r="J111" i="6"/>
  <c r="I111" i="6"/>
  <c r="H111" i="6"/>
  <c r="G111" i="6"/>
  <c r="O110" i="6"/>
  <c r="N110" i="6"/>
  <c r="M110" i="6"/>
  <c r="K110" i="6"/>
  <c r="G110" i="6"/>
  <c r="F110" i="6"/>
  <c r="E110" i="6"/>
  <c r="C110" i="6"/>
  <c r="L109" i="6"/>
  <c r="K109" i="6"/>
  <c r="I109" i="6"/>
  <c r="H109" i="6"/>
  <c r="G109" i="6"/>
  <c r="C109" i="6"/>
  <c r="O108" i="6"/>
  <c r="N108" i="6"/>
  <c r="M108" i="6"/>
  <c r="L108" i="6"/>
  <c r="G108" i="6"/>
  <c r="F108" i="6"/>
  <c r="E108" i="6"/>
  <c r="D108" i="6"/>
  <c r="C108" i="6"/>
  <c r="L107" i="6"/>
  <c r="K107" i="6"/>
  <c r="J107" i="6"/>
  <c r="I107" i="6"/>
  <c r="H107" i="6"/>
  <c r="C107" i="6"/>
  <c r="O106" i="6"/>
  <c r="N106" i="6"/>
  <c r="M106" i="6"/>
  <c r="H106" i="6"/>
  <c r="G106" i="6"/>
  <c r="F106" i="6"/>
  <c r="E106" i="6"/>
  <c r="C106" i="6"/>
  <c r="M105" i="6"/>
  <c r="L105" i="6"/>
  <c r="K105" i="6"/>
  <c r="I105" i="6"/>
  <c r="H105" i="6"/>
  <c r="D105" i="6"/>
  <c r="O104" i="6"/>
  <c r="N104" i="6"/>
  <c r="M104" i="6"/>
  <c r="I104" i="6"/>
  <c r="G104" i="6"/>
  <c r="F104" i="6"/>
  <c r="E104" i="6"/>
  <c r="D104" i="6"/>
  <c r="M103" i="6"/>
  <c r="L103" i="6"/>
  <c r="K103" i="6"/>
  <c r="J103" i="6"/>
  <c r="I103" i="6"/>
  <c r="D103" i="6"/>
  <c r="O102" i="6"/>
  <c r="N102" i="6"/>
  <c r="I102" i="6"/>
  <c r="H102" i="6"/>
  <c r="G102" i="6"/>
  <c r="F102" i="6"/>
  <c r="E102" i="6"/>
  <c r="N101" i="6"/>
  <c r="M101" i="6"/>
  <c r="L101" i="6"/>
  <c r="K101" i="6"/>
  <c r="I101" i="6"/>
  <c r="E101" i="6"/>
  <c r="D101" i="6"/>
  <c r="O100" i="6"/>
  <c r="N100" i="6"/>
  <c r="J100" i="6"/>
  <c r="I100" i="6"/>
  <c r="G100" i="6"/>
  <c r="F100" i="6"/>
  <c r="E100" i="6"/>
  <c r="O99" i="6"/>
  <c r="M99" i="6"/>
  <c r="L99" i="6"/>
  <c r="K99" i="6"/>
  <c r="J99" i="6"/>
  <c r="E99" i="6"/>
  <c r="D99" i="6"/>
  <c r="C99" i="6"/>
  <c r="O98" i="6"/>
  <c r="J98" i="6"/>
  <c r="I98" i="6"/>
  <c r="H98" i="6"/>
  <c r="G98" i="6"/>
  <c r="F98" i="6"/>
  <c r="O97" i="6"/>
  <c r="N97" i="6"/>
  <c r="M97" i="6"/>
  <c r="L97" i="6"/>
  <c r="K97" i="6"/>
  <c r="F97" i="6"/>
  <c r="E97" i="6"/>
  <c r="D97" i="6"/>
  <c r="C97" i="6"/>
  <c r="O96" i="6"/>
  <c r="K96" i="6"/>
  <c r="J96" i="6"/>
  <c r="I96" i="6"/>
  <c r="G96" i="6"/>
  <c r="F96" i="6"/>
  <c r="O95" i="6"/>
  <c r="M95" i="6"/>
  <c r="L95" i="6"/>
  <c r="K95" i="6"/>
  <c r="G95" i="6"/>
  <c r="E95" i="6"/>
  <c r="D95" i="6"/>
  <c r="C95" i="6"/>
  <c r="K94" i="6"/>
  <c r="J94" i="6"/>
  <c r="I94" i="6"/>
  <c r="H94" i="6"/>
  <c r="G94" i="6"/>
  <c r="O93" i="6"/>
  <c r="N93" i="6"/>
  <c r="M93" i="6"/>
  <c r="L93" i="6"/>
  <c r="G93" i="6"/>
  <c r="F93" i="6"/>
  <c r="E93" i="6"/>
  <c r="D93" i="6"/>
  <c r="L92" i="6"/>
  <c r="K92" i="6"/>
  <c r="J92" i="6"/>
  <c r="I92" i="6"/>
  <c r="G92" i="6"/>
  <c r="O91" i="6"/>
  <c r="M91" i="6"/>
  <c r="L91" i="6"/>
  <c r="H91" i="6"/>
  <c r="G91" i="6"/>
  <c r="E91" i="6"/>
  <c r="D91" i="6"/>
  <c r="C91" i="6"/>
  <c r="M90" i="6"/>
  <c r="L90" i="6"/>
  <c r="K90" i="6"/>
  <c r="J90" i="6"/>
  <c r="I90" i="6"/>
  <c r="E90" i="6"/>
  <c r="D90" i="6"/>
  <c r="O89" i="6"/>
  <c r="K89" i="6"/>
  <c r="J89" i="6"/>
  <c r="I89" i="6"/>
  <c r="H89" i="6"/>
  <c r="G89" i="6"/>
  <c r="O88" i="6"/>
  <c r="N88" i="6"/>
  <c r="M88" i="6"/>
  <c r="I88" i="6"/>
  <c r="H88" i="6"/>
  <c r="G88" i="6"/>
  <c r="F88" i="6"/>
  <c r="E88" i="6"/>
  <c r="O87" i="6"/>
  <c r="N87" i="6"/>
  <c r="M87" i="6"/>
  <c r="L87" i="6"/>
  <c r="K87" i="6"/>
  <c r="G87" i="6"/>
  <c r="F87" i="6"/>
  <c r="E87" i="6"/>
  <c r="D87" i="6"/>
  <c r="L86" i="6"/>
  <c r="I86" i="6"/>
  <c r="D86" i="6"/>
  <c r="C83" i="6"/>
  <c r="C136" i="6" s="1"/>
  <c r="C82" i="6"/>
  <c r="C218" i="6" s="1"/>
  <c r="C81" i="6"/>
  <c r="C1732" i="6" s="1"/>
  <c r="C80" i="6"/>
  <c r="C79" i="6"/>
  <c r="C78" i="6"/>
  <c r="C1639" i="6" s="1"/>
  <c r="C77" i="6"/>
  <c r="C76" i="6"/>
  <c r="C75" i="6"/>
  <c r="C211" i="6" s="1"/>
  <c r="C74" i="6"/>
  <c r="C73" i="6"/>
  <c r="C72" i="6"/>
  <c r="C71" i="6"/>
  <c r="C70" i="6"/>
  <c r="C1391" i="6" s="1"/>
  <c r="C69" i="6"/>
  <c r="C68" i="6"/>
  <c r="C67" i="6"/>
  <c r="C66" i="6"/>
  <c r="C119" i="6" s="1"/>
  <c r="C65" i="6"/>
  <c r="C1236" i="6" s="1"/>
  <c r="C64" i="6"/>
  <c r="C63" i="6"/>
  <c r="C62" i="6"/>
  <c r="C1143" i="6" s="1"/>
  <c r="C61" i="6"/>
  <c r="C60" i="6"/>
  <c r="C59" i="6"/>
  <c r="C58" i="6"/>
  <c r="C57" i="6"/>
  <c r="C56" i="6"/>
  <c r="C55" i="6"/>
  <c r="C926" i="6" s="1"/>
  <c r="C54" i="6"/>
  <c r="C53" i="6"/>
  <c r="C189" i="6" s="1"/>
  <c r="C242" i="6" s="1"/>
  <c r="C52" i="6"/>
  <c r="C51" i="6"/>
  <c r="C50" i="6"/>
  <c r="C49" i="6"/>
  <c r="C102" i="6" s="1"/>
  <c r="C48" i="6"/>
  <c r="C47" i="6"/>
  <c r="C46" i="6"/>
  <c r="C45" i="6"/>
  <c r="C44" i="6"/>
  <c r="C43" i="6"/>
  <c r="C179" i="6" s="1"/>
  <c r="C42" i="6"/>
  <c r="C41" i="6"/>
  <c r="C492" i="6" s="1"/>
  <c r="C40" i="6"/>
  <c r="C39" i="6"/>
  <c r="C38" i="6"/>
  <c r="C399" i="6" s="1"/>
  <c r="C37" i="6"/>
  <c r="C36" i="6"/>
  <c r="C35" i="6"/>
  <c r="C88" i="6" s="1"/>
  <c r="C34" i="6"/>
  <c r="O33" i="6"/>
  <c r="N33" i="6"/>
  <c r="M33" i="6"/>
  <c r="M86" i="6" s="1"/>
  <c r="L33" i="6"/>
  <c r="L222" i="6" s="1"/>
  <c r="J33" i="6"/>
  <c r="J222" i="6" s="1"/>
  <c r="I33" i="6"/>
  <c r="I222" i="6" s="1"/>
  <c r="H33" i="6"/>
  <c r="G33" i="6"/>
  <c r="F33" i="6"/>
  <c r="E33" i="6"/>
  <c r="E86" i="6" s="1"/>
  <c r="D33" i="6"/>
  <c r="C32" i="6"/>
  <c r="P3" i="6"/>
  <c r="C2" i="6"/>
  <c r="K1" i="6"/>
  <c r="I1" i="6"/>
  <c r="F1" i="6"/>
  <c r="E1" i="6"/>
  <c r="D272" i="6" s="1"/>
  <c r="O390" i="5"/>
  <c r="N388" i="5"/>
  <c r="M388" i="5"/>
  <c r="L388" i="5"/>
  <c r="E388" i="5"/>
  <c r="C387" i="5"/>
  <c r="N386" i="5"/>
  <c r="G386" i="5"/>
  <c r="P385" i="5"/>
  <c r="L385" i="5"/>
  <c r="L276" i="5" s="1"/>
  <c r="C385" i="5"/>
  <c r="C384" i="5"/>
  <c r="K383" i="5"/>
  <c r="J383" i="5"/>
  <c r="G383" i="5"/>
  <c r="P382" i="5"/>
  <c r="M381" i="5"/>
  <c r="M272" i="5" s="1"/>
  <c r="H381" i="5"/>
  <c r="C381" i="5"/>
  <c r="E380" i="5"/>
  <c r="P379" i="5"/>
  <c r="C379" i="5"/>
  <c r="E378" i="5"/>
  <c r="E269" i="5" s="1"/>
  <c r="P377" i="5"/>
  <c r="O377" i="5"/>
  <c r="L377" i="5"/>
  <c r="K377" i="5"/>
  <c r="C377" i="5"/>
  <c r="K376" i="5"/>
  <c r="D376" i="5"/>
  <c r="C376" i="5"/>
  <c r="C375" i="5"/>
  <c r="P374" i="5"/>
  <c r="K373" i="5"/>
  <c r="K264" i="5" s="1"/>
  <c r="N372" i="5"/>
  <c r="M372" i="5"/>
  <c r="L372" i="5"/>
  <c r="K372" i="5"/>
  <c r="C372" i="5"/>
  <c r="C371" i="5"/>
  <c r="N370" i="5"/>
  <c r="M370" i="5"/>
  <c r="M261" i="5" s="1"/>
  <c r="M369" i="5"/>
  <c r="L369" i="5"/>
  <c r="L260" i="5" s="1"/>
  <c r="C368" i="5"/>
  <c r="J367" i="5"/>
  <c r="I367" i="5"/>
  <c r="I258" i="5" s="1"/>
  <c r="P366" i="5"/>
  <c r="O366" i="5"/>
  <c r="H365" i="5"/>
  <c r="G365" i="5"/>
  <c r="I364" i="5"/>
  <c r="P363" i="5"/>
  <c r="O363" i="5"/>
  <c r="P361" i="5"/>
  <c r="O361" i="5"/>
  <c r="L361" i="5"/>
  <c r="K361" i="5"/>
  <c r="K360" i="5"/>
  <c r="K251" i="5" s="1"/>
  <c r="O359" i="5"/>
  <c r="C359" i="5"/>
  <c r="P358" i="5"/>
  <c r="O358" i="5"/>
  <c r="J358" i="5"/>
  <c r="J249" i="5" s="1"/>
  <c r="M356" i="5"/>
  <c r="L356" i="5"/>
  <c r="K356" i="5"/>
  <c r="K247" i="5" s="1"/>
  <c r="F356" i="5"/>
  <c r="H355" i="5"/>
  <c r="H246" i="5" s="1"/>
  <c r="C355" i="5"/>
  <c r="M354" i="5"/>
  <c r="M353" i="5"/>
  <c r="M244" i="5" s="1"/>
  <c r="L353" i="5"/>
  <c r="K353" i="5"/>
  <c r="N352" i="5"/>
  <c r="I351" i="5"/>
  <c r="H351" i="5"/>
  <c r="H242" i="5" s="1"/>
  <c r="G351" i="5"/>
  <c r="G242" i="5" s="1"/>
  <c r="E350" i="5"/>
  <c r="E241" i="5" s="1"/>
  <c r="N349" i="5"/>
  <c r="I348" i="5"/>
  <c r="I239" i="5" s="1"/>
  <c r="F348" i="5"/>
  <c r="E348" i="5"/>
  <c r="J347" i="5"/>
  <c r="I347" i="5"/>
  <c r="I238" i="5" s="1"/>
  <c r="C347" i="5"/>
  <c r="E346" i="5"/>
  <c r="E237" i="5" s="1"/>
  <c r="L345" i="5"/>
  <c r="K345" i="5"/>
  <c r="K236" i="5" s="1"/>
  <c r="K344" i="5"/>
  <c r="K235" i="5" s="1"/>
  <c r="J344" i="5"/>
  <c r="C344" i="5"/>
  <c r="C343" i="5"/>
  <c r="J342" i="5"/>
  <c r="I342" i="5"/>
  <c r="F342" i="5"/>
  <c r="F233" i="5" s="1"/>
  <c r="E342" i="5"/>
  <c r="F340" i="5"/>
  <c r="E340" i="5"/>
  <c r="C340" i="5"/>
  <c r="G339" i="5"/>
  <c r="G230" i="5" s="1"/>
  <c r="D339" i="5"/>
  <c r="C339" i="5"/>
  <c r="I338" i="5"/>
  <c r="H338" i="5"/>
  <c r="J336" i="5"/>
  <c r="I336" i="5"/>
  <c r="D336" i="5"/>
  <c r="P334" i="5"/>
  <c r="G334" i="5"/>
  <c r="F334" i="5"/>
  <c r="C334" i="5"/>
  <c r="O333" i="5"/>
  <c r="N333" i="5"/>
  <c r="E333" i="5"/>
  <c r="D333" i="5"/>
  <c r="M332" i="5"/>
  <c r="L332" i="5"/>
  <c r="C332" i="5"/>
  <c r="M331" i="5"/>
  <c r="L331" i="5"/>
  <c r="E331" i="5"/>
  <c r="D331" i="5"/>
  <c r="C331" i="5"/>
  <c r="F330" i="5"/>
  <c r="C330" i="5"/>
  <c r="P329" i="5"/>
  <c r="M329" i="5"/>
  <c r="L329" i="5"/>
  <c r="O328" i="5"/>
  <c r="L328" i="5"/>
  <c r="E328" i="5"/>
  <c r="D328" i="5"/>
  <c r="M327" i="5"/>
  <c r="L327" i="5"/>
  <c r="E327" i="5"/>
  <c r="C327" i="5"/>
  <c r="P326" i="5"/>
  <c r="G326" i="5"/>
  <c r="F326" i="5"/>
  <c r="O325" i="5"/>
  <c r="N325" i="5"/>
  <c r="M325" i="5"/>
  <c r="N324" i="5"/>
  <c r="M324" i="5"/>
  <c r="L324" i="5"/>
  <c r="E324" i="5"/>
  <c r="D324" i="5"/>
  <c r="C324" i="5"/>
  <c r="E323" i="5"/>
  <c r="D323" i="5"/>
  <c r="C323" i="5"/>
  <c r="O322" i="5"/>
  <c r="H322" i="5"/>
  <c r="C322" i="5"/>
  <c r="N321" i="5"/>
  <c r="M321" i="5"/>
  <c r="D321" i="5"/>
  <c r="O320" i="5"/>
  <c r="N320" i="5"/>
  <c r="K320" i="5"/>
  <c r="L319" i="5"/>
  <c r="K319" i="5"/>
  <c r="H319" i="5"/>
  <c r="C319" i="5"/>
  <c r="P318" i="5"/>
  <c r="O318" i="5"/>
  <c r="C318" i="5"/>
  <c r="P317" i="5"/>
  <c r="O317" i="5"/>
  <c r="N317" i="5"/>
  <c r="I317" i="5"/>
  <c r="D317" i="5"/>
  <c r="M316" i="5"/>
  <c r="F316" i="5"/>
  <c r="C316" i="5"/>
  <c r="L315" i="5"/>
  <c r="K315" i="5"/>
  <c r="D315" i="5"/>
  <c r="C315" i="5"/>
  <c r="F314" i="5"/>
  <c r="C314" i="5"/>
  <c r="P313" i="5"/>
  <c r="M313" i="5"/>
  <c r="L313" i="5"/>
  <c r="I313" i="5"/>
  <c r="L312" i="5"/>
  <c r="K312" i="5"/>
  <c r="D312" i="5"/>
  <c r="C312" i="5"/>
  <c r="L311" i="5"/>
  <c r="I311" i="5"/>
  <c r="P310" i="5"/>
  <c r="K310" i="5"/>
  <c r="F310" i="5"/>
  <c r="O309" i="5"/>
  <c r="N309" i="5"/>
  <c r="M309" i="5"/>
  <c r="N308" i="5"/>
  <c r="M308" i="5"/>
  <c r="L308" i="5"/>
  <c r="G308" i="5"/>
  <c r="D308" i="5"/>
  <c r="C308" i="5"/>
  <c r="D307" i="5"/>
  <c r="O306" i="5"/>
  <c r="N306" i="5"/>
  <c r="K306" i="5"/>
  <c r="P305" i="5"/>
  <c r="O305" i="5"/>
  <c r="O250" i="5" s="1"/>
  <c r="L305" i="5"/>
  <c r="G305" i="5"/>
  <c r="N304" i="5"/>
  <c r="K304" i="5"/>
  <c r="J304" i="5"/>
  <c r="G304" i="5"/>
  <c r="J303" i="5"/>
  <c r="I303" i="5"/>
  <c r="P302" i="5"/>
  <c r="O302" i="5"/>
  <c r="N302" i="5"/>
  <c r="K302" i="5"/>
  <c r="N301" i="5"/>
  <c r="I301" i="5"/>
  <c r="H301" i="5"/>
  <c r="G301" i="5"/>
  <c r="L300" i="5"/>
  <c r="K300" i="5"/>
  <c r="P299" i="5"/>
  <c r="M299" i="5"/>
  <c r="J299" i="5"/>
  <c r="E299" i="5"/>
  <c r="P298" i="5"/>
  <c r="O298" i="5"/>
  <c r="P297" i="5"/>
  <c r="M297" i="5"/>
  <c r="L297" i="5"/>
  <c r="I297" i="5"/>
  <c r="H297" i="5"/>
  <c r="G297" i="5"/>
  <c r="J296" i="5"/>
  <c r="E296" i="5"/>
  <c r="P295" i="5"/>
  <c r="M295" i="5"/>
  <c r="H295" i="5"/>
  <c r="E295" i="5"/>
  <c r="J294" i="5"/>
  <c r="I294" i="5"/>
  <c r="N293" i="5"/>
  <c r="M293" i="5"/>
  <c r="L293" i="5"/>
  <c r="I293" i="5"/>
  <c r="L292" i="5"/>
  <c r="G292" i="5"/>
  <c r="F292" i="5"/>
  <c r="E292" i="5"/>
  <c r="P291" i="5"/>
  <c r="K291" i="5"/>
  <c r="N290" i="5"/>
  <c r="K290" i="5"/>
  <c r="J290" i="5"/>
  <c r="I290" i="5"/>
  <c r="C290" i="5"/>
  <c r="N289" i="5"/>
  <c r="G289" i="5"/>
  <c r="F289" i="5"/>
  <c r="E289" i="5"/>
  <c r="J288" i="5"/>
  <c r="G288" i="5"/>
  <c r="F288" i="5"/>
  <c r="K287" i="5"/>
  <c r="H287" i="5"/>
  <c r="C287" i="5"/>
  <c r="N286" i="5"/>
  <c r="K286" i="5"/>
  <c r="J286" i="5"/>
  <c r="I285" i="5"/>
  <c r="H285" i="5"/>
  <c r="G285" i="5"/>
  <c r="F285" i="5"/>
  <c r="E285" i="5"/>
  <c r="J284" i="5"/>
  <c r="I284" i="5"/>
  <c r="E284" i="5"/>
  <c r="C279" i="5"/>
  <c r="C388" i="5" s="1"/>
  <c r="C278" i="5"/>
  <c r="C333" i="5" s="1"/>
  <c r="C277" i="5"/>
  <c r="C386" i="5" s="1"/>
  <c r="C276" i="5"/>
  <c r="C275" i="5"/>
  <c r="C274" i="5"/>
  <c r="C273" i="5"/>
  <c r="C272" i="5"/>
  <c r="C271" i="5"/>
  <c r="C270" i="5"/>
  <c r="C325" i="5" s="1"/>
  <c r="C269" i="5"/>
  <c r="C378" i="5" s="1"/>
  <c r="C268" i="5"/>
  <c r="C267" i="5"/>
  <c r="C266" i="5"/>
  <c r="C321" i="5" s="1"/>
  <c r="C265" i="5"/>
  <c r="C264" i="5"/>
  <c r="C373" i="5" s="1"/>
  <c r="C263" i="5"/>
  <c r="C262" i="5"/>
  <c r="C317" i="5" s="1"/>
  <c r="C261" i="5"/>
  <c r="C370" i="5" s="1"/>
  <c r="C260" i="5"/>
  <c r="C369" i="5" s="1"/>
  <c r="C259" i="5"/>
  <c r="C258" i="5"/>
  <c r="C257" i="5"/>
  <c r="C366" i="5" s="1"/>
  <c r="C256" i="5"/>
  <c r="C365" i="5" s="1"/>
  <c r="C255" i="5"/>
  <c r="C254" i="5"/>
  <c r="C253" i="5"/>
  <c r="C362" i="5" s="1"/>
  <c r="C252" i="5"/>
  <c r="C251" i="5"/>
  <c r="C360" i="5" s="1"/>
  <c r="C250" i="5"/>
  <c r="C305" i="5" s="1"/>
  <c r="C249" i="5"/>
  <c r="C248" i="5"/>
  <c r="C357" i="5" s="1"/>
  <c r="C247" i="5"/>
  <c r="C246" i="5"/>
  <c r="C301" i="5" s="1"/>
  <c r="C245" i="5"/>
  <c r="C244" i="5"/>
  <c r="C243" i="5"/>
  <c r="C242" i="5"/>
  <c r="C297" i="5" s="1"/>
  <c r="C241" i="5"/>
  <c r="C240" i="5"/>
  <c r="C239" i="5"/>
  <c r="C238" i="5"/>
  <c r="C293" i="5" s="1"/>
  <c r="C237" i="5"/>
  <c r="C346" i="5" s="1"/>
  <c r="C236" i="5"/>
  <c r="C235" i="5"/>
  <c r="C234" i="5"/>
  <c r="C289" i="5" s="1"/>
  <c r="C233" i="5"/>
  <c r="C232" i="5"/>
  <c r="C341" i="5" s="1"/>
  <c r="C231" i="5"/>
  <c r="C286" i="5" s="1"/>
  <c r="C230" i="5"/>
  <c r="C285" i="5" s="1"/>
  <c r="O229" i="5"/>
  <c r="N229" i="5"/>
  <c r="M229" i="5"/>
  <c r="L229" i="5"/>
  <c r="K229" i="5"/>
  <c r="J229" i="5"/>
  <c r="J338" i="5" s="1"/>
  <c r="I229" i="5"/>
  <c r="H229" i="5"/>
  <c r="H284" i="5" s="1"/>
  <c r="G229" i="5"/>
  <c r="G284" i="5" s="1"/>
  <c r="F229" i="5"/>
  <c r="F338" i="5" s="1"/>
  <c r="E229" i="5"/>
  <c r="E338" i="5" s="1"/>
  <c r="D229" i="5"/>
  <c r="P199" i="5"/>
  <c r="C198" i="5"/>
  <c r="M194" i="5"/>
  <c r="L194" i="5"/>
  <c r="L85" i="5" s="1"/>
  <c r="D194" i="5"/>
  <c r="D85" i="5" s="1"/>
  <c r="L192" i="5"/>
  <c r="K192" i="5"/>
  <c r="K83" i="5" s="1"/>
  <c r="H191" i="5"/>
  <c r="G191" i="5"/>
  <c r="F191" i="5"/>
  <c r="E191" i="5"/>
  <c r="E82" i="5" s="1"/>
  <c r="G190" i="5"/>
  <c r="G81" i="5" s="1"/>
  <c r="C190" i="5"/>
  <c r="K189" i="5"/>
  <c r="K80" i="5" s="1"/>
  <c r="C189" i="5"/>
  <c r="J188" i="5"/>
  <c r="I188" i="5"/>
  <c r="I79" i="5" s="1"/>
  <c r="H188" i="5"/>
  <c r="H79" i="5" s="1"/>
  <c r="C188" i="5"/>
  <c r="H187" i="5"/>
  <c r="H78" i="5" s="1"/>
  <c r="G187" i="5"/>
  <c r="G78" i="5" s="1"/>
  <c r="P186" i="5"/>
  <c r="O186" i="5"/>
  <c r="E186" i="5"/>
  <c r="E77" i="5" s="1"/>
  <c r="I185" i="5"/>
  <c r="I76" i="5" s="1"/>
  <c r="C185" i="5"/>
  <c r="J184" i="5"/>
  <c r="J75" i="5" s="1"/>
  <c r="I184" i="5"/>
  <c r="I75" i="5" s="1"/>
  <c r="H184" i="5"/>
  <c r="H75" i="5" s="1"/>
  <c r="E183" i="5"/>
  <c r="P182" i="5"/>
  <c r="O182" i="5"/>
  <c r="O73" i="5" s="1"/>
  <c r="E182" i="5"/>
  <c r="E73" i="5" s="1"/>
  <c r="D182" i="5"/>
  <c r="O180" i="5"/>
  <c r="O71" i="5" s="1"/>
  <c r="J180" i="5"/>
  <c r="J71" i="5" s="1"/>
  <c r="I180" i="5"/>
  <c r="I71" i="5" s="1"/>
  <c r="D180" i="5"/>
  <c r="P178" i="5"/>
  <c r="O178" i="5"/>
  <c r="O69" i="5" s="1"/>
  <c r="E178" i="5"/>
  <c r="E69" i="5" s="1"/>
  <c r="N177" i="5"/>
  <c r="M177" i="5"/>
  <c r="M68" i="5" s="1"/>
  <c r="C177" i="5"/>
  <c r="O176" i="5"/>
  <c r="O67" i="5" s="1"/>
  <c r="H176" i="5"/>
  <c r="G176" i="5"/>
  <c r="D176" i="5"/>
  <c r="C176" i="5"/>
  <c r="N174" i="5"/>
  <c r="M174" i="5"/>
  <c r="M65" i="5" s="1"/>
  <c r="C174" i="5"/>
  <c r="N173" i="5"/>
  <c r="M173" i="5"/>
  <c r="M64" i="5" s="1"/>
  <c r="C173" i="5"/>
  <c r="P172" i="5"/>
  <c r="J172" i="5"/>
  <c r="I172" i="5"/>
  <c r="I63" i="5" s="1"/>
  <c r="H172" i="5"/>
  <c r="H63" i="5" s="1"/>
  <c r="G172" i="5"/>
  <c r="G63" i="5" s="1"/>
  <c r="F171" i="5"/>
  <c r="F62" i="5" s="1"/>
  <c r="E171" i="5"/>
  <c r="J170" i="5"/>
  <c r="H170" i="5"/>
  <c r="G170" i="5"/>
  <c r="D169" i="5"/>
  <c r="D60" i="5" s="1"/>
  <c r="C169" i="5"/>
  <c r="N168" i="5"/>
  <c r="L168" i="5"/>
  <c r="M167" i="5"/>
  <c r="M58" i="5" s="1"/>
  <c r="D167" i="5"/>
  <c r="N166" i="5"/>
  <c r="N57" i="5" s="1"/>
  <c r="M166" i="5"/>
  <c r="M57" i="5" s="1"/>
  <c r="J166" i="5"/>
  <c r="I165" i="5"/>
  <c r="I56" i="5" s="1"/>
  <c r="H165" i="5"/>
  <c r="H56" i="5" s="1"/>
  <c r="F165" i="5"/>
  <c r="K164" i="5"/>
  <c r="J164" i="5"/>
  <c r="J55" i="5" s="1"/>
  <c r="I163" i="5"/>
  <c r="H163" i="5"/>
  <c r="G163" i="5"/>
  <c r="G54" i="5" s="1"/>
  <c r="O162" i="5"/>
  <c r="O53" i="5" s="1"/>
  <c r="N162" i="5"/>
  <c r="N53" i="5" s="1"/>
  <c r="P161" i="5"/>
  <c r="N161" i="5"/>
  <c r="E161" i="5"/>
  <c r="P160" i="5"/>
  <c r="P51" i="5" s="1"/>
  <c r="O160" i="5"/>
  <c r="O51" i="5" s="1"/>
  <c r="P159" i="5"/>
  <c r="P50" i="5" s="1"/>
  <c r="O159" i="5"/>
  <c r="O50" i="5" s="1"/>
  <c r="I159" i="5"/>
  <c r="H159" i="5"/>
  <c r="H50" i="5" s="1"/>
  <c r="O158" i="5"/>
  <c r="F158" i="5"/>
  <c r="K157" i="5"/>
  <c r="J157" i="5"/>
  <c r="J48" i="5" s="1"/>
  <c r="I157" i="5"/>
  <c r="H157" i="5"/>
  <c r="C157" i="5"/>
  <c r="K156" i="5"/>
  <c r="H156" i="5"/>
  <c r="G156" i="5"/>
  <c r="G47" i="5" s="1"/>
  <c r="C156" i="5"/>
  <c r="J155" i="5"/>
  <c r="O154" i="5"/>
  <c r="O45" i="5" s="1"/>
  <c r="F154" i="5"/>
  <c r="E154" i="5"/>
  <c r="E45" i="5" s="1"/>
  <c r="D154" i="5"/>
  <c r="D45" i="5" s="1"/>
  <c r="C153" i="5"/>
  <c r="P152" i="5"/>
  <c r="P43" i="5" s="1"/>
  <c r="O152" i="5"/>
  <c r="I152" i="5"/>
  <c r="D152" i="5"/>
  <c r="C152" i="5"/>
  <c r="N150" i="5"/>
  <c r="M150" i="5"/>
  <c r="M41" i="5" s="1"/>
  <c r="J150" i="5"/>
  <c r="H150" i="5"/>
  <c r="G150" i="5"/>
  <c r="I149" i="5"/>
  <c r="C149" i="5"/>
  <c r="J148" i="5"/>
  <c r="I148" i="5"/>
  <c r="I39" i="5" s="1"/>
  <c r="F148" i="5"/>
  <c r="E147" i="5"/>
  <c r="D147" i="5"/>
  <c r="D38" i="5" s="1"/>
  <c r="P146" i="5"/>
  <c r="O146" i="5"/>
  <c r="O37" i="5" s="1"/>
  <c r="F146" i="5"/>
  <c r="F37" i="5" s="1"/>
  <c r="K145" i="5"/>
  <c r="K36" i="5" s="1"/>
  <c r="D145" i="5"/>
  <c r="C145" i="5"/>
  <c r="K144" i="5"/>
  <c r="J144" i="5"/>
  <c r="L143" i="5"/>
  <c r="J143" i="5"/>
  <c r="G143" i="5"/>
  <c r="G34" i="5" s="1"/>
  <c r="O142" i="5"/>
  <c r="N142" i="5"/>
  <c r="J142" i="5"/>
  <c r="G142" i="5"/>
  <c r="E142" i="5"/>
  <c r="N140" i="5"/>
  <c r="L140" i="5"/>
  <c r="K140" i="5"/>
  <c r="J140" i="5"/>
  <c r="I140" i="5"/>
  <c r="D140" i="5"/>
  <c r="P138" i="5"/>
  <c r="N138" i="5"/>
  <c r="K138" i="5"/>
  <c r="J138" i="5"/>
  <c r="G138" i="5"/>
  <c r="F138" i="5"/>
  <c r="P137" i="5"/>
  <c r="N137" i="5"/>
  <c r="I137" i="5"/>
  <c r="H137" i="5"/>
  <c r="G137" i="5"/>
  <c r="F137" i="5"/>
  <c r="E137" i="5"/>
  <c r="D137" i="5"/>
  <c r="L136" i="5"/>
  <c r="K136" i="5"/>
  <c r="J136" i="5"/>
  <c r="G136" i="5"/>
  <c r="F136" i="5"/>
  <c r="C136" i="5"/>
  <c r="P135" i="5"/>
  <c r="L135" i="5"/>
  <c r="K135" i="5"/>
  <c r="J135" i="5"/>
  <c r="E135" i="5"/>
  <c r="D135" i="5"/>
  <c r="C135" i="5"/>
  <c r="P134" i="5"/>
  <c r="N134" i="5"/>
  <c r="I134" i="5"/>
  <c r="H134" i="5"/>
  <c r="G134" i="5"/>
  <c r="F134" i="5"/>
  <c r="C134" i="5"/>
  <c r="P133" i="5"/>
  <c r="L133" i="5"/>
  <c r="I133" i="5"/>
  <c r="H133" i="5"/>
  <c r="G133" i="5"/>
  <c r="F133" i="5"/>
  <c r="O132" i="5"/>
  <c r="N132" i="5"/>
  <c r="L132" i="5"/>
  <c r="K132" i="5"/>
  <c r="J132" i="5"/>
  <c r="E132" i="5"/>
  <c r="D132" i="5"/>
  <c r="P131" i="5"/>
  <c r="L131" i="5"/>
  <c r="I131" i="5"/>
  <c r="H131" i="5"/>
  <c r="E131" i="5"/>
  <c r="D131" i="5"/>
  <c r="C131" i="5"/>
  <c r="P130" i="5"/>
  <c r="J130" i="5"/>
  <c r="I130" i="5"/>
  <c r="H130" i="5"/>
  <c r="G130" i="5"/>
  <c r="F130" i="5"/>
  <c r="O129" i="5"/>
  <c r="N129" i="5"/>
  <c r="L129" i="5"/>
  <c r="I129" i="5"/>
  <c r="H129" i="5"/>
  <c r="E129" i="5"/>
  <c r="D129" i="5"/>
  <c r="O128" i="5"/>
  <c r="N128" i="5"/>
  <c r="L128" i="5"/>
  <c r="G128" i="5"/>
  <c r="F128" i="5"/>
  <c r="E128" i="5"/>
  <c r="D128" i="5"/>
  <c r="P127" i="5"/>
  <c r="J127" i="5"/>
  <c r="I127" i="5"/>
  <c r="H127" i="5"/>
  <c r="E127" i="5"/>
  <c r="D127" i="5"/>
  <c r="C127" i="5"/>
  <c r="O126" i="5"/>
  <c r="K126" i="5"/>
  <c r="J126" i="5"/>
  <c r="I126" i="5"/>
  <c r="H126" i="5"/>
  <c r="P125" i="5"/>
  <c r="O125" i="5"/>
  <c r="M125" i="5"/>
  <c r="L125" i="5"/>
  <c r="G125" i="5"/>
  <c r="F125" i="5"/>
  <c r="E125" i="5"/>
  <c r="D125" i="5"/>
  <c r="O124" i="5"/>
  <c r="K124" i="5"/>
  <c r="J124" i="5"/>
  <c r="G124" i="5"/>
  <c r="F124" i="5"/>
  <c r="E124" i="5"/>
  <c r="D124" i="5"/>
  <c r="M123" i="5"/>
  <c r="K123" i="5"/>
  <c r="J123" i="5"/>
  <c r="I123" i="5"/>
  <c r="H123" i="5"/>
  <c r="C123" i="5"/>
  <c r="P122" i="5"/>
  <c r="O122" i="5"/>
  <c r="K122" i="5"/>
  <c r="J122" i="5"/>
  <c r="G122" i="5"/>
  <c r="F122" i="5"/>
  <c r="C122" i="5"/>
  <c r="P121" i="5"/>
  <c r="O121" i="5"/>
  <c r="I121" i="5"/>
  <c r="H121" i="5"/>
  <c r="G121" i="5"/>
  <c r="F121" i="5"/>
  <c r="E121" i="5"/>
  <c r="D121" i="5"/>
  <c r="M120" i="5"/>
  <c r="K120" i="5"/>
  <c r="J120" i="5"/>
  <c r="G120" i="5"/>
  <c r="F120" i="5"/>
  <c r="C120" i="5"/>
  <c r="P119" i="5"/>
  <c r="M119" i="5"/>
  <c r="K119" i="5"/>
  <c r="J119" i="5"/>
  <c r="E119" i="5"/>
  <c r="D119" i="5"/>
  <c r="C119" i="5"/>
  <c r="P118" i="5"/>
  <c r="O118" i="5"/>
  <c r="I118" i="5"/>
  <c r="H118" i="5"/>
  <c r="G118" i="5"/>
  <c r="F118" i="5"/>
  <c r="C118" i="5"/>
  <c r="P117" i="5"/>
  <c r="M117" i="5"/>
  <c r="I117" i="5"/>
  <c r="H117" i="5"/>
  <c r="G117" i="5"/>
  <c r="F117" i="5"/>
  <c r="O116" i="5"/>
  <c r="N116" i="5"/>
  <c r="M116" i="5"/>
  <c r="K116" i="5"/>
  <c r="J116" i="5"/>
  <c r="E116" i="5"/>
  <c r="D116" i="5"/>
  <c r="C116" i="5"/>
  <c r="P115" i="5"/>
  <c r="M115" i="5"/>
  <c r="I115" i="5"/>
  <c r="H115" i="5"/>
  <c r="E115" i="5"/>
  <c r="D115" i="5"/>
  <c r="C115" i="5"/>
  <c r="P114" i="5"/>
  <c r="K114" i="5"/>
  <c r="I114" i="5"/>
  <c r="H114" i="5"/>
  <c r="G114" i="5"/>
  <c r="F114" i="5"/>
  <c r="O113" i="5"/>
  <c r="N113" i="5"/>
  <c r="M113" i="5"/>
  <c r="I113" i="5"/>
  <c r="H113" i="5"/>
  <c r="E113" i="5"/>
  <c r="D113" i="5"/>
  <c r="O112" i="5"/>
  <c r="N112" i="5"/>
  <c r="M112" i="5"/>
  <c r="G112" i="5"/>
  <c r="F112" i="5"/>
  <c r="E112" i="5"/>
  <c r="D112" i="5"/>
  <c r="C112" i="5"/>
  <c r="P111" i="5"/>
  <c r="K111" i="5"/>
  <c r="I111" i="5"/>
  <c r="H111" i="5"/>
  <c r="E111" i="5"/>
  <c r="D111" i="5"/>
  <c r="C111" i="5"/>
  <c r="O110" i="5"/>
  <c r="N110" i="5"/>
  <c r="J110" i="5"/>
  <c r="I110" i="5"/>
  <c r="H110" i="5"/>
  <c r="C110" i="5"/>
  <c r="P109" i="5"/>
  <c r="O109" i="5"/>
  <c r="N109" i="5"/>
  <c r="L109" i="5"/>
  <c r="G109" i="5"/>
  <c r="F109" i="5"/>
  <c r="E109" i="5"/>
  <c r="D109" i="5"/>
  <c r="O108" i="5"/>
  <c r="N108" i="5"/>
  <c r="J108" i="5"/>
  <c r="G108" i="5"/>
  <c r="F108" i="5"/>
  <c r="E108" i="5"/>
  <c r="D108" i="5"/>
  <c r="M107" i="5"/>
  <c r="L107" i="5"/>
  <c r="J107" i="5"/>
  <c r="I107" i="5"/>
  <c r="H107" i="5"/>
  <c r="C107" i="5"/>
  <c r="P106" i="5"/>
  <c r="O106" i="5"/>
  <c r="N106" i="5"/>
  <c r="J106" i="5"/>
  <c r="G106" i="5"/>
  <c r="F106" i="5"/>
  <c r="C106" i="5"/>
  <c r="P105" i="5"/>
  <c r="O105" i="5"/>
  <c r="N105" i="5"/>
  <c r="H105" i="5"/>
  <c r="G105" i="5"/>
  <c r="F105" i="5"/>
  <c r="E105" i="5"/>
  <c r="D105" i="5"/>
  <c r="M104" i="5"/>
  <c r="L104" i="5"/>
  <c r="J104" i="5"/>
  <c r="G104" i="5"/>
  <c r="F104" i="5"/>
  <c r="C104" i="5"/>
  <c r="P103" i="5"/>
  <c r="M103" i="5"/>
  <c r="L103" i="5"/>
  <c r="J103" i="5"/>
  <c r="E103" i="5"/>
  <c r="D103" i="5"/>
  <c r="C103" i="5"/>
  <c r="P102" i="5"/>
  <c r="O102" i="5"/>
  <c r="N102" i="5"/>
  <c r="H102" i="5"/>
  <c r="G102" i="5"/>
  <c r="F102" i="5"/>
  <c r="C102" i="5"/>
  <c r="P101" i="5"/>
  <c r="M101" i="5"/>
  <c r="L101" i="5"/>
  <c r="H101" i="5"/>
  <c r="G101" i="5"/>
  <c r="F101" i="5"/>
  <c r="O100" i="5"/>
  <c r="N100" i="5"/>
  <c r="M100" i="5"/>
  <c r="L100" i="5"/>
  <c r="J100" i="5"/>
  <c r="E100" i="5"/>
  <c r="D100" i="5"/>
  <c r="P99" i="5"/>
  <c r="M99" i="5"/>
  <c r="L99" i="5"/>
  <c r="H99" i="5"/>
  <c r="E99" i="5"/>
  <c r="D99" i="5"/>
  <c r="C99" i="5"/>
  <c r="P98" i="5"/>
  <c r="K98" i="5"/>
  <c r="J98" i="5"/>
  <c r="H98" i="5"/>
  <c r="G98" i="5"/>
  <c r="F98" i="5"/>
  <c r="O97" i="5"/>
  <c r="N97" i="5"/>
  <c r="M97" i="5"/>
  <c r="L97" i="5"/>
  <c r="H97" i="5"/>
  <c r="E97" i="5"/>
  <c r="D97" i="5"/>
  <c r="O96" i="5"/>
  <c r="N96" i="5"/>
  <c r="M96" i="5"/>
  <c r="L96" i="5"/>
  <c r="F96" i="5"/>
  <c r="E96" i="5"/>
  <c r="D96" i="5"/>
  <c r="C96" i="5"/>
  <c r="P95" i="5"/>
  <c r="K95" i="5"/>
  <c r="J95" i="5"/>
  <c r="H95" i="5"/>
  <c r="E95" i="5"/>
  <c r="D95" i="5"/>
  <c r="C95" i="5"/>
  <c r="O94" i="5"/>
  <c r="N94" i="5"/>
  <c r="K94" i="5"/>
  <c r="I94" i="5"/>
  <c r="H94" i="5"/>
  <c r="C94" i="5"/>
  <c r="P93" i="5"/>
  <c r="O93" i="5"/>
  <c r="N93" i="5"/>
  <c r="M93" i="5"/>
  <c r="G93" i="5"/>
  <c r="F93" i="5"/>
  <c r="E93" i="5"/>
  <c r="D93" i="5"/>
  <c r="O92" i="5"/>
  <c r="N92" i="5"/>
  <c r="K92" i="5"/>
  <c r="G92" i="5"/>
  <c r="F92" i="5"/>
  <c r="E92" i="5"/>
  <c r="D92" i="5"/>
  <c r="M91" i="5"/>
  <c r="L91" i="5"/>
  <c r="K91" i="5"/>
  <c r="I91" i="5"/>
  <c r="H91" i="5"/>
  <c r="C91" i="5"/>
  <c r="P90" i="5"/>
  <c r="O90" i="5"/>
  <c r="N90" i="5"/>
  <c r="K90" i="5"/>
  <c r="G90" i="5"/>
  <c r="F90" i="5"/>
  <c r="C90" i="5"/>
  <c r="P89" i="5"/>
  <c r="O89" i="5"/>
  <c r="N89" i="5"/>
  <c r="I89" i="5"/>
  <c r="G89" i="5"/>
  <c r="F89" i="5"/>
  <c r="E89" i="5"/>
  <c r="D89" i="5"/>
  <c r="M88" i="5"/>
  <c r="L88" i="5"/>
  <c r="J88" i="5"/>
  <c r="F88" i="5"/>
  <c r="E88" i="5"/>
  <c r="D88" i="5"/>
  <c r="C83" i="5"/>
  <c r="C82" i="5"/>
  <c r="C81" i="5"/>
  <c r="C80" i="5"/>
  <c r="C79" i="5"/>
  <c r="C78" i="5"/>
  <c r="O77" i="5"/>
  <c r="C77" i="5"/>
  <c r="C76" i="5"/>
  <c r="C75" i="5"/>
  <c r="E74" i="5"/>
  <c r="C74" i="5"/>
  <c r="C73" i="5"/>
  <c r="C182" i="5" s="1"/>
  <c r="C72" i="5"/>
  <c r="C181" i="5" s="1"/>
  <c r="C71" i="5"/>
  <c r="C70" i="5"/>
  <c r="C69" i="5"/>
  <c r="C68" i="5"/>
  <c r="C67" i="5"/>
  <c r="C66" i="5"/>
  <c r="C65" i="5"/>
  <c r="C64" i="5"/>
  <c r="C63" i="5"/>
  <c r="C172" i="5" s="1"/>
  <c r="C62" i="5"/>
  <c r="J61" i="5"/>
  <c r="C61" i="5"/>
  <c r="C170" i="5" s="1"/>
  <c r="C60" i="5"/>
  <c r="C59" i="5"/>
  <c r="C58" i="5"/>
  <c r="C57" i="5"/>
  <c r="C166" i="5" s="1"/>
  <c r="C56" i="5"/>
  <c r="C165" i="5" s="1"/>
  <c r="C55" i="5"/>
  <c r="C164" i="5" s="1"/>
  <c r="C54" i="5"/>
  <c r="C53" i="5"/>
  <c r="C108" i="5" s="1"/>
  <c r="C52" i="5"/>
  <c r="C161" i="5" s="1"/>
  <c r="C51" i="5"/>
  <c r="C160" i="5" s="1"/>
  <c r="C50" i="5"/>
  <c r="C49" i="5"/>
  <c r="C158" i="5" s="1"/>
  <c r="C48" i="5"/>
  <c r="H47" i="5"/>
  <c r="C47" i="5"/>
  <c r="C46" i="5"/>
  <c r="C45" i="5"/>
  <c r="C44" i="5"/>
  <c r="C43" i="5"/>
  <c r="C98" i="5" s="1"/>
  <c r="C42" i="5"/>
  <c r="C41" i="5"/>
  <c r="C150" i="5" s="1"/>
  <c r="C40" i="5"/>
  <c r="C39" i="5"/>
  <c r="C148" i="5" s="1"/>
  <c r="E38" i="5"/>
  <c r="C38" i="5"/>
  <c r="C37" i="5"/>
  <c r="C36" i="5"/>
  <c r="C35" i="5"/>
  <c r="C144" i="5" s="1"/>
  <c r="C34" i="5"/>
  <c r="O33" i="5"/>
  <c r="O88" i="5" s="1"/>
  <c r="N33" i="5"/>
  <c r="N88" i="5" s="1"/>
  <c r="M33" i="5"/>
  <c r="M142" i="5" s="1"/>
  <c r="L33" i="5"/>
  <c r="L142" i="5" s="1"/>
  <c r="K33" i="5"/>
  <c r="J33" i="5"/>
  <c r="I33" i="5"/>
  <c r="I88" i="5" s="1"/>
  <c r="H33" i="5"/>
  <c r="G33" i="5"/>
  <c r="G88" i="5" s="1"/>
  <c r="F33" i="5"/>
  <c r="F142" i="5" s="1"/>
  <c r="E33" i="5"/>
  <c r="D33" i="5"/>
  <c r="D142" i="5" s="1"/>
  <c r="P3" i="5"/>
  <c r="C2" i="5"/>
  <c r="G1" i="5"/>
  <c r="J384" i="5" s="1"/>
  <c r="E1" i="5"/>
  <c r="M336" i="5" s="1"/>
  <c r="H276" i="4"/>
  <c r="G276" i="4"/>
  <c r="D274" i="4"/>
  <c r="C274" i="4"/>
  <c r="C273" i="4"/>
  <c r="F270" i="4"/>
  <c r="E270" i="4"/>
  <c r="M267" i="4"/>
  <c r="L266" i="4"/>
  <c r="C265" i="4"/>
  <c r="K263" i="4"/>
  <c r="H263" i="4"/>
  <c r="G263" i="4"/>
  <c r="O260" i="4"/>
  <c r="C259" i="4"/>
  <c r="C258" i="4"/>
  <c r="M256" i="4"/>
  <c r="J256" i="4"/>
  <c r="I256" i="4"/>
  <c r="C255" i="4"/>
  <c r="C254" i="4"/>
  <c r="N252" i="4"/>
  <c r="H252" i="4"/>
  <c r="F252" i="4"/>
  <c r="L249" i="4"/>
  <c r="C246" i="4"/>
  <c r="O245" i="4"/>
  <c r="H245" i="4"/>
  <c r="C245" i="4"/>
  <c r="C243" i="4"/>
  <c r="C242" i="4"/>
  <c r="C241" i="4"/>
  <c r="F240" i="4"/>
  <c r="C239" i="4"/>
  <c r="C238" i="4"/>
  <c r="J237" i="4"/>
  <c r="I237" i="4"/>
  <c r="D237" i="4"/>
  <c r="F236" i="4"/>
  <c r="C233" i="4"/>
  <c r="E231" i="4"/>
  <c r="K230" i="4"/>
  <c r="O229" i="4"/>
  <c r="L229" i="4"/>
  <c r="C227" i="4"/>
  <c r="M226" i="4"/>
  <c r="I226" i="4"/>
  <c r="E226" i="4"/>
  <c r="C223" i="4"/>
  <c r="C276" i="4" s="1"/>
  <c r="C222" i="4"/>
  <c r="C275" i="4" s="1"/>
  <c r="C221" i="4"/>
  <c r="C220" i="4"/>
  <c r="C219" i="4"/>
  <c r="C272" i="4" s="1"/>
  <c r="C218" i="4"/>
  <c r="C271" i="4" s="1"/>
  <c r="C217" i="4"/>
  <c r="C270" i="4" s="1"/>
  <c r="C216" i="4"/>
  <c r="C269" i="4" s="1"/>
  <c r="C215" i="4"/>
  <c r="C268" i="4" s="1"/>
  <c r="C214" i="4"/>
  <c r="C267" i="4" s="1"/>
  <c r="C213" i="4"/>
  <c r="C266" i="4" s="1"/>
  <c r="C212" i="4"/>
  <c r="C211" i="4"/>
  <c r="C264" i="4" s="1"/>
  <c r="C210" i="4"/>
  <c r="C263" i="4" s="1"/>
  <c r="C209" i="4"/>
  <c r="C262" i="4" s="1"/>
  <c r="C208" i="4"/>
  <c r="C261" i="4" s="1"/>
  <c r="C207" i="4"/>
  <c r="C260" i="4" s="1"/>
  <c r="C206" i="4"/>
  <c r="C205" i="4"/>
  <c r="C204" i="4"/>
  <c r="C257" i="4" s="1"/>
  <c r="C203" i="4"/>
  <c r="C256" i="4" s="1"/>
  <c r="C202" i="4"/>
  <c r="C201" i="4"/>
  <c r="C200" i="4"/>
  <c r="C253" i="4" s="1"/>
  <c r="C199" i="4"/>
  <c r="C252" i="4" s="1"/>
  <c r="C198" i="4"/>
  <c r="C251" i="4" s="1"/>
  <c r="C197" i="4"/>
  <c r="C250" i="4" s="1"/>
  <c r="C196" i="4"/>
  <c r="C249" i="4" s="1"/>
  <c r="C195" i="4"/>
  <c r="C248" i="4" s="1"/>
  <c r="C194" i="4"/>
  <c r="C247" i="4" s="1"/>
  <c r="C193" i="4"/>
  <c r="C192" i="4"/>
  <c r="C191" i="4"/>
  <c r="C244" i="4" s="1"/>
  <c r="C190" i="4"/>
  <c r="C189" i="4"/>
  <c r="C188" i="4"/>
  <c r="C187" i="4"/>
  <c r="C240" i="4" s="1"/>
  <c r="C186" i="4"/>
  <c r="C185" i="4"/>
  <c r="C184" i="4"/>
  <c r="C237" i="4" s="1"/>
  <c r="C183" i="4"/>
  <c r="C236" i="4" s="1"/>
  <c r="C182" i="4"/>
  <c r="C235" i="4" s="1"/>
  <c r="C181" i="4"/>
  <c r="C234" i="4" s="1"/>
  <c r="C180" i="4"/>
  <c r="C179" i="4"/>
  <c r="C232" i="4" s="1"/>
  <c r="C178" i="4"/>
  <c r="C231" i="4" s="1"/>
  <c r="C177" i="4"/>
  <c r="C230" i="4" s="1"/>
  <c r="C176" i="4"/>
  <c r="C229" i="4" s="1"/>
  <c r="C175" i="4"/>
  <c r="C228" i="4" s="1"/>
  <c r="C174" i="4"/>
  <c r="O173" i="4"/>
  <c r="O226" i="4" s="1"/>
  <c r="N173" i="4"/>
  <c r="N226" i="4" s="1"/>
  <c r="M173" i="4"/>
  <c r="L173" i="4"/>
  <c r="L226" i="4" s="1"/>
  <c r="K173" i="4"/>
  <c r="K226" i="4" s="1"/>
  <c r="J173" i="4"/>
  <c r="J226" i="4" s="1"/>
  <c r="I173" i="4"/>
  <c r="H173" i="4"/>
  <c r="H226" i="4" s="1"/>
  <c r="G173" i="4"/>
  <c r="G226" i="4" s="1"/>
  <c r="F173" i="4"/>
  <c r="F226" i="4" s="1"/>
  <c r="E173" i="4"/>
  <c r="D173" i="4"/>
  <c r="D226" i="4" s="1"/>
  <c r="P143" i="4"/>
  <c r="C142" i="4"/>
  <c r="G136" i="4"/>
  <c r="N135" i="4"/>
  <c r="M135" i="4"/>
  <c r="D135" i="4"/>
  <c r="C135" i="4"/>
  <c r="C134" i="4"/>
  <c r="K133" i="4"/>
  <c r="H133" i="4"/>
  <c r="O132" i="4"/>
  <c r="K131" i="4"/>
  <c r="C130" i="4"/>
  <c r="I129" i="4"/>
  <c r="I128" i="4"/>
  <c r="D126" i="4"/>
  <c r="C126" i="4"/>
  <c r="M124" i="4"/>
  <c r="C123" i="4"/>
  <c r="L122" i="4"/>
  <c r="E122" i="4"/>
  <c r="C122" i="4"/>
  <c r="C121" i="4"/>
  <c r="F120" i="4"/>
  <c r="E120" i="4"/>
  <c r="D120" i="4"/>
  <c r="N118" i="4"/>
  <c r="C118" i="4"/>
  <c r="M116" i="4"/>
  <c r="G116" i="4"/>
  <c r="C114" i="4"/>
  <c r="L113" i="4"/>
  <c r="F112" i="4"/>
  <c r="E112" i="4"/>
  <c r="H110" i="4"/>
  <c r="E110" i="4"/>
  <c r="H109" i="4"/>
  <c r="N107" i="4"/>
  <c r="M106" i="4"/>
  <c r="L106" i="4"/>
  <c r="J106" i="4"/>
  <c r="C105" i="4"/>
  <c r="N104" i="4"/>
  <c r="F104" i="4"/>
  <c r="D104" i="4"/>
  <c r="C104" i="4"/>
  <c r="C103" i="4"/>
  <c r="M102" i="4"/>
  <c r="O101" i="4"/>
  <c r="K101" i="4"/>
  <c r="J101" i="4"/>
  <c r="C101" i="4"/>
  <c r="C100" i="4"/>
  <c r="L99" i="4"/>
  <c r="H99" i="4"/>
  <c r="C99" i="4"/>
  <c r="F98" i="4"/>
  <c r="H96" i="4"/>
  <c r="C96" i="4"/>
  <c r="N95" i="4"/>
  <c r="L95" i="4"/>
  <c r="D94" i="4"/>
  <c r="M93" i="4"/>
  <c r="N92" i="4"/>
  <c r="I90" i="4"/>
  <c r="H90" i="4"/>
  <c r="G90" i="4"/>
  <c r="F90" i="4"/>
  <c r="C89" i="4"/>
  <c r="I88" i="4"/>
  <c r="K87" i="4"/>
  <c r="D87" i="4"/>
  <c r="C87" i="4"/>
  <c r="O86" i="4"/>
  <c r="N86" i="4"/>
  <c r="K86" i="4"/>
  <c r="H86" i="4"/>
  <c r="G86" i="4"/>
  <c r="F86" i="4"/>
  <c r="E86" i="4"/>
  <c r="C83" i="4"/>
  <c r="C136" i="4" s="1"/>
  <c r="C82" i="4"/>
  <c r="C81" i="4"/>
  <c r="C80" i="4"/>
  <c r="C133" i="4" s="1"/>
  <c r="C79" i="4"/>
  <c r="C132" i="4" s="1"/>
  <c r="C78" i="4"/>
  <c r="C131" i="4" s="1"/>
  <c r="C77" i="4"/>
  <c r="C76" i="4"/>
  <c r="C129" i="4" s="1"/>
  <c r="C75" i="4"/>
  <c r="C128" i="4" s="1"/>
  <c r="C74" i="4"/>
  <c r="C127" i="4" s="1"/>
  <c r="C73" i="4"/>
  <c r="C72" i="4"/>
  <c r="C125" i="4" s="1"/>
  <c r="C71" i="4"/>
  <c r="C124" i="4" s="1"/>
  <c r="C70" i="4"/>
  <c r="C69" i="4"/>
  <c r="C68" i="4"/>
  <c r="C67" i="4"/>
  <c r="C120" i="4" s="1"/>
  <c r="C66" i="4"/>
  <c r="C119" i="4" s="1"/>
  <c r="C65" i="4"/>
  <c r="C64" i="4"/>
  <c r="C117" i="4" s="1"/>
  <c r="C63" i="4"/>
  <c r="C116" i="4" s="1"/>
  <c r="C62" i="4"/>
  <c r="C115" i="4" s="1"/>
  <c r="C61" i="4"/>
  <c r="C60" i="4"/>
  <c r="C113" i="4" s="1"/>
  <c r="C59" i="4"/>
  <c r="C112" i="4" s="1"/>
  <c r="C58" i="4"/>
  <c r="C111" i="4" s="1"/>
  <c r="C57" i="4"/>
  <c r="C110" i="4" s="1"/>
  <c r="C56" i="4"/>
  <c r="C109" i="4" s="1"/>
  <c r="C55" i="4"/>
  <c r="C108" i="4" s="1"/>
  <c r="C54" i="4"/>
  <c r="C107" i="4" s="1"/>
  <c r="C53" i="4"/>
  <c r="C106" i="4" s="1"/>
  <c r="C52" i="4"/>
  <c r="C51" i="4"/>
  <c r="C50" i="4"/>
  <c r="C49" i="4"/>
  <c r="C102" i="4" s="1"/>
  <c r="C48" i="4"/>
  <c r="C47" i="4"/>
  <c r="C46" i="4"/>
  <c r="C45" i="4"/>
  <c r="C98" i="4" s="1"/>
  <c r="C44" i="4"/>
  <c r="C97" i="4" s="1"/>
  <c r="C43" i="4"/>
  <c r="C42" i="4"/>
  <c r="C95" i="4" s="1"/>
  <c r="C41" i="4"/>
  <c r="C94" i="4" s="1"/>
  <c r="C40" i="4"/>
  <c r="C93" i="4" s="1"/>
  <c r="C39" i="4"/>
  <c r="C92" i="4" s="1"/>
  <c r="C38" i="4"/>
  <c r="C91" i="4" s="1"/>
  <c r="C37" i="4"/>
  <c r="C90" i="4" s="1"/>
  <c r="C36" i="4"/>
  <c r="C35" i="4"/>
  <c r="C88" i="4" s="1"/>
  <c r="C34" i="4"/>
  <c r="O33" i="4"/>
  <c r="N33" i="4"/>
  <c r="M33" i="4"/>
  <c r="M86" i="4" s="1"/>
  <c r="L33" i="4"/>
  <c r="L86" i="4" s="1"/>
  <c r="K33" i="4"/>
  <c r="J33" i="4"/>
  <c r="J86" i="4" s="1"/>
  <c r="I33" i="4"/>
  <c r="I86" i="4" s="1"/>
  <c r="H33" i="4"/>
  <c r="G33" i="4"/>
  <c r="F33" i="4"/>
  <c r="E33" i="4"/>
  <c r="D33" i="4"/>
  <c r="D86" i="4" s="1"/>
  <c r="P3" i="4"/>
  <c r="C2" i="4"/>
  <c r="G1" i="4"/>
  <c r="F1" i="4"/>
  <c r="E1" i="4"/>
  <c r="J270" i="4" s="1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P145" i="3"/>
  <c r="C144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O89" i="3"/>
  <c r="N89" i="3"/>
  <c r="M89" i="3"/>
  <c r="L89" i="3"/>
  <c r="K89" i="3"/>
  <c r="J89" i="3"/>
  <c r="I89" i="3"/>
  <c r="H89" i="3"/>
  <c r="G89" i="3"/>
  <c r="F89" i="3"/>
  <c r="E89" i="3"/>
  <c r="D89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P3" i="3"/>
  <c r="C2" i="3"/>
  <c r="P1" i="3"/>
  <c r="G1" i="3"/>
  <c r="F1" i="3"/>
  <c r="E1" i="3"/>
  <c r="M201" i="3" s="1"/>
  <c r="O223" i="2"/>
  <c r="N223" i="2"/>
  <c r="L223" i="2"/>
  <c r="K223" i="2"/>
  <c r="I223" i="2"/>
  <c r="H223" i="2"/>
  <c r="G223" i="2"/>
  <c r="F223" i="2"/>
  <c r="E223" i="2"/>
  <c r="O221" i="2"/>
  <c r="N221" i="2"/>
  <c r="L221" i="2"/>
  <c r="K221" i="2"/>
  <c r="J221" i="2"/>
  <c r="I221" i="2"/>
  <c r="H221" i="2"/>
  <c r="F221" i="2"/>
  <c r="E221" i="2"/>
  <c r="O220" i="2"/>
  <c r="N220" i="2"/>
  <c r="M220" i="2"/>
  <c r="L220" i="2"/>
  <c r="K220" i="2"/>
  <c r="I220" i="2"/>
  <c r="H220" i="2"/>
  <c r="G220" i="2"/>
  <c r="F220" i="2"/>
  <c r="E220" i="2"/>
  <c r="O219" i="2"/>
  <c r="N219" i="2"/>
  <c r="L219" i="2"/>
  <c r="K219" i="2"/>
  <c r="J219" i="2"/>
  <c r="I219" i="2"/>
  <c r="H219" i="2"/>
  <c r="F219" i="2"/>
  <c r="E219" i="2"/>
  <c r="C219" i="2"/>
  <c r="O218" i="2"/>
  <c r="N218" i="2"/>
  <c r="L218" i="2"/>
  <c r="K218" i="2"/>
  <c r="I218" i="2"/>
  <c r="H218" i="2"/>
  <c r="F218" i="2"/>
  <c r="E218" i="2"/>
  <c r="D218" i="2"/>
  <c r="O217" i="2"/>
  <c r="N217" i="2"/>
  <c r="M217" i="2"/>
  <c r="L217" i="2"/>
  <c r="K217" i="2"/>
  <c r="I217" i="2"/>
  <c r="H217" i="2"/>
  <c r="F217" i="2"/>
  <c r="E217" i="2"/>
  <c r="D217" i="2"/>
  <c r="O216" i="2"/>
  <c r="N216" i="2"/>
  <c r="L216" i="2"/>
  <c r="K216" i="2"/>
  <c r="I216" i="2"/>
  <c r="H216" i="2"/>
  <c r="F216" i="2"/>
  <c r="E216" i="2"/>
  <c r="D216" i="2"/>
  <c r="O215" i="2"/>
  <c r="N215" i="2"/>
  <c r="L215" i="2"/>
  <c r="K215" i="2"/>
  <c r="J215" i="2"/>
  <c r="I215" i="2"/>
  <c r="H215" i="2"/>
  <c r="F215" i="2"/>
  <c r="E215" i="2"/>
  <c r="C215" i="2"/>
  <c r="O214" i="2"/>
  <c r="N214" i="2"/>
  <c r="M214" i="2"/>
  <c r="L214" i="2"/>
  <c r="K214" i="2"/>
  <c r="I214" i="2"/>
  <c r="H214" i="2"/>
  <c r="G214" i="2"/>
  <c r="F214" i="2"/>
  <c r="E214" i="2"/>
  <c r="D214" i="2"/>
  <c r="C214" i="2"/>
  <c r="O213" i="2"/>
  <c r="N213" i="2"/>
  <c r="L213" i="2"/>
  <c r="K213" i="2"/>
  <c r="J213" i="2"/>
  <c r="I213" i="2"/>
  <c r="H213" i="2"/>
  <c r="F213" i="2"/>
  <c r="E213" i="2"/>
  <c r="O212" i="2"/>
  <c r="N212" i="2"/>
  <c r="M212" i="2"/>
  <c r="L212" i="2"/>
  <c r="K212" i="2"/>
  <c r="I212" i="2"/>
  <c r="H212" i="2"/>
  <c r="F212" i="2"/>
  <c r="E212" i="2"/>
  <c r="O211" i="2"/>
  <c r="N211" i="2"/>
  <c r="L211" i="2"/>
  <c r="K211" i="2"/>
  <c r="I211" i="2"/>
  <c r="H211" i="2"/>
  <c r="G211" i="2"/>
  <c r="F211" i="2"/>
  <c r="E211" i="2"/>
  <c r="C211" i="2"/>
  <c r="O210" i="2"/>
  <c r="N210" i="2"/>
  <c r="L210" i="2"/>
  <c r="K210" i="2"/>
  <c r="J210" i="2"/>
  <c r="I210" i="2"/>
  <c r="H210" i="2"/>
  <c r="G210" i="2"/>
  <c r="F210" i="2"/>
  <c r="E210" i="2"/>
  <c r="O209" i="2"/>
  <c r="N209" i="2"/>
  <c r="L209" i="2"/>
  <c r="K209" i="2"/>
  <c r="I209" i="2"/>
  <c r="H209" i="2"/>
  <c r="F209" i="2"/>
  <c r="E209" i="2"/>
  <c r="O208" i="2"/>
  <c r="N208" i="2"/>
  <c r="M208" i="2"/>
  <c r="L208" i="2"/>
  <c r="K208" i="2"/>
  <c r="I208" i="2"/>
  <c r="H208" i="2"/>
  <c r="F208" i="2"/>
  <c r="E208" i="2"/>
  <c r="D208" i="2"/>
  <c r="O207" i="2"/>
  <c r="N207" i="2"/>
  <c r="L207" i="2"/>
  <c r="K207" i="2"/>
  <c r="J207" i="2"/>
  <c r="I207" i="2"/>
  <c r="H207" i="2"/>
  <c r="G207" i="2"/>
  <c r="F207" i="2"/>
  <c r="E207" i="2"/>
  <c r="O206" i="2"/>
  <c r="N206" i="2"/>
  <c r="M206" i="2"/>
  <c r="L206" i="2"/>
  <c r="K206" i="2"/>
  <c r="I206" i="2"/>
  <c r="H206" i="2"/>
  <c r="F206" i="2"/>
  <c r="E206" i="2"/>
  <c r="D206" i="2"/>
  <c r="C206" i="2"/>
  <c r="O205" i="2"/>
  <c r="N205" i="2"/>
  <c r="M205" i="2"/>
  <c r="L205" i="2"/>
  <c r="K205" i="2"/>
  <c r="J205" i="2"/>
  <c r="I205" i="2"/>
  <c r="H205" i="2"/>
  <c r="F205" i="2"/>
  <c r="E205" i="2"/>
  <c r="D205" i="2"/>
  <c r="O204" i="2"/>
  <c r="N204" i="2"/>
  <c r="M204" i="2"/>
  <c r="N96" i="2" s="1"/>
  <c r="L204" i="2"/>
  <c r="K204" i="2"/>
  <c r="J204" i="2"/>
  <c r="I204" i="2"/>
  <c r="H204" i="2"/>
  <c r="F204" i="2"/>
  <c r="E204" i="2"/>
  <c r="O203" i="2"/>
  <c r="N203" i="2"/>
  <c r="M203" i="2"/>
  <c r="L203" i="2"/>
  <c r="K203" i="2"/>
  <c r="I203" i="2"/>
  <c r="H203" i="2"/>
  <c r="F203" i="2"/>
  <c r="E203" i="2"/>
  <c r="D203" i="2"/>
  <c r="C203" i="2"/>
  <c r="O202" i="2"/>
  <c r="N202" i="2"/>
  <c r="L202" i="2"/>
  <c r="K202" i="2"/>
  <c r="J202" i="2"/>
  <c r="I202" i="2"/>
  <c r="H202" i="2"/>
  <c r="F202" i="2"/>
  <c r="E202" i="2"/>
  <c r="D202" i="2"/>
  <c r="O201" i="2"/>
  <c r="N201" i="2"/>
  <c r="M201" i="2"/>
  <c r="L201" i="2"/>
  <c r="K201" i="2"/>
  <c r="I201" i="2"/>
  <c r="H201" i="2"/>
  <c r="F201" i="2"/>
  <c r="E201" i="2"/>
  <c r="D201" i="2"/>
  <c r="O200" i="2"/>
  <c r="N200" i="2"/>
  <c r="M200" i="2"/>
  <c r="L200" i="2"/>
  <c r="K200" i="2"/>
  <c r="I200" i="2"/>
  <c r="H200" i="2"/>
  <c r="F200" i="2"/>
  <c r="E200" i="2"/>
  <c r="D200" i="2"/>
  <c r="O199" i="2"/>
  <c r="N199" i="2"/>
  <c r="L199" i="2"/>
  <c r="K199" i="2"/>
  <c r="I199" i="2"/>
  <c r="H199" i="2"/>
  <c r="G199" i="2"/>
  <c r="F199" i="2"/>
  <c r="E199" i="2"/>
  <c r="O198" i="2"/>
  <c r="N198" i="2"/>
  <c r="L198" i="2"/>
  <c r="K198" i="2"/>
  <c r="I198" i="2"/>
  <c r="H198" i="2"/>
  <c r="F198" i="2"/>
  <c r="E198" i="2"/>
  <c r="C198" i="2"/>
  <c r="O197" i="2"/>
  <c r="N197" i="2"/>
  <c r="M197" i="2"/>
  <c r="L197" i="2"/>
  <c r="K197" i="2"/>
  <c r="I197" i="2"/>
  <c r="H197" i="2"/>
  <c r="F197" i="2"/>
  <c r="E197" i="2"/>
  <c r="D197" i="2"/>
  <c r="O196" i="2"/>
  <c r="N196" i="2"/>
  <c r="L196" i="2"/>
  <c r="K196" i="2"/>
  <c r="J196" i="2"/>
  <c r="I196" i="2"/>
  <c r="H196" i="2"/>
  <c r="G196" i="2"/>
  <c r="F196" i="2"/>
  <c r="E196" i="2"/>
  <c r="O195" i="2"/>
  <c r="N195" i="2"/>
  <c r="M195" i="2"/>
  <c r="L195" i="2"/>
  <c r="K195" i="2"/>
  <c r="J195" i="2"/>
  <c r="I195" i="2"/>
  <c r="H195" i="2"/>
  <c r="F195" i="2"/>
  <c r="E195" i="2"/>
  <c r="D195" i="2"/>
  <c r="C195" i="2"/>
  <c r="O194" i="2"/>
  <c r="N194" i="2"/>
  <c r="L194" i="2"/>
  <c r="K194" i="2"/>
  <c r="J194" i="2"/>
  <c r="I194" i="2"/>
  <c r="H194" i="2"/>
  <c r="G194" i="2"/>
  <c r="H86" i="2" s="1"/>
  <c r="F194" i="2"/>
  <c r="E194" i="2"/>
  <c r="O193" i="2"/>
  <c r="N193" i="2"/>
  <c r="M193" i="2"/>
  <c r="L193" i="2"/>
  <c r="K193" i="2"/>
  <c r="I193" i="2"/>
  <c r="H193" i="2"/>
  <c r="F193" i="2"/>
  <c r="E193" i="2"/>
  <c r="D193" i="2"/>
  <c r="O192" i="2"/>
  <c r="N192" i="2"/>
  <c r="L192" i="2"/>
  <c r="K192" i="2"/>
  <c r="I192" i="2"/>
  <c r="H192" i="2"/>
  <c r="F192" i="2"/>
  <c r="E192" i="2"/>
  <c r="O191" i="2"/>
  <c r="N191" i="2"/>
  <c r="L191" i="2"/>
  <c r="K191" i="2"/>
  <c r="I191" i="2"/>
  <c r="H191" i="2"/>
  <c r="F191" i="2"/>
  <c r="E191" i="2"/>
  <c r="O190" i="2"/>
  <c r="N190" i="2"/>
  <c r="L190" i="2"/>
  <c r="K190" i="2"/>
  <c r="I190" i="2"/>
  <c r="H190" i="2"/>
  <c r="G190" i="2"/>
  <c r="F190" i="2"/>
  <c r="E190" i="2"/>
  <c r="C190" i="2"/>
  <c r="O189" i="2"/>
  <c r="N189" i="2"/>
  <c r="M189" i="2"/>
  <c r="N81" i="2" s="1"/>
  <c r="L189" i="2"/>
  <c r="K189" i="2"/>
  <c r="I189" i="2"/>
  <c r="H189" i="2"/>
  <c r="F189" i="2"/>
  <c r="E189" i="2"/>
  <c r="D189" i="2"/>
  <c r="E81" i="2" s="1"/>
  <c r="O188" i="2"/>
  <c r="N188" i="2"/>
  <c r="L188" i="2"/>
  <c r="K188" i="2"/>
  <c r="J188" i="2"/>
  <c r="I188" i="2"/>
  <c r="H188" i="2"/>
  <c r="G188" i="2"/>
  <c r="F188" i="2"/>
  <c r="E188" i="2"/>
  <c r="O187" i="2"/>
  <c r="N187" i="2"/>
  <c r="M187" i="2"/>
  <c r="L187" i="2"/>
  <c r="K187" i="2"/>
  <c r="J187" i="2"/>
  <c r="I187" i="2"/>
  <c r="H187" i="2"/>
  <c r="F187" i="2"/>
  <c r="E187" i="2"/>
  <c r="D187" i="2"/>
  <c r="C187" i="2"/>
  <c r="O186" i="2"/>
  <c r="N186" i="2"/>
  <c r="L186" i="2"/>
  <c r="K186" i="2"/>
  <c r="I186" i="2"/>
  <c r="H186" i="2"/>
  <c r="G186" i="2"/>
  <c r="F186" i="2"/>
  <c r="E186" i="2"/>
  <c r="D186" i="2"/>
  <c r="O185" i="2"/>
  <c r="N185" i="2"/>
  <c r="M185" i="2"/>
  <c r="L185" i="2"/>
  <c r="K185" i="2"/>
  <c r="I185" i="2"/>
  <c r="H185" i="2"/>
  <c r="F185" i="2"/>
  <c r="E185" i="2"/>
  <c r="O184" i="2"/>
  <c r="N184" i="2"/>
  <c r="M184" i="2"/>
  <c r="L184" i="2"/>
  <c r="K184" i="2"/>
  <c r="I184" i="2"/>
  <c r="H184" i="2"/>
  <c r="F184" i="2"/>
  <c r="E184" i="2"/>
  <c r="D184" i="2"/>
  <c r="C184" i="2"/>
  <c r="O183" i="2"/>
  <c r="N183" i="2"/>
  <c r="L183" i="2"/>
  <c r="K183" i="2"/>
  <c r="I183" i="2"/>
  <c r="H183" i="2"/>
  <c r="G183" i="2"/>
  <c r="F183" i="2"/>
  <c r="E183" i="2"/>
  <c r="O182" i="2"/>
  <c r="N182" i="2"/>
  <c r="M182" i="2"/>
  <c r="L182" i="2"/>
  <c r="K182" i="2"/>
  <c r="I182" i="2"/>
  <c r="H182" i="2"/>
  <c r="G182" i="2"/>
  <c r="F182" i="2"/>
  <c r="E182" i="2"/>
  <c r="D182" i="2"/>
  <c r="C182" i="2"/>
  <c r="O181" i="2"/>
  <c r="N181" i="2"/>
  <c r="L181" i="2"/>
  <c r="K181" i="2"/>
  <c r="I181" i="2"/>
  <c r="H181" i="2"/>
  <c r="F181" i="2"/>
  <c r="E181" i="2"/>
  <c r="C181" i="2"/>
  <c r="O180" i="2"/>
  <c r="N180" i="2"/>
  <c r="L180" i="2"/>
  <c r="K180" i="2"/>
  <c r="I180" i="2"/>
  <c r="H180" i="2"/>
  <c r="G180" i="2"/>
  <c r="F180" i="2"/>
  <c r="E180" i="2"/>
  <c r="O179" i="2"/>
  <c r="N179" i="2"/>
  <c r="L179" i="2"/>
  <c r="K179" i="2"/>
  <c r="J179" i="2"/>
  <c r="I179" i="2"/>
  <c r="H179" i="2"/>
  <c r="G179" i="2"/>
  <c r="F179" i="2"/>
  <c r="E179" i="2"/>
  <c r="C179" i="2"/>
  <c r="O178" i="2"/>
  <c r="N178" i="2"/>
  <c r="L178" i="2"/>
  <c r="K178" i="2"/>
  <c r="J178" i="2"/>
  <c r="I178" i="2"/>
  <c r="H178" i="2"/>
  <c r="G178" i="2"/>
  <c r="F178" i="2"/>
  <c r="E178" i="2"/>
  <c r="D178" i="2"/>
  <c r="O177" i="2"/>
  <c r="N177" i="2"/>
  <c r="L177" i="2"/>
  <c r="K177" i="2"/>
  <c r="I177" i="2"/>
  <c r="H177" i="2"/>
  <c r="G177" i="2"/>
  <c r="F177" i="2"/>
  <c r="E177" i="2"/>
  <c r="O176" i="2"/>
  <c r="N176" i="2"/>
  <c r="M176" i="2"/>
  <c r="N68" i="2" s="1"/>
  <c r="L176" i="2"/>
  <c r="K176" i="2"/>
  <c r="J176" i="2"/>
  <c r="I176" i="2"/>
  <c r="H176" i="2"/>
  <c r="F176" i="2"/>
  <c r="E176" i="2"/>
  <c r="D176" i="2"/>
  <c r="C176" i="2"/>
  <c r="O175" i="2"/>
  <c r="N175" i="2"/>
  <c r="L175" i="2"/>
  <c r="K175" i="2"/>
  <c r="I175" i="2"/>
  <c r="H175" i="2"/>
  <c r="G175" i="2"/>
  <c r="F175" i="2"/>
  <c r="E175" i="2"/>
  <c r="O174" i="2"/>
  <c r="N174" i="2"/>
  <c r="L174" i="2"/>
  <c r="K174" i="2"/>
  <c r="I174" i="2"/>
  <c r="H174" i="2"/>
  <c r="F174" i="2"/>
  <c r="E174" i="2"/>
  <c r="D174" i="2"/>
  <c r="C174" i="2"/>
  <c r="O173" i="2"/>
  <c r="N173" i="2"/>
  <c r="M173" i="2"/>
  <c r="N65" i="2" s="1"/>
  <c r="L173" i="2"/>
  <c r="K173" i="2"/>
  <c r="J173" i="2"/>
  <c r="I173" i="2"/>
  <c r="H173" i="2"/>
  <c r="F173" i="2"/>
  <c r="E173" i="2"/>
  <c r="D173" i="2"/>
  <c r="O172" i="2"/>
  <c r="N172" i="2"/>
  <c r="M172" i="2"/>
  <c r="L172" i="2"/>
  <c r="K172" i="2"/>
  <c r="I172" i="2"/>
  <c r="H172" i="2"/>
  <c r="F172" i="2"/>
  <c r="E172" i="2"/>
  <c r="O169" i="2"/>
  <c r="N169" i="2"/>
  <c r="L169" i="2"/>
  <c r="K169" i="2"/>
  <c r="I169" i="2"/>
  <c r="H169" i="2"/>
  <c r="G169" i="2"/>
  <c r="F169" i="2"/>
  <c r="E169" i="2"/>
  <c r="O167" i="2"/>
  <c r="N167" i="2"/>
  <c r="L167" i="2"/>
  <c r="K167" i="2"/>
  <c r="J167" i="2"/>
  <c r="K58" i="2" s="1"/>
  <c r="I167" i="2"/>
  <c r="H167" i="2"/>
  <c r="F167" i="2"/>
  <c r="E167" i="2"/>
  <c r="O166" i="2"/>
  <c r="N166" i="2"/>
  <c r="M166" i="2"/>
  <c r="L166" i="2"/>
  <c r="K166" i="2"/>
  <c r="I166" i="2"/>
  <c r="H166" i="2"/>
  <c r="G166" i="2"/>
  <c r="F166" i="2"/>
  <c r="E166" i="2"/>
  <c r="D166" i="2"/>
  <c r="O165" i="2"/>
  <c r="N165" i="2"/>
  <c r="L165" i="2"/>
  <c r="K165" i="2"/>
  <c r="J165" i="2"/>
  <c r="I165" i="2"/>
  <c r="H165" i="2"/>
  <c r="F165" i="2"/>
  <c r="E165" i="2"/>
  <c r="C165" i="2"/>
  <c r="O164" i="2"/>
  <c r="N164" i="2"/>
  <c r="M164" i="2"/>
  <c r="L164" i="2"/>
  <c r="K164" i="2"/>
  <c r="I164" i="2"/>
  <c r="H164" i="2"/>
  <c r="F164" i="2"/>
  <c r="E164" i="2"/>
  <c r="O163" i="2"/>
  <c r="N163" i="2"/>
  <c r="L163" i="2"/>
  <c r="K163" i="2"/>
  <c r="I163" i="2"/>
  <c r="H163" i="2"/>
  <c r="G163" i="2"/>
  <c r="F163" i="2"/>
  <c r="E163" i="2"/>
  <c r="O162" i="2"/>
  <c r="N162" i="2"/>
  <c r="L162" i="2"/>
  <c r="K162" i="2"/>
  <c r="J162" i="2"/>
  <c r="I162" i="2"/>
  <c r="H162" i="2"/>
  <c r="G162" i="2"/>
  <c r="F162" i="2"/>
  <c r="E162" i="2"/>
  <c r="C162" i="2"/>
  <c r="O161" i="2"/>
  <c r="N161" i="2"/>
  <c r="L161" i="2"/>
  <c r="K161" i="2"/>
  <c r="I161" i="2"/>
  <c r="H161" i="2"/>
  <c r="F161" i="2"/>
  <c r="E161" i="2"/>
  <c r="O160" i="2"/>
  <c r="N160" i="2"/>
  <c r="M160" i="2"/>
  <c r="L160" i="2"/>
  <c r="K160" i="2"/>
  <c r="I160" i="2"/>
  <c r="H160" i="2"/>
  <c r="F160" i="2"/>
  <c r="E160" i="2"/>
  <c r="D160" i="2"/>
  <c r="C160" i="2"/>
  <c r="O159" i="2"/>
  <c r="N159" i="2"/>
  <c r="L159" i="2"/>
  <c r="K159" i="2"/>
  <c r="J159" i="2"/>
  <c r="K50" i="2" s="1"/>
  <c r="I159" i="2"/>
  <c r="H159" i="2"/>
  <c r="G159" i="2"/>
  <c r="F159" i="2"/>
  <c r="E159" i="2"/>
  <c r="O158" i="2"/>
  <c r="N158" i="2"/>
  <c r="M158" i="2"/>
  <c r="L158" i="2"/>
  <c r="K158" i="2"/>
  <c r="I158" i="2"/>
  <c r="H158" i="2"/>
  <c r="F158" i="2"/>
  <c r="E158" i="2"/>
  <c r="D158" i="2"/>
  <c r="O157" i="2"/>
  <c r="N157" i="2"/>
  <c r="M157" i="2"/>
  <c r="L157" i="2"/>
  <c r="K157" i="2"/>
  <c r="J157" i="2"/>
  <c r="I157" i="2"/>
  <c r="H157" i="2"/>
  <c r="F157" i="2"/>
  <c r="E157" i="2"/>
  <c r="D157" i="2"/>
  <c r="C157" i="2"/>
  <c r="O156" i="2"/>
  <c r="N156" i="2"/>
  <c r="M156" i="2"/>
  <c r="L156" i="2"/>
  <c r="K156" i="2"/>
  <c r="J156" i="2"/>
  <c r="I156" i="2"/>
  <c r="H156" i="2"/>
  <c r="F156" i="2"/>
  <c r="E156" i="2"/>
  <c r="O155" i="2"/>
  <c r="N155" i="2"/>
  <c r="M155" i="2"/>
  <c r="L155" i="2"/>
  <c r="K155" i="2"/>
  <c r="I155" i="2"/>
  <c r="H155" i="2"/>
  <c r="G155" i="2"/>
  <c r="F155" i="2"/>
  <c r="E155" i="2"/>
  <c r="D155" i="2"/>
  <c r="O154" i="2"/>
  <c r="N154" i="2"/>
  <c r="L154" i="2"/>
  <c r="K154" i="2"/>
  <c r="J154" i="2"/>
  <c r="I154" i="2"/>
  <c r="H154" i="2"/>
  <c r="F154" i="2"/>
  <c r="E154" i="2"/>
  <c r="D154" i="2"/>
  <c r="O153" i="2"/>
  <c r="N153" i="2"/>
  <c r="M153" i="2"/>
  <c r="L153" i="2"/>
  <c r="K153" i="2"/>
  <c r="I153" i="2"/>
  <c r="H153" i="2"/>
  <c r="F153" i="2"/>
  <c r="E153" i="2"/>
  <c r="D153" i="2"/>
  <c r="O152" i="2"/>
  <c r="N152" i="2"/>
  <c r="M152" i="2"/>
  <c r="L152" i="2"/>
  <c r="K152" i="2"/>
  <c r="I152" i="2"/>
  <c r="H152" i="2"/>
  <c r="F152" i="2"/>
  <c r="E152" i="2"/>
  <c r="D152" i="2"/>
  <c r="C152" i="2"/>
  <c r="O151" i="2"/>
  <c r="N151" i="2"/>
  <c r="L151" i="2"/>
  <c r="K151" i="2"/>
  <c r="I151" i="2"/>
  <c r="H151" i="2"/>
  <c r="G151" i="2"/>
  <c r="F151" i="2"/>
  <c r="E151" i="2"/>
  <c r="O150" i="2"/>
  <c r="N150" i="2"/>
  <c r="L150" i="2"/>
  <c r="K150" i="2"/>
  <c r="I150" i="2"/>
  <c r="H150" i="2"/>
  <c r="F150" i="2"/>
  <c r="E150" i="2"/>
  <c r="O149" i="2"/>
  <c r="N149" i="2"/>
  <c r="M149" i="2"/>
  <c r="L149" i="2"/>
  <c r="K149" i="2"/>
  <c r="I149" i="2"/>
  <c r="H149" i="2"/>
  <c r="F149" i="2"/>
  <c r="E149" i="2"/>
  <c r="D149" i="2"/>
  <c r="E40" i="2" s="1"/>
  <c r="C149" i="2"/>
  <c r="O148" i="2"/>
  <c r="N148" i="2"/>
  <c r="L148" i="2"/>
  <c r="K148" i="2"/>
  <c r="J148" i="2"/>
  <c r="I148" i="2"/>
  <c r="H148" i="2"/>
  <c r="G148" i="2"/>
  <c r="F148" i="2"/>
  <c r="E148" i="2"/>
  <c r="O147" i="2"/>
  <c r="N147" i="2"/>
  <c r="M147" i="2"/>
  <c r="L147" i="2"/>
  <c r="K147" i="2"/>
  <c r="J147" i="2"/>
  <c r="I147" i="2"/>
  <c r="H147" i="2"/>
  <c r="F147" i="2"/>
  <c r="E147" i="2"/>
  <c r="D147" i="2"/>
  <c r="C147" i="2"/>
  <c r="O146" i="2"/>
  <c r="N146" i="2"/>
  <c r="L146" i="2"/>
  <c r="K146" i="2"/>
  <c r="J146" i="2"/>
  <c r="I146" i="2"/>
  <c r="H146" i="2"/>
  <c r="G146" i="2"/>
  <c r="F146" i="2"/>
  <c r="E146" i="2"/>
  <c r="O145" i="2"/>
  <c r="N145" i="2"/>
  <c r="M145" i="2"/>
  <c r="L145" i="2"/>
  <c r="K145" i="2"/>
  <c r="I145" i="2"/>
  <c r="H145" i="2"/>
  <c r="F145" i="2"/>
  <c r="E145" i="2"/>
  <c r="D145" i="2"/>
  <c r="O144" i="2"/>
  <c r="N144" i="2"/>
  <c r="L144" i="2"/>
  <c r="K144" i="2"/>
  <c r="I144" i="2"/>
  <c r="H144" i="2"/>
  <c r="F144" i="2"/>
  <c r="E144" i="2"/>
  <c r="C144" i="2"/>
  <c r="O143" i="2"/>
  <c r="N143" i="2"/>
  <c r="L143" i="2"/>
  <c r="K143" i="2"/>
  <c r="J143" i="2"/>
  <c r="K34" i="2" s="1"/>
  <c r="I143" i="2"/>
  <c r="H143" i="2"/>
  <c r="F143" i="2"/>
  <c r="E143" i="2"/>
  <c r="O142" i="2"/>
  <c r="N142" i="2"/>
  <c r="M142" i="2"/>
  <c r="L142" i="2"/>
  <c r="K142" i="2"/>
  <c r="I142" i="2"/>
  <c r="H142" i="2"/>
  <c r="G142" i="2"/>
  <c r="F142" i="2"/>
  <c r="E142" i="2"/>
  <c r="D142" i="2"/>
  <c r="O141" i="2"/>
  <c r="N141" i="2"/>
  <c r="M141" i="2"/>
  <c r="L141" i="2"/>
  <c r="K141" i="2"/>
  <c r="I141" i="2"/>
  <c r="H141" i="2"/>
  <c r="F141" i="2"/>
  <c r="E141" i="2"/>
  <c r="D141" i="2"/>
  <c r="E32" i="2" s="1"/>
  <c r="C141" i="2"/>
  <c r="O140" i="2"/>
  <c r="N140" i="2"/>
  <c r="L140" i="2"/>
  <c r="K140" i="2"/>
  <c r="J140" i="2"/>
  <c r="I140" i="2"/>
  <c r="H140" i="2"/>
  <c r="G140" i="2"/>
  <c r="F140" i="2"/>
  <c r="E140" i="2"/>
  <c r="O139" i="2"/>
  <c r="N139" i="2"/>
  <c r="M139" i="2"/>
  <c r="L139" i="2"/>
  <c r="K139" i="2"/>
  <c r="J139" i="2"/>
  <c r="I139" i="2"/>
  <c r="H139" i="2"/>
  <c r="F139" i="2"/>
  <c r="E139" i="2"/>
  <c r="D139" i="2"/>
  <c r="C139" i="2"/>
  <c r="O138" i="2"/>
  <c r="N138" i="2"/>
  <c r="L138" i="2"/>
  <c r="K138" i="2"/>
  <c r="I138" i="2"/>
  <c r="H138" i="2"/>
  <c r="G138" i="2"/>
  <c r="F138" i="2"/>
  <c r="E138" i="2"/>
  <c r="D138" i="2"/>
  <c r="O137" i="2"/>
  <c r="N137" i="2"/>
  <c r="M137" i="2"/>
  <c r="L137" i="2"/>
  <c r="K137" i="2"/>
  <c r="I137" i="2"/>
  <c r="H137" i="2"/>
  <c r="F137" i="2"/>
  <c r="E137" i="2"/>
  <c r="O136" i="2"/>
  <c r="N136" i="2"/>
  <c r="M136" i="2"/>
  <c r="L136" i="2"/>
  <c r="K136" i="2"/>
  <c r="I136" i="2"/>
  <c r="H136" i="2"/>
  <c r="F136" i="2"/>
  <c r="E136" i="2"/>
  <c r="D136" i="2"/>
  <c r="C136" i="2"/>
  <c r="O135" i="2"/>
  <c r="N135" i="2"/>
  <c r="L135" i="2"/>
  <c r="K135" i="2"/>
  <c r="I135" i="2"/>
  <c r="H135" i="2"/>
  <c r="G135" i="2"/>
  <c r="F135" i="2"/>
  <c r="E135" i="2"/>
  <c r="O134" i="2"/>
  <c r="N134" i="2"/>
  <c r="M134" i="2"/>
  <c r="L134" i="2"/>
  <c r="K134" i="2"/>
  <c r="I134" i="2"/>
  <c r="H134" i="2"/>
  <c r="G134" i="2"/>
  <c r="F134" i="2"/>
  <c r="E134" i="2"/>
  <c r="D134" i="2"/>
  <c r="O133" i="2"/>
  <c r="N133" i="2"/>
  <c r="L133" i="2"/>
  <c r="K133" i="2"/>
  <c r="I133" i="2"/>
  <c r="H133" i="2"/>
  <c r="F133" i="2"/>
  <c r="E133" i="2"/>
  <c r="C133" i="2"/>
  <c r="O132" i="2"/>
  <c r="N132" i="2"/>
  <c r="L132" i="2"/>
  <c r="K132" i="2"/>
  <c r="I132" i="2"/>
  <c r="H132" i="2"/>
  <c r="G132" i="2"/>
  <c r="F132" i="2"/>
  <c r="E132" i="2"/>
  <c r="O131" i="2"/>
  <c r="N131" i="2"/>
  <c r="L131" i="2"/>
  <c r="K131" i="2"/>
  <c r="J131" i="2"/>
  <c r="I131" i="2"/>
  <c r="H131" i="2"/>
  <c r="G131" i="2"/>
  <c r="F131" i="2"/>
  <c r="E131" i="2"/>
  <c r="O130" i="2"/>
  <c r="N130" i="2"/>
  <c r="L130" i="2"/>
  <c r="K130" i="2"/>
  <c r="J130" i="2"/>
  <c r="I130" i="2"/>
  <c r="H130" i="2"/>
  <c r="G130" i="2"/>
  <c r="F130" i="2"/>
  <c r="E130" i="2"/>
  <c r="D130" i="2"/>
  <c r="O129" i="2"/>
  <c r="N129" i="2"/>
  <c r="L129" i="2"/>
  <c r="K129" i="2"/>
  <c r="I129" i="2"/>
  <c r="H129" i="2"/>
  <c r="G129" i="2"/>
  <c r="F129" i="2"/>
  <c r="E129" i="2"/>
  <c r="O128" i="2"/>
  <c r="N128" i="2"/>
  <c r="M128" i="2"/>
  <c r="L128" i="2"/>
  <c r="K128" i="2"/>
  <c r="J128" i="2"/>
  <c r="I128" i="2"/>
  <c r="H128" i="2"/>
  <c r="F128" i="2"/>
  <c r="E128" i="2"/>
  <c r="D128" i="2"/>
  <c r="C128" i="2"/>
  <c r="O127" i="2"/>
  <c r="N127" i="2"/>
  <c r="L127" i="2"/>
  <c r="K127" i="2"/>
  <c r="I127" i="2"/>
  <c r="H127" i="2"/>
  <c r="G127" i="2"/>
  <c r="F127" i="2"/>
  <c r="E127" i="2"/>
  <c r="O126" i="2"/>
  <c r="N126" i="2"/>
  <c r="L126" i="2"/>
  <c r="K126" i="2"/>
  <c r="I126" i="2"/>
  <c r="H126" i="2"/>
  <c r="F126" i="2"/>
  <c r="E126" i="2"/>
  <c r="D126" i="2"/>
  <c r="O125" i="2"/>
  <c r="N125" i="2"/>
  <c r="M125" i="2"/>
  <c r="L125" i="2"/>
  <c r="K125" i="2"/>
  <c r="J125" i="2"/>
  <c r="I125" i="2"/>
  <c r="H125" i="2"/>
  <c r="F125" i="2"/>
  <c r="E125" i="2"/>
  <c r="D125" i="2"/>
  <c r="E16" i="2" s="1"/>
  <c r="C125" i="2"/>
  <c r="O124" i="2"/>
  <c r="N124" i="2"/>
  <c r="M124" i="2"/>
  <c r="L124" i="2"/>
  <c r="K124" i="2"/>
  <c r="J124" i="2"/>
  <c r="I124" i="2"/>
  <c r="H124" i="2"/>
  <c r="F124" i="2"/>
  <c r="E124" i="2"/>
  <c r="O123" i="2"/>
  <c r="N123" i="2"/>
  <c r="L123" i="2"/>
  <c r="K123" i="2"/>
  <c r="I123" i="2"/>
  <c r="H123" i="2"/>
  <c r="G123" i="2"/>
  <c r="F123" i="2"/>
  <c r="E123" i="2"/>
  <c r="O122" i="2"/>
  <c r="N122" i="2"/>
  <c r="L122" i="2"/>
  <c r="K122" i="2"/>
  <c r="J122" i="2"/>
  <c r="I122" i="2"/>
  <c r="H122" i="2"/>
  <c r="F122" i="2"/>
  <c r="E122" i="2"/>
  <c r="D122" i="2"/>
  <c r="C122" i="2"/>
  <c r="O121" i="2"/>
  <c r="N121" i="2"/>
  <c r="M121" i="2"/>
  <c r="L121" i="2"/>
  <c r="K121" i="2"/>
  <c r="I121" i="2"/>
  <c r="H121" i="2"/>
  <c r="G121" i="2"/>
  <c r="F121" i="2"/>
  <c r="E121" i="2"/>
  <c r="D121" i="2"/>
  <c r="O120" i="2"/>
  <c r="N120" i="2"/>
  <c r="M120" i="2"/>
  <c r="L120" i="2"/>
  <c r="K120" i="2"/>
  <c r="J120" i="2"/>
  <c r="I120" i="2"/>
  <c r="H120" i="2"/>
  <c r="F120" i="2"/>
  <c r="E120" i="2"/>
  <c r="D120" i="2"/>
  <c r="C120" i="2"/>
  <c r="O119" i="2"/>
  <c r="N119" i="2"/>
  <c r="L119" i="2"/>
  <c r="K119" i="2"/>
  <c r="I119" i="2"/>
  <c r="H119" i="2"/>
  <c r="G119" i="2"/>
  <c r="F119" i="2"/>
  <c r="E119" i="2"/>
  <c r="C119" i="2"/>
  <c r="O118" i="2"/>
  <c r="N118" i="2"/>
  <c r="L118" i="2"/>
  <c r="K118" i="2"/>
  <c r="I118" i="2"/>
  <c r="H118" i="2"/>
  <c r="G118" i="2"/>
  <c r="F118" i="2"/>
  <c r="E118" i="2"/>
  <c r="O115" i="2"/>
  <c r="L115" i="2"/>
  <c r="J115" i="2"/>
  <c r="I115" i="2"/>
  <c r="F115" i="2"/>
  <c r="O113" i="2"/>
  <c r="M113" i="2"/>
  <c r="L113" i="2"/>
  <c r="I113" i="2"/>
  <c r="G113" i="2"/>
  <c r="F113" i="2"/>
  <c r="D113" i="2"/>
  <c r="O112" i="2"/>
  <c r="L112" i="2"/>
  <c r="J112" i="2"/>
  <c r="I112" i="2"/>
  <c r="F112" i="2"/>
  <c r="O111" i="2"/>
  <c r="L111" i="2"/>
  <c r="K111" i="2"/>
  <c r="J111" i="2"/>
  <c r="I111" i="2"/>
  <c r="F111" i="2"/>
  <c r="C111" i="2"/>
  <c r="O110" i="2"/>
  <c r="M110" i="2"/>
  <c r="L110" i="2"/>
  <c r="I110" i="2"/>
  <c r="F110" i="2"/>
  <c r="D110" i="2"/>
  <c r="E110" i="2" s="1"/>
  <c r="C110" i="2"/>
  <c r="O109" i="2"/>
  <c r="L109" i="2"/>
  <c r="I109" i="2"/>
  <c r="F109" i="2"/>
  <c r="C109" i="2"/>
  <c r="O108" i="2"/>
  <c r="M108" i="2"/>
  <c r="L108" i="2"/>
  <c r="I108" i="2"/>
  <c r="G108" i="2"/>
  <c r="F108" i="2"/>
  <c r="O107" i="2"/>
  <c r="L107" i="2"/>
  <c r="J107" i="2"/>
  <c r="I107" i="2"/>
  <c r="G107" i="2"/>
  <c r="F107" i="2"/>
  <c r="D107" i="2"/>
  <c r="O106" i="2"/>
  <c r="L106" i="2"/>
  <c r="J106" i="2"/>
  <c r="I106" i="2"/>
  <c r="H106" i="2"/>
  <c r="G106" i="2"/>
  <c r="F106" i="2"/>
  <c r="C106" i="2"/>
  <c r="O105" i="2"/>
  <c r="M105" i="2"/>
  <c r="L105" i="2"/>
  <c r="I105" i="2"/>
  <c r="F105" i="2"/>
  <c r="O104" i="2"/>
  <c r="M104" i="2"/>
  <c r="N104" i="2" s="1"/>
  <c r="L104" i="2"/>
  <c r="J104" i="2"/>
  <c r="I104" i="2"/>
  <c r="F104" i="2"/>
  <c r="O103" i="2"/>
  <c r="L103" i="2"/>
  <c r="J103" i="2"/>
  <c r="I103" i="2"/>
  <c r="F103" i="2"/>
  <c r="C103" i="2"/>
  <c r="O102" i="2"/>
  <c r="M102" i="2"/>
  <c r="L102" i="2"/>
  <c r="I102" i="2"/>
  <c r="F102" i="2"/>
  <c r="D102" i="2"/>
  <c r="C102" i="2"/>
  <c r="O101" i="2"/>
  <c r="M101" i="2"/>
  <c r="L101" i="2"/>
  <c r="I101" i="2"/>
  <c r="F101" i="2"/>
  <c r="D101" i="2"/>
  <c r="O100" i="2"/>
  <c r="L100" i="2"/>
  <c r="J100" i="2"/>
  <c r="I100" i="2"/>
  <c r="F100" i="2"/>
  <c r="O99" i="2"/>
  <c r="M99" i="2"/>
  <c r="L99" i="2"/>
  <c r="I99" i="2"/>
  <c r="G99" i="2"/>
  <c r="H99" i="2" s="1"/>
  <c r="F99" i="2"/>
  <c r="C99" i="2"/>
  <c r="O98" i="2"/>
  <c r="L98" i="2"/>
  <c r="J98" i="2"/>
  <c r="I98" i="2"/>
  <c r="F98" i="2"/>
  <c r="D98" i="2"/>
  <c r="C98" i="2"/>
  <c r="O97" i="2"/>
  <c r="N97" i="2"/>
  <c r="M97" i="2"/>
  <c r="L97" i="2"/>
  <c r="I97" i="2"/>
  <c r="G97" i="2"/>
  <c r="F97" i="2"/>
  <c r="D97" i="2"/>
  <c r="E97" i="2" s="1"/>
  <c r="O96" i="2"/>
  <c r="M96" i="2"/>
  <c r="L96" i="2"/>
  <c r="I96" i="2"/>
  <c r="F96" i="2"/>
  <c r="D96" i="2"/>
  <c r="O95" i="2"/>
  <c r="L95" i="2"/>
  <c r="J95" i="2"/>
  <c r="I95" i="2"/>
  <c r="G95" i="2"/>
  <c r="F95" i="2"/>
  <c r="C95" i="2"/>
  <c r="O94" i="2"/>
  <c r="L94" i="2"/>
  <c r="I94" i="2"/>
  <c r="G94" i="2"/>
  <c r="F94" i="2"/>
  <c r="O93" i="2"/>
  <c r="M93" i="2"/>
  <c r="N93" i="2" s="1"/>
  <c r="L93" i="2"/>
  <c r="I93" i="2"/>
  <c r="F93" i="2"/>
  <c r="D93" i="2"/>
  <c r="E93" i="2" s="1"/>
  <c r="O92" i="2"/>
  <c r="L92" i="2"/>
  <c r="J92" i="2"/>
  <c r="I92" i="2"/>
  <c r="F92" i="2"/>
  <c r="O91" i="2"/>
  <c r="M91" i="2"/>
  <c r="L91" i="2"/>
  <c r="I91" i="2"/>
  <c r="F91" i="2"/>
  <c r="D91" i="2"/>
  <c r="C91" i="2"/>
  <c r="O90" i="2"/>
  <c r="L90" i="2"/>
  <c r="I90" i="2"/>
  <c r="G90" i="2"/>
  <c r="F90" i="2"/>
  <c r="D90" i="2"/>
  <c r="C90" i="2"/>
  <c r="O89" i="2"/>
  <c r="L89" i="2"/>
  <c r="I89" i="2"/>
  <c r="G89" i="2"/>
  <c r="F89" i="2"/>
  <c r="O88" i="2"/>
  <c r="L88" i="2"/>
  <c r="J88" i="2"/>
  <c r="K88" i="2" s="1"/>
  <c r="I88" i="2"/>
  <c r="F88" i="2"/>
  <c r="D88" i="2"/>
  <c r="O87" i="2"/>
  <c r="L87" i="2"/>
  <c r="I87" i="2"/>
  <c r="G87" i="2"/>
  <c r="F87" i="2"/>
  <c r="C87" i="2"/>
  <c r="O86" i="2"/>
  <c r="L86" i="2"/>
  <c r="I86" i="2"/>
  <c r="G86" i="2"/>
  <c r="F86" i="2"/>
  <c r="O85" i="2"/>
  <c r="M85" i="2"/>
  <c r="N85" i="2" s="1"/>
  <c r="L85" i="2"/>
  <c r="J85" i="2"/>
  <c r="I85" i="2"/>
  <c r="F85" i="2"/>
  <c r="D85" i="2"/>
  <c r="E85" i="2" s="1"/>
  <c r="O84" i="2"/>
  <c r="M84" i="2"/>
  <c r="L84" i="2"/>
  <c r="I84" i="2"/>
  <c r="G84" i="2"/>
  <c r="F84" i="2"/>
  <c r="O83" i="2"/>
  <c r="L83" i="2"/>
  <c r="I83" i="2"/>
  <c r="G83" i="2"/>
  <c r="F83" i="2"/>
  <c r="C83" i="2"/>
  <c r="O82" i="2"/>
  <c r="L82" i="2"/>
  <c r="I82" i="2"/>
  <c r="F82" i="2"/>
  <c r="D82" i="2"/>
  <c r="C82" i="2"/>
  <c r="O81" i="2"/>
  <c r="M81" i="2"/>
  <c r="L81" i="2"/>
  <c r="I81" i="2"/>
  <c r="G81" i="2"/>
  <c r="F81" i="2"/>
  <c r="D81" i="2"/>
  <c r="O80" i="2"/>
  <c r="L80" i="2"/>
  <c r="J80" i="2"/>
  <c r="K80" i="2" s="1"/>
  <c r="I80" i="2"/>
  <c r="F80" i="2"/>
  <c r="O79" i="2"/>
  <c r="L79" i="2"/>
  <c r="J79" i="2"/>
  <c r="K79" i="2" s="1"/>
  <c r="I79" i="2"/>
  <c r="F79" i="2"/>
  <c r="C79" i="2"/>
  <c r="O78" i="2"/>
  <c r="L78" i="2"/>
  <c r="I78" i="2"/>
  <c r="G78" i="2"/>
  <c r="H78" i="2" s="1"/>
  <c r="F78" i="2"/>
  <c r="E78" i="2"/>
  <c r="D78" i="2"/>
  <c r="O77" i="2"/>
  <c r="L77" i="2"/>
  <c r="J77" i="2"/>
  <c r="I77" i="2"/>
  <c r="F77" i="2"/>
  <c r="O76" i="2"/>
  <c r="M76" i="2"/>
  <c r="N76" i="2" s="1"/>
  <c r="L76" i="2"/>
  <c r="J76" i="2"/>
  <c r="I76" i="2"/>
  <c r="G76" i="2"/>
  <c r="F76" i="2"/>
  <c r="O75" i="2"/>
  <c r="M75" i="2"/>
  <c r="L75" i="2"/>
  <c r="J75" i="2"/>
  <c r="I75" i="2"/>
  <c r="F75" i="2"/>
  <c r="D75" i="2"/>
  <c r="C75" i="2"/>
  <c r="O74" i="2"/>
  <c r="L74" i="2"/>
  <c r="I74" i="2"/>
  <c r="G74" i="2"/>
  <c r="H74" i="2" s="1"/>
  <c r="F74" i="2"/>
  <c r="D74" i="2"/>
  <c r="E74" i="2" s="1"/>
  <c r="C74" i="2"/>
  <c r="O73" i="2"/>
  <c r="L73" i="2"/>
  <c r="I73" i="2"/>
  <c r="G73" i="2"/>
  <c r="F73" i="2"/>
  <c r="O72" i="2"/>
  <c r="M72" i="2"/>
  <c r="L72" i="2"/>
  <c r="J72" i="2"/>
  <c r="I72" i="2"/>
  <c r="F72" i="2"/>
  <c r="D72" i="2"/>
  <c r="O71" i="2"/>
  <c r="L71" i="2"/>
  <c r="I71" i="2"/>
  <c r="G71" i="2"/>
  <c r="H71" i="2" s="1"/>
  <c r="F71" i="2"/>
  <c r="C71" i="2"/>
  <c r="O70" i="2"/>
  <c r="L70" i="2"/>
  <c r="I70" i="2"/>
  <c r="G70" i="2"/>
  <c r="H70" i="2" s="1"/>
  <c r="F70" i="2"/>
  <c r="O69" i="2"/>
  <c r="M69" i="2"/>
  <c r="L69" i="2"/>
  <c r="J69" i="2"/>
  <c r="I69" i="2"/>
  <c r="F69" i="2"/>
  <c r="D69" i="2"/>
  <c r="C69" i="2"/>
  <c r="O68" i="2"/>
  <c r="M68" i="2"/>
  <c r="L68" i="2"/>
  <c r="I68" i="2"/>
  <c r="G68" i="2"/>
  <c r="F68" i="2"/>
  <c r="O67" i="2"/>
  <c r="L67" i="2"/>
  <c r="J67" i="2"/>
  <c r="I67" i="2"/>
  <c r="G67" i="2"/>
  <c r="F67" i="2"/>
  <c r="C67" i="2"/>
  <c r="O66" i="2"/>
  <c r="L66" i="2"/>
  <c r="J66" i="2"/>
  <c r="I66" i="2"/>
  <c r="F66" i="2"/>
  <c r="D66" i="2"/>
  <c r="E66" i="2" s="1"/>
  <c r="C66" i="2"/>
  <c r="O65" i="2"/>
  <c r="M65" i="2"/>
  <c r="L65" i="2"/>
  <c r="I65" i="2"/>
  <c r="G65" i="2"/>
  <c r="F65" i="2"/>
  <c r="E65" i="2"/>
  <c r="D65" i="2"/>
  <c r="O64" i="2"/>
  <c r="L64" i="2"/>
  <c r="J64" i="2"/>
  <c r="I64" i="2"/>
  <c r="F64" i="2"/>
  <c r="J60" i="2"/>
  <c r="M58" i="2"/>
  <c r="J58" i="2"/>
  <c r="D58" i="2"/>
  <c r="C58" i="2"/>
  <c r="C113" i="2" s="1"/>
  <c r="G57" i="2"/>
  <c r="H57" i="2" s="1"/>
  <c r="D57" i="2"/>
  <c r="E57" i="2" s="1"/>
  <c r="C57" i="2"/>
  <c r="G56" i="2"/>
  <c r="D56" i="2"/>
  <c r="C56" i="2"/>
  <c r="M55" i="2"/>
  <c r="N55" i="2" s="1"/>
  <c r="J55" i="2"/>
  <c r="C55" i="2"/>
  <c r="J54" i="2"/>
  <c r="C54" i="2"/>
  <c r="C217" i="2" s="1"/>
  <c r="M53" i="2"/>
  <c r="G53" i="2"/>
  <c r="H53" i="2" s="1"/>
  <c r="D53" i="2"/>
  <c r="C53" i="2"/>
  <c r="C108" i="2" s="1"/>
  <c r="M52" i="2"/>
  <c r="J52" i="2"/>
  <c r="D52" i="2"/>
  <c r="C52" i="2"/>
  <c r="M51" i="2"/>
  <c r="N51" i="2" s="1"/>
  <c r="J51" i="2"/>
  <c r="G51" i="2"/>
  <c r="C51" i="2"/>
  <c r="M50" i="2"/>
  <c r="J50" i="2"/>
  <c r="D50" i="2"/>
  <c r="C50" i="2"/>
  <c r="C213" i="2" s="1"/>
  <c r="G49" i="2"/>
  <c r="D49" i="2"/>
  <c r="E49" i="2" s="1"/>
  <c r="C49" i="2"/>
  <c r="G48" i="2"/>
  <c r="E48" i="2"/>
  <c r="D48" i="2"/>
  <c r="C48" i="2"/>
  <c r="M47" i="2"/>
  <c r="N47" i="2" s="1"/>
  <c r="J47" i="2"/>
  <c r="K47" i="2" s="1"/>
  <c r="C47" i="2"/>
  <c r="C156" i="2" s="1"/>
  <c r="J46" i="2"/>
  <c r="C46" i="2"/>
  <c r="M45" i="2"/>
  <c r="G45" i="2"/>
  <c r="D45" i="2"/>
  <c r="E45" i="2" s="1"/>
  <c r="C45" i="2"/>
  <c r="C100" i="2" s="1"/>
  <c r="M44" i="2"/>
  <c r="J44" i="2"/>
  <c r="E44" i="2"/>
  <c r="D44" i="2"/>
  <c r="C44" i="2"/>
  <c r="M43" i="2"/>
  <c r="N43" i="2" s="1"/>
  <c r="J43" i="2"/>
  <c r="G43" i="2"/>
  <c r="C43" i="2"/>
  <c r="M42" i="2"/>
  <c r="J42" i="2"/>
  <c r="D42" i="2"/>
  <c r="C42" i="2"/>
  <c r="G41" i="2"/>
  <c r="D41" i="2"/>
  <c r="C41" i="2"/>
  <c r="G40" i="2"/>
  <c r="D40" i="2"/>
  <c r="C40" i="2"/>
  <c r="M39" i="2"/>
  <c r="J39" i="2"/>
  <c r="K39" i="2" s="1"/>
  <c r="C39" i="2"/>
  <c r="C148" i="2" s="1"/>
  <c r="K38" i="2"/>
  <c r="J38" i="2"/>
  <c r="C38" i="2"/>
  <c r="C201" i="2" s="1"/>
  <c r="M37" i="2"/>
  <c r="G37" i="2"/>
  <c r="D37" i="2"/>
  <c r="C37" i="2"/>
  <c r="C92" i="2" s="1"/>
  <c r="M36" i="2"/>
  <c r="J36" i="2"/>
  <c r="E36" i="2"/>
  <c r="D36" i="2"/>
  <c r="C36" i="2"/>
  <c r="C145" i="2" s="1"/>
  <c r="M35" i="2"/>
  <c r="J35" i="2"/>
  <c r="G35" i="2"/>
  <c r="C35" i="2"/>
  <c r="M34" i="2"/>
  <c r="J34" i="2"/>
  <c r="D34" i="2"/>
  <c r="C34" i="2"/>
  <c r="C89" i="2" s="1"/>
  <c r="G33" i="2"/>
  <c r="H33" i="2" s="1"/>
  <c r="D33" i="2"/>
  <c r="E33" i="2" s="1"/>
  <c r="C33" i="2"/>
  <c r="G32" i="2"/>
  <c r="D32" i="2"/>
  <c r="C32" i="2"/>
  <c r="M31" i="2"/>
  <c r="J31" i="2"/>
  <c r="K31" i="2" s="1"/>
  <c r="C31" i="2"/>
  <c r="K30" i="2"/>
  <c r="J30" i="2"/>
  <c r="C30" i="2"/>
  <c r="C193" i="2" s="1"/>
  <c r="M29" i="2"/>
  <c r="G29" i="2"/>
  <c r="H29" i="2" s="1"/>
  <c r="D29" i="2"/>
  <c r="E29" i="2" s="1"/>
  <c r="C29" i="2"/>
  <c r="M28" i="2"/>
  <c r="J28" i="2"/>
  <c r="D28" i="2"/>
  <c r="C28" i="2"/>
  <c r="C137" i="2" s="1"/>
  <c r="M27" i="2"/>
  <c r="N27" i="2" s="1"/>
  <c r="J27" i="2"/>
  <c r="G27" i="2"/>
  <c r="C27" i="2"/>
  <c r="M26" i="2"/>
  <c r="J26" i="2"/>
  <c r="D26" i="2"/>
  <c r="C26" i="2"/>
  <c r="C81" i="2" s="1"/>
  <c r="G25" i="2"/>
  <c r="H25" i="2" s="1"/>
  <c r="D25" i="2"/>
  <c r="E25" i="2" s="1"/>
  <c r="C25" i="2"/>
  <c r="G24" i="2"/>
  <c r="D24" i="2"/>
  <c r="C24" i="2"/>
  <c r="M23" i="2"/>
  <c r="J23" i="2"/>
  <c r="C23" i="2"/>
  <c r="K22" i="2"/>
  <c r="J22" i="2"/>
  <c r="C22" i="2"/>
  <c r="C185" i="2" s="1"/>
  <c r="M21" i="2"/>
  <c r="G21" i="2"/>
  <c r="H21" i="2" s="1"/>
  <c r="D21" i="2"/>
  <c r="E21" i="2" s="1"/>
  <c r="C21" i="2"/>
  <c r="C76" i="2" s="1"/>
  <c r="M20" i="2"/>
  <c r="J20" i="2"/>
  <c r="D20" i="2"/>
  <c r="C20" i="2"/>
  <c r="C129" i="2" s="1"/>
  <c r="M19" i="2"/>
  <c r="N19" i="2" s="1"/>
  <c r="J19" i="2"/>
  <c r="G19" i="2"/>
  <c r="C19" i="2"/>
  <c r="M18" i="2"/>
  <c r="J18" i="2"/>
  <c r="D18" i="2"/>
  <c r="C18" i="2"/>
  <c r="G17" i="2"/>
  <c r="D17" i="2"/>
  <c r="E17" i="2" s="1"/>
  <c r="C17" i="2"/>
  <c r="G16" i="2"/>
  <c r="D16" i="2"/>
  <c r="C16" i="2"/>
  <c r="M15" i="2"/>
  <c r="N15" i="2" s="1"/>
  <c r="J15" i="2"/>
  <c r="K15" i="2" s="1"/>
  <c r="C15" i="2"/>
  <c r="C124" i="2" s="1"/>
  <c r="J14" i="2"/>
  <c r="C14" i="2"/>
  <c r="M13" i="2"/>
  <c r="G13" i="2"/>
  <c r="D13" i="2"/>
  <c r="E13" i="2" s="1"/>
  <c r="C13" i="2"/>
  <c r="C68" i="2" s="1"/>
  <c r="M12" i="2"/>
  <c r="N12" i="2" s="1"/>
  <c r="J12" i="2"/>
  <c r="E12" i="2"/>
  <c r="D12" i="2"/>
  <c r="C12" i="2"/>
  <c r="M11" i="2"/>
  <c r="N11" i="2" s="1"/>
  <c r="J11" i="2"/>
  <c r="G11" i="2"/>
  <c r="C11" i="2"/>
  <c r="M10" i="2"/>
  <c r="J10" i="2"/>
  <c r="D10" i="2"/>
  <c r="C10" i="2"/>
  <c r="G9" i="2"/>
  <c r="H9" i="2" s="1"/>
  <c r="D9" i="2"/>
  <c r="C9" i="2"/>
  <c r="M6" i="2"/>
  <c r="J6" i="2"/>
  <c r="G6" i="2"/>
  <c r="D6" i="2"/>
  <c r="J5" i="2"/>
  <c r="D5" i="2"/>
  <c r="O3" i="2"/>
  <c r="C2" i="2"/>
  <c r="G1" i="2"/>
  <c r="F1" i="2"/>
  <c r="E1" i="2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N115" i="1"/>
  <c r="M115" i="1"/>
  <c r="K115" i="1"/>
  <c r="J115" i="1"/>
  <c r="H115" i="1"/>
  <c r="G115" i="1"/>
  <c r="E115" i="1"/>
  <c r="D115" i="1"/>
  <c r="N113" i="1"/>
  <c r="M113" i="1"/>
  <c r="K113" i="1"/>
  <c r="J113" i="1"/>
  <c r="H113" i="1"/>
  <c r="G113" i="1"/>
  <c r="E113" i="1"/>
  <c r="D113" i="1"/>
  <c r="E58" i="1" s="1"/>
  <c r="C113" i="1"/>
  <c r="N112" i="1"/>
  <c r="K112" i="1"/>
  <c r="J112" i="1"/>
  <c r="H112" i="1"/>
  <c r="G112" i="1"/>
  <c r="E112" i="1"/>
  <c r="D112" i="1"/>
  <c r="N111" i="1"/>
  <c r="M111" i="1"/>
  <c r="K111" i="1"/>
  <c r="H111" i="1"/>
  <c r="G111" i="1"/>
  <c r="E111" i="1"/>
  <c r="D111" i="1"/>
  <c r="N110" i="1"/>
  <c r="M110" i="1"/>
  <c r="K110" i="1"/>
  <c r="J110" i="1"/>
  <c r="H110" i="1"/>
  <c r="E110" i="1"/>
  <c r="D110" i="1"/>
  <c r="E55" i="1" s="1"/>
  <c r="C110" i="1"/>
  <c r="N109" i="1"/>
  <c r="K109" i="1"/>
  <c r="J109" i="1"/>
  <c r="H109" i="1"/>
  <c r="G109" i="1"/>
  <c r="E109" i="1"/>
  <c r="C109" i="1"/>
  <c r="N108" i="1"/>
  <c r="M108" i="1"/>
  <c r="K108" i="1"/>
  <c r="H108" i="1"/>
  <c r="G108" i="1"/>
  <c r="E108" i="1"/>
  <c r="D108" i="1"/>
  <c r="C108" i="1"/>
  <c r="N107" i="1"/>
  <c r="M107" i="1"/>
  <c r="K107" i="1"/>
  <c r="J107" i="1"/>
  <c r="K52" i="1" s="1"/>
  <c r="H107" i="1"/>
  <c r="E107" i="1"/>
  <c r="D107" i="1"/>
  <c r="C107" i="1"/>
  <c r="N106" i="1"/>
  <c r="M106" i="1"/>
  <c r="K106" i="1"/>
  <c r="J106" i="1"/>
  <c r="H106" i="1"/>
  <c r="G106" i="1"/>
  <c r="E106" i="1"/>
  <c r="N105" i="1"/>
  <c r="M105" i="1"/>
  <c r="K105" i="1"/>
  <c r="J105" i="1"/>
  <c r="H105" i="1"/>
  <c r="G105" i="1"/>
  <c r="E105" i="1"/>
  <c r="D105" i="1"/>
  <c r="C105" i="1"/>
  <c r="N104" i="1"/>
  <c r="K104" i="1"/>
  <c r="J104" i="1"/>
  <c r="H104" i="1"/>
  <c r="G104" i="1"/>
  <c r="E104" i="1"/>
  <c r="D104" i="1"/>
  <c r="N103" i="1"/>
  <c r="M103" i="1"/>
  <c r="K103" i="1"/>
  <c r="H103" i="1"/>
  <c r="G103" i="1"/>
  <c r="E103" i="1"/>
  <c r="D103" i="1"/>
  <c r="N102" i="1"/>
  <c r="M102" i="1"/>
  <c r="K102" i="1"/>
  <c r="J102" i="1"/>
  <c r="H102" i="1"/>
  <c r="E102" i="1"/>
  <c r="D102" i="1"/>
  <c r="E47" i="1" s="1"/>
  <c r="C102" i="1"/>
  <c r="N101" i="1"/>
  <c r="K101" i="1"/>
  <c r="J101" i="1"/>
  <c r="H101" i="1"/>
  <c r="G101" i="1"/>
  <c r="E101" i="1"/>
  <c r="C101" i="1"/>
  <c r="N100" i="1"/>
  <c r="M100" i="1"/>
  <c r="K100" i="1"/>
  <c r="H100" i="1"/>
  <c r="G100" i="1"/>
  <c r="E100" i="1"/>
  <c r="D100" i="1"/>
  <c r="C100" i="1"/>
  <c r="N99" i="1"/>
  <c r="M99" i="1"/>
  <c r="K99" i="1"/>
  <c r="J99" i="1"/>
  <c r="H99" i="1"/>
  <c r="E99" i="1"/>
  <c r="D99" i="1"/>
  <c r="C99" i="1"/>
  <c r="N98" i="1"/>
  <c r="M98" i="1"/>
  <c r="K98" i="1"/>
  <c r="J98" i="1"/>
  <c r="H98" i="1"/>
  <c r="G98" i="1"/>
  <c r="E98" i="1"/>
  <c r="N97" i="1"/>
  <c r="M97" i="1"/>
  <c r="K97" i="1"/>
  <c r="J97" i="1"/>
  <c r="H97" i="1"/>
  <c r="G97" i="1"/>
  <c r="E97" i="1"/>
  <c r="D97" i="1"/>
  <c r="E42" i="1" s="1"/>
  <c r="C97" i="1"/>
  <c r="N96" i="1"/>
  <c r="K96" i="1"/>
  <c r="J96" i="1"/>
  <c r="H96" i="1"/>
  <c r="G96" i="1"/>
  <c r="E96" i="1"/>
  <c r="D96" i="1"/>
  <c r="N95" i="1"/>
  <c r="M95" i="1"/>
  <c r="K95" i="1"/>
  <c r="H95" i="1"/>
  <c r="G95" i="1"/>
  <c r="E95" i="1"/>
  <c r="D95" i="1"/>
  <c r="N94" i="1"/>
  <c r="M94" i="1"/>
  <c r="K94" i="1"/>
  <c r="J94" i="1"/>
  <c r="H94" i="1"/>
  <c r="E94" i="1"/>
  <c r="D94" i="1"/>
  <c r="N93" i="1"/>
  <c r="K93" i="1"/>
  <c r="J93" i="1"/>
  <c r="H93" i="1"/>
  <c r="G93" i="1"/>
  <c r="E93" i="1"/>
  <c r="C93" i="1"/>
  <c r="N92" i="1"/>
  <c r="M92" i="1"/>
  <c r="K92" i="1"/>
  <c r="H92" i="1"/>
  <c r="G92" i="1"/>
  <c r="E92" i="1"/>
  <c r="D92" i="1"/>
  <c r="C92" i="1"/>
  <c r="N91" i="1"/>
  <c r="M91" i="1"/>
  <c r="K91" i="1"/>
  <c r="J91" i="1"/>
  <c r="K36" i="1" s="1"/>
  <c r="H91" i="1"/>
  <c r="E91" i="1"/>
  <c r="D91" i="1"/>
  <c r="N90" i="1"/>
  <c r="M90" i="1"/>
  <c r="K90" i="1"/>
  <c r="J90" i="1"/>
  <c r="H90" i="1"/>
  <c r="G90" i="1"/>
  <c r="E90" i="1"/>
  <c r="N89" i="1"/>
  <c r="M89" i="1"/>
  <c r="K89" i="1"/>
  <c r="J89" i="1"/>
  <c r="H89" i="1"/>
  <c r="G89" i="1"/>
  <c r="E89" i="1"/>
  <c r="D89" i="1"/>
  <c r="C89" i="1"/>
  <c r="N88" i="1"/>
  <c r="K88" i="1"/>
  <c r="J88" i="1"/>
  <c r="K33" i="1" s="1"/>
  <c r="H88" i="1"/>
  <c r="G88" i="1"/>
  <c r="E88" i="1"/>
  <c r="D88" i="1"/>
  <c r="N87" i="1"/>
  <c r="M87" i="1"/>
  <c r="K87" i="1"/>
  <c r="H87" i="1"/>
  <c r="G87" i="1"/>
  <c r="E87" i="1"/>
  <c r="D87" i="1"/>
  <c r="N86" i="1"/>
  <c r="M86" i="1"/>
  <c r="K86" i="1"/>
  <c r="J86" i="1"/>
  <c r="H86" i="1"/>
  <c r="E86" i="1"/>
  <c r="D86" i="1"/>
  <c r="C86" i="1"/>
  <c r="N85" i="1"/>
  <c r="K85" i="1"/>
  <c r="J85" i="1"/>
  <c r="H85" i="1"/>
  <c r="G85" i="1"/>
  <c r="E85" i="1"/>
  <c r="N84" i="1"/>
  <c r="M84" i="1"/>
  <c r="K84" i="1"/>
  <c r="H84" i="1"/>
  <c r="G84" i="1"/>
  <c r="E84" i="1"/>
  <c r="D84" i="1"/>
  <c r="C84" i="1"/>
  <c r="N83" i="1"/>
  <c r="M83" i="1"/>
  <c r="K83" i="1"/>
  <c r="J83" i="1"/>
  <c r="H83" i="1"/>
  <c r="E83" i="1"/>
  <c r="D83" i="1"/>
  <c r="N82" i="1"/>
  <c r="M82" i="1"/>
  <c r="K82" i="1"/>
  <c r="J82" i="1"/>
  <c r="H82" i="1"/>
  <c r="G82" i="1"/>
  <c r="E82" i="1"/>
  <c r="N81" i="1"/>
  <c r="M81" i="1"/>
  <c r="K81" i="1"/>
  <c r="J81" i="1"/>
  <c r="H81" i="1"/>
  <c r="G81" i="1"/>
  <c r="E81" i="1"/>
  <c r="D81" i="1"/>
  <c r="E26" i="1" s="1"/>
  <c r="C81" i="1"/>
  <c r="N80" i="1"/>
  <c r="K80" i="1"/>
  <c r="J80" i="1"/>
  <c r="H80" i="1"/>
  <c r="G80" i="1"/>
  <c r="E80" i="1"/>
  <c r="D80" i="1"/>
  <c r="N79" i="1"/>
  <c r="M79" i="1"/>
  <c r="K79" i="1"/>
  <c r="H79" i="1"/>
  <c r="G79" i="1"/>
  <c r="E79" i="1"/>
  <c r="D79" i="1"/>
  <c r="N78" i="1"/>
  <c r="M78" i="1"/>
  <c r="K78" i="1"/>
  <c r="J78" i="1"/>
  <c r="H78" i="1"/>
  <c r="E78" i="1"/>
  <c r="D78" i="1"/>
  <c r="C78" i="1"/>
  <c r="N77" i="1"/>
  <c r="K77" i="1"/>
  <c r="J77" i="1"/>
  <c r="H77" i="1"/>
  <c r="G77" i="1"/>
  <c r="E77" i="1"/>
  <c r="C77" i="1"/>
  <c r="N76" i="1"/>
  <c r="M76" i="1"/>
  <c r="K76" i="1"/>
  <c r="H76" i="1"/>
  <c r="G76" i="1"/>
  <c r="E76" i="1"/>
  <c r="D76" i="1"/>
  <c r="C76" i="1"/>
  <c r="N75" i="1"/>
  <c r="M75" i="1"/>
  <c r="K75" i="1"/>
  <c r="J75" i="1"/>
  <c r="K20" i="1" s="1"/>
  <c r="H75" i="1"/>
  <c r="E75" i="1"/>
  <c r="D75" i="1"/>
  <c r="C75" i="1"/>
  <c r="N74" i="1"/>
  <c r="M74" i="1"/>
  <c r="K74" i="1"/>
  <c r="J74" i="1"/>
  <c r="H74" i="1"/>
  <c r="G74" i="1"/>
  <c r="E74" i="1"/>
  <c r="N73" i="1"/>
  <c r="M73" i="1"/>
  <c r="K73" i="1"/>
  <c r="J73" i="1"/>
  <c r="H73" i="1"/>
  <c r="G73" i="1"/>
  <c r="E73" i="1"/>
  <c r="D73" i="1"/>
  <c r="C73" i="1"/>
  <c r="N72" i="1"/>
  <c r="K72" i="1"/>
  <c r="J72" i="1"/>
  <c r="H72" i="1"/>
  <c r="G72" i="1"/>
  <c r="E72" i="1"/>
  <c r="D72" i="1"/>
  <c r="N71" i="1"/>
  <c r="M71" i="1"/>
  <c r="K71" i="1"/>
  <c r="H71" i="1"/>
  <c r="G71" i="1"/>
  <c r="E71" i="1"/>
  <c r="D71" i="1"/>
  <c r="N70" i="1"/>
  <c r="M70" i="1"/>
  <c r="K70" i="1"/>
  <c r="J70" i="1"/>
  <c r="H70" i="1"/>
  <c r="E70" i="1"/>
  <c r="D70" i="1"/>
  <c r="C70" i="1"/>
  <c r="N69" i="1"/>
  <c r="K69" i="1"/>
  <c r="J69" i="1"/>
  <c r="H69" i="1"/>
  <c r="G69" i="1"/>
  <c r="E69" i="1"/>
  <c r="C69" i="1"/>
  <c r="N68" i="1"/>
  <c r="M68" i="1"/>
  <c r="K68" i="1"/>
  <c r="H68" i="1"/>
  <c r="G68" i="1"/>
  <c r="E68" i="1"/>
  <c r="D68" i="1"/>
  <c r="C68" i="1"/>
  <c r="N67" i="1"/>
  <c r="M67" i="1"/>
  <c r="K67" i="1"/>
  <c r="J67" i="1"/>
  <c r="H67" i="1"/>
  <c r="E67" i="1"/>
  <c r="D67" i="1"/>
  <c r="N66" i="1"/>
  <c r="M66" i="1"/>
  <c r="K66" i="1"/>
  <c r="J66" i="1"/>
  <c r="H66" i="1"/>
  <c r="G66" i="1"/>
  <c r="E66" i="1"/>
  <c r="N65" i="1"/>
  <c r="M65" i="1"/>
  <c r="K65" i="1"/>
  <c r="J65" i="1"/>
  <c r="H65" i="1"/>
  <c r="G65" i="1"/>
  <c r="E65" i="1"/>
  <c r="D65" i="1"/>
  <c r="C65" i="1"/>
  <c r="N64" i="1"/>
  <c r="K64" i="1"/>
  <c r="J64" i="1"/>
  <c r="H64" i="1"/>
  <c r="G64" i="1"/>
  <c r="E64" i="1"/>
  <c r="D64" i="1"/>
  <c r="D60" i="1"/>
  <c r="E60" i="1" s="1"/>
  <c r="M58" i="1"/>
  <c r="H58" i="1"/>
  <c r="G58" i="1"/>
  <c r="D58" i="1"/>
  <c r="C58" i="1"/>
  <c r="M57" i="1"/>
  <c r="K57" i="1"/>
  <c r="J57" i="1"/>
  <c r="D57" i="1"/>
  <c r="C57" i="1"/>
  <c r="C112" i="1" s="1"/>
  <c r="J56" i="1"/>
  <c r="G56" i="1"/>
  <c r="C56" i="1"/>
  <c r="C111" i="1" s="1"/>
  <c r="M55" i="1"/>
  <c r="G55" i="1"/>
  <c r="D55" i="1"/>
  <c r="C55" i="1"/>
  <c r="M54" i="1"/>
  <c r="J54" i="1"/>
  <c r="D54" i="1"/>
  <c r="C54" i="1"/>
  <c r="M53" i="1"/>
  <c r="J53" i="1"/>
  <c r="H53" i="1"/>
  <c r="G53" i="1"/>
  <c r="C53" i="1"/>
  <c r="N52" i="1"/>
  <c r="M52" i="1"/>
  <c r="J52" i="1"/>
  <c r="G52" i="1"/>
  <c r="D52" i="1"/>
  <c r="C52" i="1"/>
  <c r="J51" i="1"/>
  <c r="G51" i="1"/>
  <c r="D51" i="1"/>
  <c r="C51" i="1"/>
  <c r="C106" i="1" s="1"/>
  <c r="M50" i="1"/>
  <c r="H50" i="1"/>
  <c r="G50" i="1"/>
  <c r="E50" i="1"/>
  <c r="D50" i="1"/>
  <c r="C50" i="1"/>
  <c r="M49" i="1"/>
  <c r="K49" i="1"/>
  <c r="J49" i="1"/>
  <c r="D49" i="1"/>
  <c r="E49" i="1" s="1"/>
  <c r="C49" i="1"/>
  <c r="C104" i="1" s="1"/>
  <c r="J48" i="1"/>
  <c r="G48" i="1"/>
  <c r="C48" i="1"/>
  <c r="C103" i="1" s="1"/>
  <c r="M47" i="1"/>
  <c r="G47" i="1"/>
  <c r="D47" i="1"/>
  <c r="C47" i="1"/>
  <c r="M46" i="1"/>
  <c r="J46" i="1"/>
  <c r="D46" i="1"/>
  <c r="C46" i="1"/>
  <c r="M45" i="1"/>
  <c r="J45" i="1"/>
  <c r="G45" i="1"/>
  <c r="C45" i="1"/>
  <c r="N44" i="1"/>
  <c r="M44" i="1"/>
  <c r="J44" i="1"/>
  <c r="G44" i="1"/>
  <c r="E44" i="1"/>
  <c r="D44" i="1"/>
  <c r="C44" i="1"/>
  <c r="J43" i="1"/>
  <c r="G43" i="1"/>
  <c r="H43" i="1" s="1"/>
  <c r="D43" i="1"/>
  <c r="C43" i="1"/>
  <c r="C98" i="1" s="1"/>
  <c r="M42" i="1"/>
  <c r="H42" i="1"/>
  <c r="G42" i="1"/>
  <c r="D42" i="1"/>
  <c r="C42" i="1"/>
  <c r="M41" i="1"/>
  <c r="J41" i="1"/>
  <c r="D41" i="1"/>
  <c r="E41" i="1" s="1"/>
  <c r="C41" i="1"/>
  <c r="C96" i="1" s="1"/>
  <c r="J40" i="1"/>
  <c r="G40" i="1"/>
  <c r="H40" i="1" s="1"/>
  <c r="C40" i="1"/>
  <c r="C95" i="1" s="1"/>
  <c r="N39" i="1"/>
  <c r="M39" i="1"/>
  <c r="G39" i="1"/>
  <c r="E39" i="1"/>
  <c r="D39" i="1"/>
  <c r="C39" i="1"/>
  <c r="C94" i="1" s="1"/>
  <c r="M38" i="1"/>
  <c r="J38" i="1"/>
  <c r="D38" i="1"/>
  <c r="C38" i="1"/>
  <c r="M37" i="1"/>
  <c r="J37" i="1"/>
  <c r="G37" i="1"/>
  <c r="C37" i="1"/>
  <c r="N36" i="1"/>
  <c r="M36" i="1"/>
  <c r="J36" i="1"/>
  <c r="G36" i="1"/>
  <c r="D36" i="1"/>
  <c r="E36" i="1" s="1"/>
  <c r="C36" i="1"/>
  <c r="C91" i="1" s="1"/>
  <c r="J35" i="1"/>
  <c r="G35" i="1"/>
  <c r="D35" i="1"/>
  <c r="C35" i="1"/>
  <c r="C90" i="1" s="1"/>
  <c r="M34" i="1"/>
  <c r="H34" i="1"/>
  <c r="G34" i="1"/>
  <c r="D34" i="1"/>
  <c r="C34" i="1"/>
  <c r="M33" i="1"/>
  <c r="J33" i="1"/>
  <c r="D33" i="1"/>
  <c r="E33" i="1" s="1"/>
  <c r="C33" i="1"/>
  <c r="C88" i="1" s="1"/>
  <c r="J32" i="1"/>
  <c r="G32" i="1"/>
  <c r="C32" i="1"/>
  <c r="C87" i="1" s="1"/>
  <c r="N31" i="1"/>
  <c r="M31" i="1"/>
  <c r="G31" i="1"/>
  <c r="E31" i="1"/>
  <c r="D31" i="1"/>
  <c r="C31" i="1"/>
  <c r="M30" i="1"/>
  <c r="J30" i="1"/>
  <c r="D30" i="1"/>
  <c r="C30" i="1"/>
  <c r="C85" i="1" s="1"/>
  <c r="M29" i="1"/>
  <c r="J29" i="1"/>
  <c r="H29" i="1"/>
  <c r="G29" i="1"/>
  <c r="C29" i="1"/>
  <c r="N28" i="1"/>
  <c r="M28" i="1"/>
  <c r="K28" i="1"/>
  <c r="J28" i="1"/>
  <c r="G28" i="1"/>
  <c r="D28" i="1"/>
  <c r="C28" i="1"/>
  <c r="C83" i="1" s="1"/>
  <c r="J27" i="1"/>
  <c r="H27" i="1"/>
  <c r="G27" i="1"/>
  <c r="D27" i="1"/>
  <c r="C27" i="1"/>
  <c r="C82" i="1" s="1"/>
  <c r="M26" i="1"/>
  <c r="H26" i="1"/>
  <c r="G26" i="1"/>
  <c r="D26" i="1"/>
  <c r="C26" i="1"/>
  <c r="M25" i="1"/>
  <c r="K25" i="1"/>
  <c r="J25" i="1"/>
  <c r="D25" i="1"/>
  <c r="C25" i="1"/>
  <c r="C80" i="1" s="1"/>
  <c r="J24" i="1"/>
  <c r="G24" i="1"/>
  <c r="H24" i="1" s="1"/>
  <c r="C24" i="1"/>
  <c r="C79" i="1" s="1"/>
  <c r="M23" i="1"/>
  <c r="G23" i="1"/>
  <c r="D23" i="1"/>
  <c r="C23" i="1"/>
  <c r="M22" i="1"/>
  <c r="J22" i="1"/>
  <c r="D22" i="1"/>
  <c r="C22" i="1"/>
  <c r="M21" i="1"/>
  <c r="J21" i="1"/>
  <c r="H21" i="1"/>
  <c r="G21" i="1"/>
  <c r="C21" i="1"/>
  <c r="M20" i="1"/>
  <c r="J20" i="1"/>
  <c r="G20" i="1"/>
  <c r="D20" i="1"/>
  <c r="C20" i="1"/>
  <c r="J19" i="1"/>
  <c r="G19" i="1"/>
  <c r="D19" i="1"/>
  <c r="C19" i="1"/>
  <c r="C74" i="1" s="1"/>
  <c r="M18" i="1"/>
  <c r="H18" i="1"/>
  <c r="G18" i="1"/>
  <c r="E18" i="1"/>
  <c r="D18" i="1"/>
  <c r="C18" i="1"/>
  <c r="M17" i="1"/>
  <c r="K17" i="1"/>
  <c r="J17" i="1"/>
  <c r="D17" i="1"/>
  <c r="C17" i="1"/>
  <c r="C72" i="1" s="1"/>
  <c r="J16" i="1"/>
  <c r="G16" i="1"/>
  <c r="C16" i="1"/>
  <c r="C71" i="1" s="1"/>
  <c r="M15" i="1"/>
  <c r="G15" i="1"/>
  <c r="E15" i="1"/>
  <c r="D15" i="1"/>
  <c r="C15" i="1"/>
  <c r="M14" i="1"/>
  <c r="J14" i="1"/>
  <c r="D14" i="1"/>
  <c r="C14" i="1"/>
  <c r="M13" i="1"/>
  <c r="J13" i="1"/>
  <c r="G13" i="1"/>
  <c r="C13" i="1"/>
  <c r="N12" i="1"/>
  <c r="M12" i="1"/>
  <c r="J12" i="1"/>
  <c r="G12" i="1"/>
  <c r="D12" i="1"/>
  <c r="C12" i="1"/>
  <c r="C67" i="1" s="1"/>
  <c r="H11" i="1"/>
  <c r="G11" i="1"/>
  <c r="C11" i="1"/>
  <c r="C66" i="1" s="1"/>
  <c r="C10" i="1"/>
  <c r="M9" i="1"/>
  <c r="D9" i="1"/>
  <c r="C9" i="1"/>
  <c r="C64" i="1" s="1"/>
  <c r="M6" i="1"/>
  <c r="J6" i="1"/>
  <c r="G6" i="1"/>
  <c r="D6" i="1"/>
  <c r="J5" i="1"/>
  <c r="D5" i="1"/>
  <c r="O3" i="1"/>
  <c r="C2" i="1"/>
  <c r="G1" i="1"/>
  <c r="M60" i="1" s="1"/>
  <c r="N60" i="1" s="1"/>
  <c r="F1" i="1"/>
  <c r="E1" i="1"/>
  <c r="M109" i="1" s="1"/>
  <c r="K38" i="1" l="1"/>
  <c r="D44" i="3"/>
  <c r="K82" i="3"/>
  <c r="N21" i="1"/>
  <c r="G203" i="3"/>
  <c r="N240" i="5"/>
  <c r="N13" i="1"/>
  <c r="C204" i="2"/>
  <c r="C96" i="2"/>
  <c r="C150" i="2"/>
  <c r="N42" i="2"/>
  <c r="O42" i="2" s="1"/>
  <c r="O51" i="2"/>
  <c r="N75" i="2"/>
  <c r="E41" i="3"/>
  <c r="O50" i="3"/>
  <c r="N59" i="3"/>
  <c r="F73" i="3"/>
  <c r="D91" i="3"/>
  <c r="E131" i="3"/>
  <c r="O182" i="3"/>
  <c r="G127" i="3"/>
  <c r="F178" i="3"/>
  <c r="K189" i="3"/>
  <c r="M194" i="3"/>
  <c r="M199" i="3"/>
  <c r="J223" i="3"/>
  <c r="N37" i="1"/>
  <c r="E23" i="1"/>
  <c r="E34" i="1"/>
  <c r="K44" i="1"/>
  <c r="C180" i="2"/>
  <c r="C126" i="2"/>
  <c r="C72" i="2"/>
  <c r="N18" i="2"/>
  <c r="E58" i="2"/>
  <c r="E69" i="2"/>
  <c r="H34" i="3"/>
  <c r="F38" i="3"/>
  <c r="G42" i="3"/>
  <c r="E46" i="3"/>
  <c r="M51" i="3"/>
  <c r="K56" i="3"/>
  <c r="K65" i="3"/>
  <c r="L74" i="3"/>
  <c r="I92" i="3"/>
  <c r="F123" i="3"/>
  <c r="H132" i="3"/>
  <c r="M205" i="3"/>
  <c r="N110" i="2"/>
  <c r="I36" i="3"/>
  <c r="N67" i="3"/>
  <c r="I21" i="2"/>
  <c r="K55" i="2"/>
  <c r="F111" i="3"/>
  <c r="N121" i="3"/>
  <c r="F198" i="3"/>
  <c r="P273" i="5"/>
  <c r="N23" i="1"/>
  <c r="L31" i="2"/>
  <c r="E50" i="2"/>
  <c r="F50" i="2" s="1"/>
  <c r="F37" i="3"/>
  <c r="F45" i="3"/>
  <c r="G55" i="3"/>
  <c r="O68" i="3"/>
  <c r="P83" i="3"/>
  <c r="P136" i="3"/>
  <c r="K30" i="1"/>
  <c r="K12" i="1"/>
  <c r="E26" i="2"/>
  <c r="F26" i="2" s="1"/>
  <c r="D96" i="3"/>
  <c r="H101" i="3"/>
  <c r="E28" i="1"/>
  <c r="K22" i="1"/>
  <c r="K46" i="1"/>
  <c r="E52" i="1"/>
  <c r="H37" i="2"/>
  <c r="I37" i="2" s="1"/>
  <c r="C212" i="2"/>
  <c r="C104" i="2"/>
  <c r="C158" i="2"/>
  <c r="K106" i="2"/>
  <c r="D70" i="3"/>
  <c r="F97" i="3"/>
  <c r="L102" i="3"/>
  <c r="F108" i="3"/>
  <c r="M114" i="3"/>
  <c r="D119" i="3"/>
  <c r="H128" i="3"/>
  <c r="I138" i="3"/>
  <c r="O179" i="3"/>
  <c r="J184" i="3"/>
  <c r="D219" i="3"/>
  <c r="C196" i="2"/>
  <c r="C142" i="2"/>
  <c r="C88" i="2"/>
  <c r="N58" i="3"/>
  <c r="G72" i="3"/>
  <c r="L94" i="3"/>
  <c r="O125" i="3"/>
  <c r="P176" i="3"/>
  <c r="J192" i="3"/>
  <c r="E12" i="1"/>
  <c r="N45" i="1"/>
  <c r="O19" i="2"/>
  <c r="K36" i="2"/>
  <c r="L36" i="2" s="1"/>
  <c r="E53" i="2"/>
  <c r="C172" i="2"/>
  <c r="C118" i="2"/>
  <c r="C64" i="2"/>
  <c r="N10" i="2"/>
  <c r="O10" i="2" s="1"/>
  <c r="I33" i="2"/>
  <c r="I53" i="2"/>
  <c r="N20" i="1"/>
  <c r="H13" i="1"/>
  <c r="K14" i="1"/>
  <c r="H39" i="1"/>
  <c r="F13" i="2"/>
  <c r="L15" i="2"/>
  <c r="C188" i="2"/>
  <c r="C80" i="2"/>
  <c r="C134" i="2"/>
  <c r="N26" i="2"/>
  <c r="O26" i="2" s="1"/>
  <c r="F45" i="2"/>
  <c r="L47" i="2"/>
  <c r="E91" i="2"/>
  <c r="F36" i="2" s="1"/>
  <c r="N105" i="2"/>
  <c r="G35" i="3"/>
  <c r="G39" i="3"/>
  <c r="F43" i="3"/>
  <c r="P47" i="3"/>
  <c r="K57" i="3"/>
  <c r="D62" i="3"/>
  <c r="K66" i="3"/>
  <c r="I75" i="3"/>
  <c r="I81" i="3"/>
  <c r="K93" i="3"/>
  <c r="I124" i="3"/>
  <c r="E191" i="3"/>
  <c r="D196" i="3"/>
  <c r="M227" i="3"/>
  <c r="E227" i="3"/>
  <c r="J225" i="3"/>
  <c r="P224" i="3"/>
  <c r="H224" i="3"/>
  <c r="N223" i="3"/>
  <c r="F223" i="3"/>
  <c r="L222" i="3"/>
  <c r="D222" i="3"/>
  <c r="J221" i="3"/>
  <c r="P220" i="3"/>
  <c r="H220" i="3"/>
  <c r="N219" i="3"/>
  <c r="F219" i="3"/>
  <c r="L218" i="3"/>
  <c r="D218" i="3"/>
  <c r="J217" i="3"/>
  <c r="P216" i="3"/>
  <c r="H216" i="3"/>
  <c r="N215" i="3"/>
  <c r="F215" i="3"/>
  <c r="L214" i="3"/>
  <c r="D214" i="3"/>
  <c r="J213" i="3"/>
  <c r="P212" i="3"/>
  <c r="H212" i="3"/>
  <c r="N211" i="3"/>
  <c r="F211" i="3"/>
  <c r="L210" i="3"/>
  <c r="D210" i="3"/>
  <c r="J209" i="3"/>
  <c r="P208" i="3"/>
  <c r="H208" i="3"/>
  <c r="N207" i="3"/>
  <c r="F207" i="3"/>
  <c r="L206" i="3"/>
  <c r="D206" i="3"/>
  <c r="J205" i="3"/>
  <c r="P204" i="3"/>
  <c r="H204" i="3"/>
  <c r="N203" i="3"/>
  <c r="F203" i="3"/>
  <c r="L202" i="3"/>
  <c r="D202" i="3"/>
  <c r="J201" i="3"/>
  <c r="P200" i="3"/>
  <c r="H200" i="3"/>
  <c r="N199" i="3"/>
  <c r="J227" i="3"/>
  <c r="N225" i="3"/>
  <c r="E225" i="3"/>
  <c r="J224" i="3"/>
  <c r="O223" i="3"/>
  <c r="E223" i="3"/>
  <c r="J222" i="3"/>
  <c r="O221" i="3"/>
  <c r="F221" i="3"/>
  <c r="K220" i="3"/>
  <c r="P219" i="3"/>
  <c r="G219" i="3"/>
  <c r="K218" i="3"/>
  <c r="P217" i="3"/>
  <c r="G217" i="3"/>
  <c r="L216" i="3"/>
  <c r="H215" i="3"/>
  <c r="M214" i="3"/>
  <c r="H213" i="3"/>
  <c r="M212" i="3"/>
  <c r="D212" i="3"/>
  <c r="I211" i="3"/>
  <c r="N210" i="3"/>
  <c r="E210" i="3"/>
  <c r="I209" i="3"/>
  <c r="N208" i="3"/>
  <c r="E208" i="3"/>
  <c r="J207" i="3"/>
  <c r="O206" i="3"/>
  <c r="F206" i="3"/>
  <c r="K205" i="3"/>
  <c r="O204" i="3"/>
  <c r="F204" i="3"/>
  <c r="K203" i="3"/>
  <c r="P202" i="3"/>
  <c r="G202" i="3"/>
  <c r="L201" i="3"/>
  <c r="G200" i="3"/>
  <c r="L199" i="3"/>
  <c r="D199" i="3"/>
  <c r="J198" i="3"/>
  <c r="P197" i="3"/>
  <c r="H197" i="3"/>
  <c r="N196" i="3"/>
  <c r="F196" i="3"/>
  <c r="L195" i="3"/>
  <c r="D195" i="3"/>
  <c r="J194" i="3"/>
  <c r="P193" i="3"/>
  <c r="H193" i="3"/>
  <c r="N192" i="3"/>
  <c r="F192" i="3"/>
  <c r="L191" i="3"/>
  <c r="D191" i="3"/>
  <c r="J190" i="3"/>
  <c r="P189" i="3"/>
  <c r="H189" i="3"/>
  <c r="N188" i="3"/>
  <c r="F188" i="3"/>
  <c r="L187" i="3"/>
  <c r="D187" i="3"/>
  <c r="J186" i="3"/>
  <c r="P185" i="3"/>
  <c r="H185" i="3"/>
  <c r="N184" i="3"/>
  <c r="F184" i="3"/>
  <c r="L183" i="3"/>
  <c r="D183" i="3"/>
  <c r="J182" i="3"/>
  <c r="P181" i="3"/>
  <c r="H181" i="3"/>
  <c r="N180" i="3"/>
  <c r="F180" i="3"/>
  <c r="L179" i="3"/>
  <c r="D179" i="3"/>
  <c r="J178" i="3"/>
  <c r="P177" i="3"/>
  <c r="H177" i="3"/>
  <c r="N176" i="3"/>
  <c r="F176" i="3"/>
  <c r="L141" i="3"/>
  <c r="D141" i="3"/>
  <c r="I139" i="3"/>
  <c r="O138" i="3"/>
  <c r="G138" i="3"/>
  <c r="M137" i="3"/>
  <c r="E137" i="3"/>
  <c r="K136" i="3"/>
  <c r="I135" i="3"/>
  <c r="O134" i="3"/>
  <c r="G134" i="3"/>
  <c r="M133" i="3"/>
  <c r="E133" i="3"/>
  <c r="K132" i="3"/>
  <c r="I131" i="3"/>
  <c r="O130" i="3"/>
  <c r="G130" i="3"/>
  <c r="M129" i="3"/>
  <c r="E129" i="3"/>
  <c r="K128" i="3"/>
  <c r="I127" i="3"/>
  <c r="O126" i="3"/>
  <c r="G126" i="3"/>
  <c r="M125" i="3"/>
  <c r="E125" i="3"/>
  <c r="K124" i="3"/>
  <c r="I123" i="3"/>
  <c r="O122" i="3"/>
  <c r="G122" i="3"/>
  <c r="M121" i="3"/>
  <c r="E121" i="3"/>
  <c r="K120" i="3"/>
  <c r="I119" i="3"/>
  <c r="O118" i="3"/>
  <c r="G118" i="3"/>
  <c r="M117" i="3"/>
  <c r="E117" i="3"/>
  <c r="K116" i="3"/>
  <c r="I115" i="3"/>
  <c r="O114" i="3"/>
  <c r="G114" i="3"/>
  <c r="M113" i="3"/>
  <c r="E113" i="3"/>
  <c r="K112" i="3"/>
  <c r="I111" i="3"/>
  <c r="O110" i="3"/>
  <c r="G110" i="3"/>
  <c r="M109" i="3"/>
  <c r="E109" i="3"/>
  <c r="K108" i="3"/>
  <c r="I107" i="3"/>
  <c r="O106" i="3"/>
  <c r="G106" i="3"/>
  <c r="M105" i="3"/>
  <c r="E105" i="3"/>
  <c r="K104" i="3"/>
  <c r="I103" i="3"/>
  <c r="O102" i="3"/>
  <c r="G102" i="3"/>
  <c r="M101" i="3"/>
  <c r="E101" i="3"/>
  <c r="K100" i="3"/>
  <c r="I99" i="3"/>
  <c r="O98" i="3"/>
  <c r="G98" i="3"/>
  <c r="M97" i="3"/>
  <c r="E97" i="3"/>
  <c r="K96" i="3"/>
  <c r="I95" i="3"/>
  <c r="O94" i="3"/>
  <c r="G94" i="3"/>
  <c r="M93" i="3"/>
  <c r="E93" i="3"/>
  <c r="K92" i="3"/>
  <c r="I91" i="3"/>
  <c r="O90" i="3"/>
  <c r="G90" i="3"/>
  <c r="O85" i="3"/>
  <c r="G85" i="3"/>
  <c r="L83" i="3"/>
  <c r="D83" i="3"/>
  <c r="J82" i="3"/>
  <c r="P81" i="3"/>
  <c r="H81" i="3"/>
  <c r="N80" i="3"/>
  <c r="F80" i="3"/>
  <c r="L79" i="3"/>
  <c r="D79" i="3"/>
  <c r="J78" i="3"/>
  <c r="P77" i="3"/>
  <c r="H77" i="3"/>
  <c r="N76" i="3"/>
  <c r="F76" i="3"/>
  <c r="L75" i="3"/>
  <c r="D75" i="3"/>
  <c r="J74" i="3"/>
  <c r="P73" i="3"/>
  <c r="H73" i="3"/>
  <c r="N72" i="3"/>
  <c r="F72" i="3"/>
  <c r="L71" i="3"/>
  <c r="D71" i="3"/>
  <c r="J70" i="3"/>
  <c r="P69" i="3"/>
  <c r="H69" i="3"/>
  <c r="N68" i="3"/>
  <c r="F68" i="3"/>
  <c r="L67" i="3"/>
  <c r="D67" i="3"/>
  <c r="J66" i="3"/>
  <c r="P65" i="3"/>
  <c r="H65" i="3"/>
  <c r="N64" i="3"/>
  <c r="F64" i="3"/>
  <c r="L63" i="3"/>
  <c r="D63" i="3"/>
  <c r="J62" i="3"/>
  <c r="P61" i="3"/>
  <c r="H61" i="3"/>
  <c r="N60" i="3"/>
  <c r="F60" i="3"/>
  <c r="L59" i="3"/>
  <c r="D59" i="3"/>
  <c r="J58" i="3"/>
  <c r="P57" i="3"/>
  <c r="H57" i="3"/>
  <c r="N56" i="3"/>
  <c r="F56" i="3"/>
  <c r="L55" i="3"/>
  <c r="D55" i="3"/>
  <c r="J54" i="3"/>
  <c r="P53" i="3"/>
  <c r="H53" i="3"/>
  <c r="N52" i="3"/>
  <c r="F52" i="3"/>
  <c r="L51" i="3"/>
  <c r="D51" i="3"/>
  <c r="J50" i="3"/>
  <c r="P49" i="3"/>
  <c r="H49" i="3"/>
  <c r="N48" i="3"/>
  <c r="F48" i="3"/>
  <c r="L47" i="3"/>
  <c r="D47" i="3"/>
  <c r="J46" i="3"/>
  <c r="P45" i="3"/>
  <c r="H45" i="3"/>
  <c r="N44" i="3"/>
  <c r="F44" i="3"/>
  <c r="L43" i="3"/>
  <c r="D43" i="3"/>
  <c r="J42" i="3"/>
  <c r="P41" i="3"/>
  <c r="H41" i="3"/>
  <c r="N40" i="3"/>
  <c r="F40" i="3"/>
  <c r="L39" i="3"/>
  <c r="D39" i="3"/>
  <c r="J38" i="3"/>
  <c r="P37" i="3"/>
  <c r="H37" i="3"/>
  <c r="N36" i="3"/>
  <c r="F36" i="3"/>
  <c r="L35" i="3"/>
  <c r="D35" i="3"/>
  <c r="J34" i="3"/>
  <c r="I227" i="3"/>
  <c r="M225" i="3"/>
  <c r="D225" i="3"/>
  <c r="I224" i="3"/>
  <c r="M223" i="3"/>
  <c r="D223" i="3"/>
  <c r="I222" i="3"/>
  <c r="N221" i="3"/>
  <c r="E221" i="3"/>
  <c r="J220" i="3"/>
  <c r="O219" i="3"/>
  <c r="E219" i="3"/>
  <c r="J218" i="3"/>
  <c r="O217" i="3"/>
  <c r="F217" i="3"/>
  <c r="K216" i="3"/>
  <c r="P215" i="3"/>
  <c r="G215" i="3"/>
  <c r="K214" i="3"/>
  <c r="P213" i="3"/>
  <c r="G213" i="3"/>
  <c r="L212" i="3"/>
  <c r="H211" i="3"/>
  <c r="M210" i="3"/>
  <c r="H209" i="3"/>
  <c r="M208" i="3"/>
  <c r="D208" i="3"/>
  <c r="I207" i="3"/>
  <c r="N206" i="3"/>
  <c r="E206" i="3"/>
  <c r="I205" i="3"/>
  <c r="N204" i="3"/>
  <c r="E204" i="3"/>
  <c r="J203" i="3"/>
  <c r="O202" i="3"/>
  <c r="F202" i="3"/>
  <c r="K201" i="3"/>
  <c r="O200" i="3"/>
  <c r="F200" i="3"/>
  <c r="K199" i="3"/>
  <c r="I198" i="3"/>
  <c r="O197" i="3"/>
  <c r="G197" i="3"/>
  <c r="M196" i="3"/>
  <c r="E196" i="3"/>
  <c r="K195" i="3"/>
  <c r="I194" i="3"/>
  <c r="O193" i="3"/>
  <c r="G193" i="3"/>
  <c r="M192" i="3"/>
  <c r="E192" i="3"/>
  <c r="K191" i="3"/>
  <c r="I190" i="3"/>
  <c r="O189" i="3"/>
  <c r="G189" i="3"/>
  <c r="M188" i="3"/>
  <c r="E188" i="3"/>
  <c r="K187" i="3"/>
  <c r="I186" i="3"/>
  <c r="O185" i="3"/>
  <c r="G185" i="3"/>
  <c r="M184" i="3"/>
  <c r="E184" i="3"/>
  <c r="K183" i="3"/>
  <c r="I182" i="3"/>
  <c r="O181" i="3"/>
  <c r="G181" i="3"/>
  <c r="M180" i="3"/>
  <c r="E180" i="3"/>
  <c r="K179" i="3"/>
  <c r="I178" i="3"/>
  <c r="O177" i="3"/>
  <c r="G177" i="3"/>
  <c r="M176" i="3"/>
  <c r="E176" i="3"/>
  <c r="K141" i="3"/>
  <c r="P139" i="3"/>
  <c r="H139" i="3"/>
  <c r="N138" i="3"/>
  <c r="F138" i="3"/>
  <c r="L137" i="3"/>
  <c r="D137" i="3"/>
  <c r="J136" i="3"/>
  <c r="P135" i="3"/>
  <c r="H135" i="3"/>
  <c r="N134" i="3"/>
  <c r="F134" i="3"/>
  <c r="L133" i="3"/>
  <c r="D133" i="3"/>
  <c r="J132" i="3"/>
  <c r="P131" i="3"/>
  <c r="H131" i="3"/>
  <c r="N130" i="3"/>
  <c r="F130" i="3"/>
  <c r="L129" i="3"/>
  <c r="D129" i="3"/>
  <c r="J128" i="3"/>
  <c r="P127" i="3"/>
  <c r="H127" i="3"/>
  <c r="N126" i="3"/>
  <c r="F126" i="3"/>
  <c r="L125" i="3"/>
  <c r="D125" i="3"/>
  <c r="J124" i="3"/>
  <c r="P123" i="3"/>
  <c r="H123" i="3"/>
  <c r="N122" i="3"/>
  <c r="F122" i="3"/>
  <c r="L121" i="3"/>
  <c r="D121" i="3"/>
  <c r="J120" i="3"/>
  <c r="P119" i="3"/>
  <c r="H119" i="3"/>
  <c r="N118" i="3"/>
  <c r="F118" i="3"/>
  <c r="L117" i="3"/>
  <c r="D117" i="3"/>
  <c r="J116" i="3"/>
  <c r="P115" i="3"/>
  <c r="H115" i="3"/>
  <c r="N114" i="3"/>
  <c r="F114" i="3"/>
  <c r="L113" i="3"/>
  <c r="D113" i="3"/>
  <c r="J112" i="3"/>
  <c r="P111" i="3"/>
  <c r="H111" i="3"/>
  <c r="N110" i="3"/>
  <c r="F110" i="3"/>
  <c r="L109" i="3"/>
  <c r="D109" i="3"/>
  <c r="J108" i="3"/>
  <c r="P107" i="3"/>
  <c r="H107" i="3"/>
  <c r="N106" i="3"/>
  <c r="F106" i="3"/>
  <c r="L105" i="3"/>
  <c r="D105" i="3"/>
  <c r="J104" i="3"/>
  <c r="P103" i="3"/>
  <c r="H103" i="3"/>
  <c r="N102" i="3"/>
  <c r="F102" i="3"/>
  <c r="L101" i="3"/>
  <c r="D101" i="3"/>
  <c r="J100" i="3"/>
  <c r="P99" i="3"/>
  <c r="H99" i="3"/>
  <c r="N98" i="3"/>
  <c r="F98" i="3"/>
  <c r="L97" i="3"/>
  <c r="D97" i="3"/>
  <c r="J96" i="3"/>
  <c r="P95" i="3"/>
  <c r="H95" i="3"/>
  <c r="N94" i="3"/>
  <c r="F94" i="3"/>
  <c r="L93" i="3"/>
  <c r="D93" i="3"/>
  <c r="J92" i="3"/>
  <c r="P91" i="3"/>
  <c r="H91" i="3"/>
  <c r="N90" i="3"/>
  <c r="F90" i="3"/>
  <c r="N85" i="3"/>
  <c r="F85" i="3"/>
  <c r="F86" i="3" s="1"/>
  <c r="K83" i="3"/>
  <c r="I82" i="3"/>
  <c r="O81" i="3"/>
  <c r="G81" i="3"/>
  <c r="M80" i="3"/>
  <c r="E80" i="3"/>
  <c r="K79" i="3"/>
  <c r="I78" i="3"/>
  <c r="O77" i="3"/>
  <c r="G77" i="3"/>
  <c r="M76" i="3"/>
  <c r="E76" i="3"/>
  <c r="K75" i="3"/>
  <c r="I74" i="3"/>
  <c r="O73" i="3"/>
  <c r="G73" i="3"/>
  <c r="M72" i="3"/>
  <c r="E72" i="3"/>
  <c r="K71" i="3"/>
  <c r="I70" i="3"/>
  <c r="O69" i="3"/>
  <c r="G69" i="3"/>
  <c r="M68" i="3"/>
  <c r="E68" i="3"/>
  <c r="K67" i="3"/>
  <c r="I66" i="3"/>
  <c r="O65" i="3"/>
  <c r="G65" i="3"/>
  <c r="M64" i="3"/>
  <c r="E64" i="3"/>
  <c r="K63" i="3"/>
  <c r="I62" i="3"/>
  <c r="O61" i="3"/>
  <c r="G61" i="3"/>
  <c r="M60" i="3"/>
  <c r="E60" i="3"/>
  <c r="K59" i="3"/>
  <c r="I58" i="3"/>
  <c r="O57" i="3"/>
  <c r="G57" i="3"/>
  <c r="M56" i="3"/>
  <c r="E56" i="3"/>
  <c r="K55" i="3"/>
  <c r="I54" i="3"/>
  <c r="O53" i="3"/>
  <c r="G53" i="3"/>
  <c r="M52" i="3"/>
  <c r="E52" i="3"/>
  <c r="K51" i="3"/>
  <c r="I50" i="3"/>
  <c r="O49" i="3"/>
  <c r="G49" i="3"/>
  <c r="M48" i="3"/>
  <c r="E48" i="3"/>
  <c r="K47" i="3"/>
  <c r="I46" i="3"/>
  <c r="O45" i="3"/>
  <c r="G45" i="3"/>
  <c r="M44" i="3"/>
  <c r="E44" i="3"/>
  <c r="K43" i="3"/>
  <c r="I42" i="3"/>
  <c r="O41" i="3"/>
  <c r="G41" i="3"/>
  <c r="M40" i="3"/>
  <c r="E40" i="3"/>
  <c r="K39" i="3"/>
  <c r="I38" i="3"/>
  <c r="O37" i="3"/>
  <c r="G37" i="3"/>
  <c r="M36" i="3"/>
  <c r="E36" i="3"/>
  <c r="K35" i="3"/>
  <c r="I34" i="3"/>
  <c r="P227" i="3"/>
  <c r="D227" i="3"/>
  <c r="F225" i="3"/>
  <c r="F224" i="3"/>
  <c r="I223" i="3"/>
  <c r="K222" i="3"/>
  <c r="L221" i="3"/>
  <c r="N220" i="3"/>
  <c r="F218" i="3"/>
  <c r="H217" i="3"/>
  <c r="I216" i="3"/>
  <c r="L215" i="3"/>
  <c r="O214" i="3"/>
  <c r="E213" i="3"/>
  <c r="G212" i="3"/>
  <c r="K211" i="3"/>
  <c r="K210" i="3"/>
  <c r="O209" i="3"/>
  <c r="D209" i="3"/>
  <c r="F208" i="3"/>
  <c r="G207" i="3"/>
  <c r="I206" i="3"/>
  <c r="L205" i="3"/>
  <c r="L204" i="3"/>
  <c r="O203" i="3"/>
  <c r="F201" i="3"/>
  <c r="J200" i="3"/>
  <c r="J199" i="3"/>
  <c r="O198" i="3"/>
  <c r="E198" i="3"/>
  <c r="I197" i="3"/>
  <c r="K196" i="3"/>
  <c r="O195" i="3"/>
  <c r="E195" i="3"/>
  <c r="H194" i="3"/>
  <c r="L193" i="3"/>
  <c r="P192" i="3"/>
  <c r="D192" i="3"/>
  <c r="H191" i="3"/>
  <c r="M190" i="3"/>
  <c r="E189" i="3"/>
  <c r="I188" i="3"/>
  <c r="M187" i="3"/>
  <c r="P186" i="3"/>
  <c r="F186" i="3"/>
  <c r="J185" i="3"/>
  <c r="L184" i="3"/>
  <c r="P183" i="3"/>
  <c r="F183" i="3"/>
  <c r="K182" i="3"/>
  <c r="M181" i="3"/>
  <c r="G180" i="3"/>
  <c r="I179" i="3"/>
  <c r="N178" i="3"/>
  <c r="D178" i="3"/>
  <c r="F177" i="3"/>
  <c r="J176" i="3"/>
  <c r="M141" i="3"/>
  <c r="N139" i="3"/>
  <c r="D139" i="3"/>
  <c r="H138" i="3"/>
  <c r="J137" i="3"/>
  <c r="N136" i="3"/>
  <c r="D136" i="3"/>
  <c r="G135" i="3"/>
  <c r="K134" i="3"/>
  <c r="O133" i="3"/>
  <c r="G132" i="3"/>
  <c r="L131" i="3"/>
  <c r="P130" i="3"/>
  <c r="D130" i="3"/>
  <c r="H129" i="3"/>
  <c r="L128" i="3"/>
  <c r="O127" i="3"/>
  <c r="E127" i="3"/>
  <c r="I126" i="3"/>
  <c r="K125" i="3"/>
  <c r="O124" i="3"/>
  <c r="E124" i="3"/>
  <c r="J123" i="3"/>
  <c r="L122" i="3"/>
  <c r="P121" i="3"/>
  <c r="F121" i="3"/>
  <c r="H120" i="3"/>
  <c r="M119" i="3"/>
  <c r="E118" i="3"/>
  <c r="I117" i="3"/>
  <c r="M116" i="3"/>
  <c r="F115" i="3"/>
  <c r="J114" i="3"/>
  <c r="N113" i="3"/>
  <c r="P112" i="3"/>
  <c r="F112" i="3"/>
  <c r="K111" i="3"/>
  <c r="M110" i="3"/>
  <c r="G109" i="3"/>
  <c r="I108" i="3"/>
  <c r="N107" i="3"/>
  <c r="D107" i="3"/>
  <c r="H106" i="3"/>
  <c r="J105" i="3"/>
  <c r="N104" i="3"/>
  <c r="D104" i="3"/>
  <c r="G103" i="3"/>
  <c r="K102" i="3"/>
  <c r="O101" i="3"/>
  <c r="G100" i="3"/>
  <c r="L99" i="3"/>
  <c r="P98" i="3"/>
  <c r="O227" i="3"/>
  <c r="P225" i="3"/>
  <c r="E224" i="3"/>
  <c r="H223" i="3"/>
  <c r="H222" i="3"/>
  <c r="K221" i="3"/>
  <c r="M220" i="3"/>
  <c r="M219" i="3"/>
  <c r="P218" i="3"/>
  <c r="E218" i="3"/>
  <c r="E217" i="3"/>
  <c r="G216" i="3"/>
  <c r="K215" i="3"/>
  <c r="N214" i="3"/>
  <c r="O213" i="3"/>
  <c r="D213" i="3"/>
  <c r="F212" i="3"/>
  <c r="J211" i="3"/>
  <c r="J210" i="3"/>
  <c r="N209" i="3"/>
  <c r="E207" i="3"/>
  <c r="H206" i="3"/>
  <c r="H205" i="3"/>
  <c r="K204" i="3"/>
  <c r="M203" i="3"/>
  <c r="N202" i="3"/>
  <c r="P201" i="3"/>
  <c r="E201" i="3"/>
  <c r="I200" i="3"/>
  <c r="I199" i="3"/>
  <c r="N198" i="3"/>
  <c r="D198" i="3"/>
  <c r="F197" i="3"/>
  <c r="J196" i="3"/>
  <c r="N195" i="3"/>
  <c r="G194" i="3"/>
  <c r="K193" i="3"/>
  <c r="O192" i="3"/>
  <c r="G191" i="3"/>
  <c r="L190" i="3"/>
  <c r="N189" i="3"/>
  <c r="D189" i="3"/>
  <c r="H188" i="3"/>
  <c r="J187" i="3"/>
  <c r="O186" i="3"/>
  <c r="E186" i="3"/>
  <c r="I185" i="3"/>
  <c r="K184" i="3"/>
  <c r="O183" i="3"/>
  <c r="E183" i="3"/>
  <c r="H182" i="3"/>
  <c r="L181" i="3"/>
  <c r="P180" i="3"/>
  <c r="D180" i="3"/>
  <c r="H179" i="3"/>
  <c r="M178" i="3"/>
  <c r="E177" i="3"/>
  <c r="I176" i="3"/>
  <c r="J141" i="3"/>
  <c r="M139" i="3"/>
  <c r="E138" i="3"/>
  <c r="I137" i="3"/>
  <c r="M136" i="3"/>
  <c r="F135" i="3"/>
  <c r="J134" i="3"/>
  <c r="N133" i="3"/>
  <c r="P132" i="3"/>
  <c r="F132" i="3"/>
  <c r="K131" i="3"/>
  <c r="M130" i="3"/>
  <c r="G129" i="3"/>
  <c r="I128" i="3"/>
  <c r="N127" i="3"/>
  <c r="D127" i="3"/>
  <c r="H126" i="3"/>
  <c r="J125" i="3"/>
  <c r="N124" i="3"/>
  <c r="D124" i="3"/>
  <c r="G123" i="3"/>
  <c r="K122" i="3"/>
  <c r="O121" i="3"/>
  <c r="G120" i="3"/>
  <c r="L119" i="3"/>
  <c r="P118" i="3"/>
  <c r="D118" i="3"/>
  <c r="H117" i="3"/>
  <c r="L116" i="3"/>
  <c r="O115" i="3"/>
  <c r="E115" i="3"/>
  <c r="I114" i="3"/>
  <c r="K113" i="3"/>
  <c r="O112" i="3"/>
  <c r="E112" i="3"/>
  <c r="J111" i="3"/>
  <c r="L110" i="3"/>
  <c r="P109" i="3"/>
  <c r="F109" i="3"/>
  <c r="H108" i="3"/>
  <c r="M107" i="3"/>
  <c r="E106" i="3"/>
  <c r="I105" i="3"/>
  <c r="M104" i="3"/>
  <c r="F103" i="3"/>
  <c r="J102" i="3"/>
  <c r="N101" i="3"/>
  <c r="P100" i="3"/>
  <c r="F100" i="3"/>
  <c r="K99" i="3"/>
  <c r="M98" i="3"/>
  <c r="G97" i="3"/>
  <c r="I96" i="3"/>
  <c r="N95" i="3"/>
  <c r="D95" i="3"/>
  <c r="H94" i="3"/>
  <c r="J93" i="3"/>
  <c r="N92" i="3"/>
  <c r="D92" i="3"/>
  <c r="G91" i="3"/>
  <c r="K90" i="3"/>
  <c r="L85" i="3"/>
  <c r="L86" i="3" s="1"/>
  <c r="O83" i="3"/>
  <c r="E83" i="3"/>
  <c r="H82" i="3"/>
  <c r="L81" i="3"/>
  <c r="P80" i="3"/>
  <c r="D80" i="3"/>
  <c r="N227" i="3"/>
  <c r="O225" i="3"/>
  <c r="O224" i="3"/>
  <c r="D224" i="3"/>
  <c r="G223" i="3"/>
  <c r="G222" i="3"/>
  <c r="I221" i="3"/>
  <c r="L220" i="3"/>
  <c r="L219" i="3"/>
  <c r="O218" i="3"/>
  <c r="D217" i="3"/>
  <c r="F216" i="3"/>
  <c r="J215" i="3"/>
  <c r="J214" i="3"/>
  <c r="N213" i="3"/>
  <c r="E212" i="3"/>
  <c r="G211" i="3"/>
  <c r="I210" i="3"/>
  <c r="M209" i="3"/>
  <c r="O208" i="3"/>
  <c r="P207" i="3"/>
  <c r="D207" i="3"/>
  <c r="G206" i="3"/>
  <c r="G205" i="3"/>
  <c r="J204" i="3"/>
  <c r="L203" i="3"/>
  <c r="M202" i="3"/>
  <c r="O201" i="3"/>
  <c r="D201" i="3"/>
  <c r="E200" i="3"/>
  <c r="H199" i="3"/>
  <c r="M198" i="3"/>
  <c r="E197" i="3"/>
  <c r="I196" i="3"/>
  <c r="M195" i="3"/>
  <c r="P194" i="3"/>
  <c r="F194" i="3"/>
  <c r="J193" i="3"/>
  <c r="L192" i="3"/>
  <c r="P191" i="3"/>
  <c r="F191" i="3"/>
  <c r="K190" i="3"/>
  <c r="M189" i="3"/>
  <c r="G188" i="3"/>
  <c r="I187" i="3"/>
  <c r="N186" i="3"/>
  <c r="D186" i="3"/>
  <c r="L227" i="3"/>
  <c r="H225" i="3"/>
  <c r="N222" i="3"/>
  <c r="G221" i="3"/>
  <c r="D220" i="3"/>
  <c r="N218" i="3"/>
  <c r="L217" i="3"/>
  <c r="E216" i="3"/>
  <c r="M213" i="3"/>
  <c r="L225" i="3"/>
  <c r="K224" i="3"/>
  <c r="P222" i="3"/>
  <c r="H221" i="3"/>
  <c r="I218" i="3"/>
  <c r="M215" i="3"/>
  <c r="G214" i="3"/>
  <c r="O211" i="3"/>
  <c r="H210" i="3"/>
  <c r="F209" i="3"/>
  <c r="M206" i="3"/>
  <c r="F205" i="3"/>
  <c r="K202" i="3"/>
  <c r="I201" i="3"/>
  <c r="D200" i="3"/>
  <c r="N197" i="3"/>
  <c r="O196" i="3"/>
  <c r="I195" i="3"/>
  <c r="L194" i="3"/>
  <c r="F193" i="3"/>
  <c r="G192" i="3"/>
  <c r="D190" i="3"/>
  <c r="P188" i="3"/>
  <c r="O187" i="3"/>
  <c r="L186" i="3"/>
  <c r="K185" i="3"/>
  <c r="I184" i="3"/>
  <c r="I183" i="3"/>
  <c r="L182" i="3"/>
  <c r="J181" i="3"/>
  <c r="K180" i="3"/>
  <c r="M179" i="3"/>
  <c r="L178" i="3"/>
  <c r="M177" i="3"/>
  <c r="O176" i="3"/>
  <c r="N141" i="3"/>
  <c r="K139" i="3"/>
  <c r="L138" i="3"/>
  <c r="N137" i="3"/>
  <c r="L136" i="3"/>
  <c r="N135" i="3"/>
  <c r="P134" i="3"/>
  <c r="P133" i="3"/>
  <c r="O132" i="3"/>
  <c r="D131" i="3"/>
  <c r="E128" i="3"/>
  <c r="F127" i="3"/>
  <c r="D126" i="3"/>
  <c r="F125" i="3"/>
  <c r="F124" i="3"/>
  <c r="E123" i="3"/>
  <c r="E122" i="3"/>
  <c r="G121" i="3"/>
  <c r="F120" i="3"/>
  <c r="G119" i="3"/>
  <c r="J118" i="3"/>
  <c r="J117" i="3"/>
  <c r="H116" i="3"/>
  <c r="L115" i="3"/>
  <c r="L114" i="3"/>
  <c r="J113" i="3"/>
  <c r="L112" i="3"/>
  <c r="M111" i="3"/>
  <c r="K110" i="3"/>
  <c r="N109" i="3"/>
  <c r="N108" i="3"/>
  <c r="O107" i="3"/>
  <c r="P106" i="3"/>
  <c r="P105" i="3"/>
  <c r="P104" i="3"/>
  <c r="D103" i="3"/>
  <c r="D102" i="3"/>
  <c r="F101" i="3"/>
  <c r="E100" i="3"/>
  <c r="F99" i="3"/>
  <c r="H98" i="3"/>
  <c r="J97" i="3"/>
  <c r="M96" i="3"/>
  <c r="O95" i="3"/>
  <c r="D94" i="3"/>
  <c r="G93" i="3"/>
  <c r="H92" i="3"/>
  <c r="L91" i="3"/>
  <c r="M90" i="3"/>
  <c r="K85" i="3"/>
  <c r="M83" i="3"/>
  <c r="O82" i="3"/>
  <c r="D82" i="3"/>
  <c r="E81" i="3"/>
  <c r="H80" i="3"/>
  <c r="I79" i="3"/>
  <c r="N78" i="3"/>
  <c r="D78" i="3"/>
  <c r="F77" i="3"/>
  <c r="J76" i="3"/>
  <c r="N75" i="3"/>
  <c r="G74" i="3"/>
  <c r="K73" i="3"/>
  <c r="O72" i="3"/>
  <c r="G71" i="3"/>
  <c r="L70" i="3"/>
  <c r="N69" i="3"/>
  <c r="D69" i="3"/>
  <c r="H68" i="3"/>
  <c r="J67" i="3"/>
  <c r="O66" i="3"/>
  <c r="E66" i="3"/>
  <c r="I65" i="3"/>
  <c r="K64" i="3"/>
  <c r="O63" i="3"/>
  <c r="E63" i="3"/>
  <c r="H62" i="3"/>
  <c r="L61" i="3"/>
  <c r="P60" i="3"/>
  <c r="D60" i="3"/>
  <c r="H59" i="3"/>
  <c r="M58" i="3"/>
  <c r="E57" i="3"/>
  <c r="I56" i="3"/>
  <c r="M55" i="3"/>
  <c r="P54" i="3"/>
  <c r="F54" i="3"/>
  <c r="J53" i="3"/>
  <c r="L52" i="3"/>
  <c r="P51" i="3"/>
  <c r="K225" i="3"/>
  <c r="G224" i="3"/>
  <c r="O222" i="3"/>
  <c r="D221" i="3"/>
  <c r="K219" i="3"/>
  <c r="H218" i="3"/>
  <c r="O216" i="3"/>
  <c r="I215" i="3"/>
  <c r="F214" i="3"/>
  <c r="O212" i="3"/>
  <c r="M211" i="3"/>
  <c r="G210" i="3"/>
  <c r="E209" i="3"/>
  <c r="O207" i="3"/>
  <c r="K206" i="3"/>
  <c r="E205" i="3"/>
  <c r="P203" i="3"/>
  <c r="J202" i="3"/>
  <c r="H201" i="3"/>
  <c r="P198" i="3"/>
  <c r="M197" i="3"/>
  <c r="L196" i="3"/>
  <c r="H195" i="3"/>
  <c r="K194" i="3"/>
  <c r="E193" i="3"/>
  <c r="P190" i="3"/>
  <c r="O188" i="3"/>
  <c r="N187" i="3"/>
  <c r="K186" i="3"/>
  <c r="F185" i="3"/>
  <c r="H184" i="3"/>
  <c r="H183" i="3"/>
  <c r="G182" i="3"/>
  <c r="I181" i="3"/>
  <c r="J180" i="3"/>
  <c r="J179" i="3"/>
  <c r="K178" i="3"/>
  <c r="L177" i="3"/>
  <c r="L176" i="3"/>
  <c r="I141" i="3"/>
  <c r="J139" i="3"/>
  <c r="K138" i="3"/>
  <c r="K137" i="3"/>
  <c r="I136" i="3"/>
  <c r="M135" i="3"/>
  <c r="M134" i="3"/>
  <c r="K133" i="3"/>
  <c r="N132" i="3"/>
  <c r="O131" i="3"/>
  <c r="P129" i="3"/>
  <c r="P128" i="3"/>
  <c r="D128" i="3"/>
  <c r="D123" i="3"/>
  <c r="D122" i="3"/>
  <c r="E120" i="3"/>
  <c r="F119" i="3"/>
  <c r="I118" i="3"/>
  <c r="G117" i="3"/>
  <c r="G116" i="3"/>
  <c r="K115" i="3"/>
  <c r="K114" i="3"/>
  <c r="I113" i="3"/>
  <c r="I112" i="3"/>
  <c r="L111" i="3"/>
  <c r="J110" i="3"/>
  <c r="K109" i="3"/>
  <c r="M108" i="3"/>
  <c r="L107" i="3"/>
  <c r="M106" i="3"/>
  <c r="O105" i="3"/>
  <c r="O104" i="3"/>
  <c r="O103" i="3"/>
  <c r="D100" i="3"/>
  <c r="E99" i="3"/>
  <c r="E98" i="3"/>
  <c r="I97" i="3"/>
  <c r="L96" i="3"/>
  <c r="M95" i="3"/>
  <c r="P94" i="3"/>
  <c r="F93" i="3"/>
  <c r="G92" i="3"/>
  <c r="K91" i="3"/>
  <c r="L90" i="3"/>
  <c r="J85" i="3"/>
  <c r="J83" i="3"/>
  <c r="N82" i="3"/>
  <c r="D81" i="3"/>
  <c r="G80" i="3"/>
  <c r="H79" i="3"/>
  <c r="M78" i="3"/>
  <c r="E77" i="3"/>
  <c r="I76" i="3"/>
  <c r="M75" i="3"/>
  <c r="P74" i="3"/>
  <c r="F74" i="3"/>
  <c r="J73" i="3"/>
  <c r="L72" i="3"/>
  <c r="P71" i="3"/>
  <c r="F71" i="3"/>
  <c r="K70" i="3"/>
  <c r="M69" i="3"/>
  <c r="G68" i="3"/>
  <c r="I67" i="3"/>
  <c r="N66" i="3"/>
  <c r="D66" i="3"/>
  <c r="F65" i="3"/>
  <c r="J64" i="3"/>
  <c r="N63" i="3"/>
  <c r="G62" i="3"/>
  <c r="K61" i="3"/>
  <c r="O60" i="3"/>
  <c r="G59" i="3"/>
  <c r="L58" i="3"/>
  <c r="N57" i="3"/>
  <c r="D57" i="3"/>
  <c r="H56" i="3"/>
  <c r="J55" i="3"/>
  <c r="O54" i="3"/>
  <c r="E54" i="3"/>
  <c r="I53" i="3"/>
  <c r="K52" i="3"/>
  <c r="O51" i="3"/>
  <c r="E51" i="3"/>
  <c r="H50" i="3"/>
  <c r="L49" i="3"/>
  <c r="P48" i="3"/>
  <c r="D48" i="3"/>
  <c r="H47" i="3"/>
  <c r="M46" i="3"/>
  <c r="E45" i="3"/>
  <c r="I44" i="3"/>
  <c r="M43" i="3"/>
  <c r="P42" i="3"/>
  <c r="F42" i="3"/>
  <c r="J41" i="3"/>
  <c r="L40" i="3"/>
  <c r="P39" i="3"/>
  <c r="F39" i="3"/>
  <c r="K38" i="3"/>
  <c r="M37" i="3"/>
  <c r="G36" i="3"/>
  <c r="I35" i="3"/>
  <c r="N34" i="3"/>
  <c r="D34" i="3"/>
  <c r="I225" i="3"/>
  <c r="M222" i="3"/>
  <c r="J219" i="3"/>
  <c r="G218" i="3"/>
  <c r="N216" i="3"/>
  <c r="E215" i="3"/>
  <c r="E214" i="3"/>
  <c r="N212" i="3"/>
  <c r="L211" i="3"/>
  <c r="F210" i="3"/>
  <c r="M207" i="3"/>
  <c r="J206" i="3"/>
  <c r="D205" i="3"/>
  <c r="I203" i="3"/>
  <c r="I202" i="3"/>
  <c r="G201" i="3"/>
  <c r="P199" i="3"/>
  <c r="L198" i="3"/>
  <c r="L197" i="3"/>
  <c r="H196" i="3"/>
  <c r="G195" i="3"/>
  <c r="E194" i="3"/>
  <c r="D193" i="3"/>
  <c r="O191" i="3"/>
  <c r="O190" i="3"/>
  <c r="L189" i="3"/>
  <c r="L188" i="3"/>
  <c r="H187" i="3"/>
  <c r="H186" i="3"/>
  <c r="E185" i="3"/>
  <c r="G184" i="3"/>
  <c r="G183" i="3"/>
  <c r="F182" i="3"/>
  <c r="F181" i="3"/>
  <c r="I180" i="3"/>
  <c r="G179" i="3"/>
  <c r="H178" i="3"/>
  <c r="K177" i="3"/>
  <c r="K176" i="3"/>
  <c r="H141" i="3"/>
  <c r="G139" i="3"/>
  <c r="J138" i="3"/>
  <c r="H137" i="3"/>
  <c r="H136" i="3"/>
  <c r="L135" i="3"/>
  <c r="L134" i="3"/>
  <c r="J133" i="3"/>
  <c r="M132" i="3"/>
  <c r="N131" i="3"/>
  <c r="L130" i="3"/>
  <c r="O129" i="3"/>
  <c r="O128" i="3"/>
  <c r="P126" i="3"/>
  <c r="P125" i="3"/>
  <c r="P124" i="3"/>
  <c r="O123" i="3"/>
  <c r="P120" i="3"/>
  <c r="D120" i="3"/>
  <c r="E119" i="3"/>
  <c r="H118" i="3"/>
  <c r="F117" i="3"/>
  <c r="F116" i="3"/>
  <c r="J115" i="3"/>
  <c r="H114" i="3"/>
  <c r="H113" i="3"/>
  <c r="H112" i="3"/>
  <c r="G111" i="3"/>
  <c r="I110" i="3"/>
  <c r="J109" i="3"/>
  <c r="L108" i="3"/>
  <c r="K107" i="3"/>
  <c r="L106" i="3"/>
  <c r="N105" i="3"/>
  <c r="L104" i="3"/>
  <c r="N103" i="3"/>
  <c r="P102" i="3"/>
  <c r="P101" i="3"/>
  <c r="O100" i="3"/>
  <c r="D99" i="3"/>
  <c r="D98" i="3"/>
  <c r="H97" i="3"/>
  <c r="H96" i="3"/>
  <c r="L95" i="3"/>
  <c r="M94" i="3"/>
  <c r="P93" i="3"/>
  <c r="F92" i="3"/>
  <c r="J91" i="3"/>
  <c r="J90" i="3"/>
  <c r="I85" i="3"/>
  <c r="I83" i="3"/>
  <c r="M82" i="3"/>
  <c r="N81" i="3"/>
  <c r="G79" i="3"/>
  <c r="L78" i="3"/>
  <c r="N77" i="3"/>
  <c r="D77" i="3"/>
  <c r="H76" i="3"/>
  <c r="J75" i="3"/>
  <c r="O74" i="3"/>
  <c r="E74" i="3"/>
  <c r="I73" i="3"/>
  <c r="K72" i="3"/>
  <c r="O71" i="3"/>
  <c r="E71" i="3"/>
  <c r="H70" i="3"/>
  <c r="L69" i="3"/>
  <c r="P68" i="3"/>
  <c r="D68" i="3"/>
  <c r="H67" i="3"/>
  <c r="M66" i="3"/>
  <c r="E65" i="3"/>
  <c r="I64" i="3"/>
  <c r="M63" i="3"/>
  <c r="P62" i="3"/>
  <c r="F62" i="3"/>
  <c r="J61" i="3"/>
  <c r="L60" i="3"/>
  <c r="P59" i="3"/>
  <c r="F59" i="3"/>
  <c r="K58" i="3"/>
  <c r="M57" i="3"/>
  <c r="G56" i="3"/>
  <c r="I55" i="3"/>
  <c r="N54" i="3"/>
  <c r="D54" i="3"/>
  <c r="F53" i="3"/>
  <c r="J52" i="3"/>
  <c r="N51" i="3"/>
  <c r="G50" i="3"/>
  <c r="K49" i="3"/>
  <c r="O48" i="3"/>
  <c r="G47" i="3"/>
  <c r="L46" i="3"/>
  <c r="N45" i="3"/>
  <c r="D45" i="3"/>
  <c r="H44" i="3"/>
  <c r="J43" i="3"/>
  <c r="O42" i="3"/>
  <c r="E42" i="3"/>
  <c r="I41" i="3"/>
  <c r="K40" i="3"/>
  <c r="O39" i="3"/>
  <c r="E39" i="3"/>
  <c r="H38" i="3"/>
  <c r="L37" i="3"/>
  <c r="P36" i="3"/>
  <c r="D36" i="3"/>
  <c r="H35" i="3"/>
  <c r="M34" i="3"/>
  <c r="N224" i="3"/>
  <c r="I220" i="3"/>
  <c r="M216" i="3"/>
  <c r="I214" i="3"/>
  <c r="K212" i="3"/>
  <c r="P210" i="3"/>
  <c r="L208" i="3"/>
  <c r="H207" i="3"/>
  <c r="E203" i="3"/>
  <c r="G199" i="3"/>
  <c r="D194" i="3"/>
  <c r="I192" i="3"/>
  <c r="J189" i="3"/>
  <c r="P187" i="3"/>
  <c r="N185" i="3"/>
  <c r="D184" i="3"/>
  <c r="N182" i="3"/>
  <c r="D181" i="3"/>
  <c r="N179" i="3"/>
  <c r="E178" i="3"/>
  <c r="H176" i="3"/>
  <c r="O139" i="3"/>
  <c r="D138" i="3"/>
  <c r="O136" i="3"/>
  <c r="E135" i="3"/>
  <c r="I133" i="3"/>
  <c r="E132" i="3"/>
  <c r="K129" i="3"/>
  <c r="G128" i="3"/>
  <c r="N125" i="3"/>
  <c r="H124" i="3"/>
  <c r="K121" i="3"/>
  <c r="L120" i="3"/>
  <c r="K117" i="3"/>
  <c r="E114" i="3"/>
  <c r="N112" i="3"/>
  <c r="E111" i="3"/>
  <c r="O109" i="3"/>
  <c r="E108" i="3"/>
  <c r="K106" i="3"/>
  <c r="F105" i="3"/>
  <c r="M103" i="3"/>
  <c r="I102" i="3"/>
  <c r="G101" i="3"/>
  <c r="O99" i="3"/>
  <c r="J98" i="3"/>
  <c r="K94" i="3"/>
  <c r="I93" i="3"/>
  <c r="E92" i="3"/>
  <c r="N83" i="3"/>
  <c r="G82" i="3"/>
  <c r="F81" i="3"/>
  <c r="P79" i="3"/>
  <c r="P78" i="3"/>
  <c r="M77" i="3"/>
  <c r="L76" i="3"/>
  <c r="H75" i="3"/>
  <c r="K74" i="3"/>
  <c r="E73" i="3"/>
  <c r="D72" i="3"/>
  <c r="P70" i="3"/>
  <c r="L68" i="3"/>
  <c r="M67" i="3"/>
  <c r="H66" i="3"/>
  <c r="J65" i="3"/>
  <c r="D64" i="3"/>
  <c r="K60" i="3"/>
  <c r="M59" i="3"/>
  <c r="H58" i="3"/>
  <c r="J57" i="3"/>
  <c r="J56" i="3"/>
  <c r="F55" i="3"/>
  <c r="P52" i="3"/>
  <c r="J51" i="3"/>
  <c r="N50" i="3"/>
  <c r="N49" i="3"/>
  <c r="L48" i="3"/>
  <c r="O47" i="3"/>
  <c r="P46" i="3"/>
  <c r="D46" i="3"/>
  <c r="E43" i="3"/>
  <c r="D42" i="3"/>
  <c r="D41" i="3"/>
  <c r="D40" i="3"/>
  <c r="E38" i="3"/>
  <c r="E37" i="3"/>
  <c r="H36" i="3"/>
  <c r="F35" i="3"/>
  <c r="G34" i="3"/>
  <c r="I191" i="3"/>
  <c r="M138" i="3"/>
  <c r="I132" i="3"/>
  <c r="M128" i="3"/>
  <c r="K123" i="3"/>
  <c r="J119" i="3"/>
  <c r="E116" i="3"/>
  <c r="N111" i="3"/>
  <c r="E107" i="3"/>
  <c r="M102" i="3"/>
  <c r="L98" i="3"/>
  <c r="N93" i="3"/>
  <c r="E62" i="3"/>
  <c r="H55" i="3"/>
  <c r="D50" i="3"/>
  <c r="F46" i="3"/>
  <c r="G43" i="3"/>
  <c r="H39" i="3"/>
  <c r="J35" i="3"/>
  <c r="K34" i="3"/>
  <c r="M224" i="3"/>
  <c r="F222" i="3"/>
  <c r="G220" i="3"/>
  <c r="M218" i="3"/>
  <c r="J216" i="3"/>
  <c r="H214" i="3"/>
  <c r="J212" i="3"/>
  <c r="O210" i="3"/>
  <c r="K208" i="3"/>
  <c r="M204" i="3"/>
  <c r="D203" i="3"/>
  <c r="N200" i="3"/>
  <c r="F199" i="3"/>
  <c r="K197" i="3"/>
  <c r="P195" i="3"/>
  <c r="H192" i="3"/>
  <c r="N190" i="3"/>
  <c r="I189" i="3"/>
  <c r="G187" i="3"/>
  <c r="M185" i="3"/>
  <c r="M182" i="3"/>
  <c r="F179" i="3"/>
  <c r="G176" i="3"/>
  <c r="L139" i="3"/>
  <c r="G136" i="3"/>
  <c r="D135" i="3"/>
  <c r="H133" i="3"/>
  <c r="D132" i="3"/>
  <c r="K130" i="3"/>
  <c r="J129" i="3"/>
  <c r="F128" i="3"/>
  <c r="M126" i="3"/>
  <c r="I125" i="3"/>
  <c r="G124" i="3"/>
  <c r="P122" i="3"/>
  <c r="J121" i="3"/>
  <c r="I120" i="3"/>
  <c r="M118" i="3"/>
  <c r="N115" i="3"/>
  <c r="D114" i="3"/>
  <c r="M112" i="3"/>
  <c r="D111" i="3"/>
  <c r="I109" i="3"/>
  <c r="D108" i="3"/>
  <c r="J106" i="3"/>
  <c r="L103" i="3"/>
  <c r="H102" i="3"/>
  <c r="N99" i="3"/>
  <c r="I98" i="3"/>
  <c r="P96" i="3"/>
  <c r="K95" i="3"/>
  <c r="J94" i="3"/>
  <c r="H93" i="3"/>
  <c r="P90" i="3"/>
  <c r="H83" i="3"/>
  <c r="F82" i="3"/>
  <c r="O79" i="3"/>
  <c r="O78" i="3"/>
  <c r="L77" i="3"/>
  <c r="K76" i="3"/>
  <c r="G75" i="3"/>
  <c r="H74" i="3"/>
  <c r="D73" i="3"/>
  <c r="O70" i="3"/>
  <c r="K69" i="3"/>
  <c r="K68" i="3"/>
  <c r="G67" i="3"/>
  <c r="G66" i="3"/>
  <c r="D65" i="3"/>
  <c r="O62" i="3"/>
  <c r="N61" i="3"/>
  <c r="J60" i="3"/>
  <c r="J59" i="3"/>
  <c r="G58" i="3"/>
  <c r="I57" i="3"/>
  <c r="D56" i="3"/>
  <c r="E55" i="3"/>
  <c r="N53" i="3"/>
  <c r="O52" i="3"/>
  <c r="I51" i="3"/>
  <c r="M50" i="3"/>
  <c r="M49" i="3"/>
  <c r="K48" i="3"/>
  <c r="N47" i="3"/>
  <c r="O46" i="3"/>
  <c r="P44" i="3"/>
  <c r="P43" i="3"/>
  <c r="P38" i="3"/>
  <c r="D38" i="3"/>
  <c r="D37" i="3"/>
  <c r="E35" i="3"/>
  <c r="F34" i="3"/>
  <c r="K217" i="3"/>
  <c r="E190" i="3"/>
  <c r="P184" i="3"/>
  <c r="N181" i="3"/>
  <c r="O178" i="3"/>
  <c r="D177" i="3"/>
  <c r="G141" i="3"/>
  <c r="P138" i="3"/>
  <c r="F137" i="3"/>
  <c r="O135" i="3"/>
  <c r="E134" i="3"/>
  <c r="G131" i="3"/>
  <c r="E130" i="3"/>
  <c r="N128" i="3"/>
  <c r="K127" i="3"/>
  <c r="E126" i="3"/>
  <c r="L123" i="3"/>
  <c r="H122" i="3"/>
  <c r="K119" i="3"/>
  <c r="I116" i="3"/>
  <c r="D90" i="3"/>
  <c r="J80" i="3"/>
  <c r="N74" i="3"/>
  <c r="I71" i="3"/>
  <c r="E69" i="3"/>
  <c r="P66" i="3"/>
  <c r="L64" i="3"/>
  <c r="E61" i="3"/>
  <c r="O56" i="3"/>
  <c r="K54" i="3"/>
  <c r="D52" i="3"/>
  <c r="G48" i="3"/>
  <c r="J45" i="3"/>
  <c r="K41" i="3"/>
  <c r="K36" i="3"/>
  <c r="H219" i="3"/>
  <c r="G209" i="3"/>
  <c r="O199" i="3"/>
  <c r="D188" i="3"/>
  <c r="P114" i="3"/>
  <c r="E104" i="3"/>
  <c r="H100" i="3"/>
  <c r="E96" i="3"/>
  <c r="E91" i="3"/>
  <c r="L82" i="3"/>
  <c r="J81" i="3"/>
  <c r="E79" i="3"/>
  <c r="P76" i="3"/>
  <c r="L73" i="3"/>
  <c r="E70" i="3"/>
  <c r="L65" i="3"/>
  <c r="D61" i="3"/>
  <c r="L57" i="3"/>
  <c r="D53" i="3"/>
  <c r="D49" i="3"/>
  <c r="I45" i="3"/>
  <c r="H42" i="3"/>
  <c r="G38" i="3"/>
  <c r="J36" i="3"/>
  <c r="K227" i="3"/>
  <c r="L224" i="3"/>
  <c r="E222" i="3"/>
  <c r="F220" i="3"/>
  <c r="D216" i="3"/>
  <c r="I212" i="3"/>
  <c r="J208" i="3"/>
  <c r="P206" i="3"/>
  <c r="I204" i="3"/>
  <c r="M200" i="3"/>
  <c r="E199" i="3"/>
  <c r="J197" i="3"/>
  <c r="J195" i="3"/>
  <c r="N193" i="3"/>
  <c r="H190" i="3"/>
  <c r="F189" i="3"/>
  <c r="F187" i="3"/>
  <c r="L185" i="3"/>
  <c r="N183" i="3"/>
  <c r="E182" i="3"/>
  <c r="O180" i="3"/>
  <c r="E179" i="3"/>
  <c r="N177" i="3"/>
  <c r="D176" i="3"/>
  <c r="F139" i="3"/>
  <c r="P137" i="3"/>
  <c r="F136" i="3"/>
  <c r="G133" i="3"/>
  <c r="J130" i="3"/>
  <c r="I129" i="3"/>
  <c r="L126" i="3"/>
  <c r="H125" i="3"/>
  <c r="M122" i="3"/>
  <c r="I121" i="3"/>
  <c r="L118" i="3"/>
  <c r="P116" i="3"/>
  <c r="M115" i="3"/>
  <c r="G112" i="3"/>
  <c r="H109" i="3"/>
  <c r="I106" i="3"/>
  <c r="I104" i="3"/>
  <c r="K103" i="3"/>
  <c r="E102" i="3"/>
  <c r="N100" i="3"/>
  <c r="M99" i="3"/>
  <c r="O96" i="3"/>
  <c r="J95" i="3"/>
  <c r="I94" i="3"/>
  <c r="O91" i="3"/>
  <c r="I90" i="3"/>
  <c r="P85" i="3"/>
  <c r="G83" i="3"/>
  <c r="E82" i="3"/>
  <c r="O80" i="3"/>
  <c r="N79" i="3"/>
  <c r="K78" i="3"/>
  <c r="K77" i="3"/>
  <c r="G76" i="3"/>
  <c r="F75" i="3"/>
  <c r="D74" i="3"/>
  <c r="N71" i="3"/>
  <c r="N70" i="3"/>
  <c r="J69" i="3"/>
  <c r="J68" i="3"/>
  <c r="F67" i="3"/>
  <c r="F66" i="3"/>
  <c r="P63" i="3"/>
  <c r="N62" i="3"/>
  <c r="M61" i="3"/>
  <c r="I60" i="3"/>
  <c r="I59" i="3"/>
  <c r="F58" i="3"/>
  <c r="F57" i="3"/>
  <c r="M53" i="3"/>
  <c r="I52" i="3"/>
  <c r="H51" i="3"/>
  <c r="L50" i="3"/>
  <c r="J49" i="3"/>
  <c r="J48" i="3"/>
  <c r="M47" i="3"/>
  <c r="N46" i="3"/>
  <c r="M45" i="3"/>
  <c r="O44" i="3"/>
  <c r="O43" i="3"/>
  <c r="N42" i="3"/>
  <c r="N41" i="3"/>
  <c r="P40" i="3"/>
  <c r="N39" i="3"/>
  <c r="O38" i="3"/>
  <c r="P35" i="3"/>
  <c r="E34" i="3"/>
  <c r="G227" i="3"/>
  <c r="P221" i="3"/>
  <c r="M217" i="3"/>
  <c r="K213" i="3"/>
  <c r="L209" i="3"/>
  <c r="P205" i="3"/>
  <c r="E202" i="3"/>
  <c r="K198" i="3"/>
  <c r="I193" i="3"/>
  <c r="M191" i="3"/>
  <c r="F190" i="3"/>
  <c r="K188" i="3"/>
  <c r="N116" i="3"/>
  <c r="H110" i="3"/>
  <c r="G107" i="3"/>
  <c r="G104" i="3"/>
  <c r="E103" i="3"/>
  <c r="K101" i="3"/>
  <c r="L100" i="3"/>
  <c r="G99" i="3"/>
  <c r="O97" i="3"/>
  <c r="G96" i="3"/>
  <c r="F95" i="3"/>
  <c r="O92" i="3"/>
  <c r="E90" i="3"/>
  <c r="J79" i="3"/>
  <c r="I77" i="3"/>
  <c r="N73" i="3"/>
  <c r="J72" i="3"/>
  <c r="J71" i="3"/>
  <c r="G70" i="3"/>
  <c r="F69" i="3"/>
  <c r="G60" i="3"/>
  <c r="O55" i="3"/>
  <c r="K53" i="3"/>
  <c r="F51" i="3"/>
  <c r="F49" i="3"/>
  <c r="I47" i="3"/>
  <c r="K45" i="3"/>
  <c r="I43" i="3"/>
  <c r="L41" i="3"/>
  <c r="J39" i="3"/>
  <c r="K37" i="3"/>
  <c r="N35" i="3"/>
  <c r="L223" i="3"/>
  <c r="M221" i="3"/>
  <c r="D215" i="3"/>
  <c r="E211" i="3"/>
  <c r="H198" i="3"/>
  <c r="O194" i="3"/>
  <c r="J191" i="3"/>
  <c r="J188" i="3"/>
  <c r="M186" i="3"/>
  <c r="L132" i="3"/>
  <c r="M124" i="3"/>
  <c r="P117" i="3"/>
  <c r="O111" i="3"/>
  <c r="O108" i="3"/>
  <c r="K105" i="3"/>
  <c r="J101" i="3"/>
  <c r="E85" i="3"/>
  <c r="F79" i="3"/>
  <c r="E53" i="3"/>
  <c r="E49" i="3"/>
  <c r="G46" i="3"/>
  <c r="H43" i="3"/>
  <c r="I40" i="3"/>
  <c r="L38" i="3"/>
  <c r="M35" i="3"/>
  <c r="G225" i="3"/>
  <c r="F213" i="3"/>
  <c r="L207" i="3"/>
  <c r="H203" i="3"/>
  <c r="G198" i="3"/>
  <c r="N194" i="3"/>
  <c r="G186" i="3"/>
  <c r="P182" i="3"/>
  <c r="G178" i="3"/>
  <c r="G108" i="3"/>
  <c r="O75" i="3"/>
  <c r="H71" i="3"/>
  <c r="L66" i="3"/>
  <c r="G63" i="3"/>
  <c r="O59" i="3"/>
  <c r="L56" i="3"/>
  <c r="H227" i="3"/>
  <c r="E220" i="3"/>
  <c r="N217" i="3"/>
  <c r="L213" i="3"/>
  <c r="P209" i="3"/>
  <c r="I208" i="3"/>
  <c r="G204" i="3"/>
  <c r="H202" i="3"/>
  <c r="L200" i="3"/>
  <c r="D197" i="3"/>
  <c r="F195" i="3"/>
  <c r="M193" i="3"/>
  <c r="N191" i="3"/>
  <c r="G190" i="3"/>
  <c r="E187" i="3"/>
  <c r="D185" i="3"/>
  <c r="M183" i="3"/>
  <c r="D182" i="3"/>
  <c r="L180" i="3"/>
  <c r="J177" i="3"/>
  <c r="P141" i="3"/>
  <c r="E139" i="3"/>
  <c r="O137" i="3"/>
  <c r="E136" i="3"/>
  <c r="I134" i="3"/>
  <c r="F133" i="3"/>
  <c r="M131" i="3"/>
  <c r="I130" i="3"/>
  <c r="F129" i="3"/>
  <c r="M127" i="3"/>
  <c r="K126" i="3"/>
  <c r="G125" i="3"/>
  <c r="N123" i="3"/>
  <c r="J122" i="3"/>
  <c r="H121" i="3"/>
  <c r="O119" i="3"/>
  <c r="K118" i="3"/>
  <c r="O116" i="3"/>
  <c r="G115" i="3"/>
  <c r="P113" i="3"/>
  <c r="D112" i="3"/>
  <c r="P110" i="3"/>
  <c r="J107" i="3"/>
  <c r="D106" i="3"/>
  <c r="H104" i="3"/>
  <c r="J103" i="3"/>
  <c r="M100" i="3"/>
  <c r="J99" i="3"/>
  <c r="P97" i="3"/>
  <c r="N96" i="3"/>
  <c r="G95" i="3"/>
  <c r="E94" i="3"/>
  <c r="P92" i="3"/>
  <c r="N91" i="3"/>
  <c r="H90" i="3"/>
  <c r="M85" i="3"/>
  <c r="M86" i="3" s="1"/>
  <c r="F83" i="3"/>
  <c r="L80" i="3"/>
  <c r="M79" i="3"/>
  <c r="H78" i="3"/>
  <c r="J77" i="3"/>
  <c r="D76" i="3"/>
  <c r="E75" i="3"/>
  <c r="P72" i="3"/>
  <c r="M71" i="3"/>
  <c r="M70" i="3"/>
  <c r="I69" i="3"/>
  <c r="I68" i="3"/>
  <c r="E67" i="3"/>
  <c r="P64" i="3"/>
  <c r="J63" i="3"/>
  <c r="M62" i="3"/>
  <c r="I61" i="3"/>
  <c r="H60" i="3"/>
  <c r="E59" i="3"/>
  <c r="E58" i="3"/>
  <c r="P55" i="3"/>
  <c r="M54" i="3"/>
  <c r="L53" i="3"/>
  <c r="H52" i="3"/>
  <c r="G51" i="3"/>
  <c r="K50" i="3"/>
  <c r="I49" i="3"/>
  <c r="I48" i="3"/>
  <c r="J47" i="3"/>
  <c r="K46" i="3"/>
  <c r="L45" i="3"/>
  <c r="L44" i="3"/>
  <c r="N43" i="3"/>
  <c r="M42" i="3"/>
  <c r="M41" i="3"/>
  <c r="O40" i="3"/>
  <c r="M39" i="3"/>
  <c r="N38" i="3"/>
  <c r="N37" i="3"/>
  <c r="O36" i="3"/>
  <c r="O35" i="3"/>
  <c r="P34" i="3"/>
  <c r="P223" i="3"/>
  <c r="O215" i="3"/>
  <c r="P211" i="3"/>
  <c r="G208" i="3"/>
  <c r="D204" i="3"/>
  <c r="K200" i="3"/>
  <c r="J183" i="3"/>
  <c r="H180" i="3"/>
  <c r="P178" i="3"/>
  <c r="I177" i="3"/>
  <c r="O141" i="3"/>
  <c r="G137" i="3"/>
  <c r="H134" i="3"/>
  <c r="J131" i="3"/>
  <c r="H130" i="3"/>
  <c r="L127" i="3"/>
  <c r="J126" i="3"/>
  <c r="M123" i="3"/>
  <c r="I122" i="3"/>
  <c r="N119" i="3"/>
  <c r="D115" i="3"/>
  <c r="O113" i="3"/>
  <c r="P108" i="3"/>
  <c r="M91" i="3"/>
  <c r="H85" i="3"/>
  <c r="M81" i="3"/>
  <c r="K80" i="3"/>
  <c r="G78" i="3"/>
  <c r="N65" i="3"/>
  <c r="O64" i="3"/>
  <c r="I63" i="3"/>
  <c r="L62" i="3"/>
  <c r="F61" i="3"/>
  <c r="D58" i="3"/>
  <c r="P56" i="3"/>
  <c r="L54" i="3"/>
  <c r="G52" i="3"/>
  <c r="F50" i="3"/>
  <c r="H48" i="3"/>
  <c r="H46" i="3"/>
  <c r="K44" i="3"/>
  <c r="L42" i="3"/>
  <c r="J40" i="3"/>
  <c r="M38" i="3"/>
  <c r="L36" i="3"/>
  <c r="O34" i="3"/>
  <c r="F227" i="3"/>
  <c r="I219" i="3"/>
  <c r="I213" i="3"/>
  <c r="K209" i="3"/>
  <c r="O205" i="3"/>
  <c r="P196" i="3"/>
  <c r="O120" i="3"/>
  <c r="G113" i="3"/>
  <c r="E110" i="3"/>
  <c r="F107" i="3"/>
  <c r="F104" i="3"/>
  <c r="I100" i="3"/>
  <c r="N97" i="3"/>
  <c r="F96" i="3"/>
  <c r="E95" i="3"/>
  <c r="O93" i="3"/>
  <c r="M92" i="3"/>
  <c r="F91" i="3"/>
  <c r="P82" i="3"/>
  <c r="K81" i="3"/>
  <c r="F78" i="3"/>
  <c r="P75" i="3"/>
  <c r="M73" i="3"/>
  <c r="I72" i="3"/>
  <c r="F70" i="3"/>
  <c r="P67" i="3"/>
  <c r="M65" i="3"/>
  <c r="H63" i="3"/>
  <c r="K62" i="3"/>
  <c r="P58" i="3"/>
  <c r="N55" i="3"/>
  <c r="E50" i="3"/>
  <c r="F47" i="3"/>
  <c r="J44" i="3"/>
  <c r="K42" i="3"/>
  <c r="I39" i="3"/>
  <c r="J37" i="3"/>
  <c r="L34" i="3"/>
  <c r="K223" i="3"/>
  <c r="I217" i="3"/>
  <c r="D211" i="3"/>
  <c r="N205" i="3"/>
  <c r="N201" i="3"/>
  <c r="G196" i="3"/>
  <c r="K192" i="3"/>
  <c r="O184" i="3"/>
  <c r="K181" i="3"/>
  <c r="P179" i="3"/>
  <c r="F141" i="3"/>
  <c r="K135" i="3"/>
  <c r="D134" i="3"/>
  <c r="F131" i="3"/>
  <c r="J127" i="3"/>
  <c r="L124" i="3"/>
  <c r="N120" i="3"/>
  <c r="O117" i="3"/>
  <c r="F113" i="3"/>
  <c r="D110" i="3"/>
  <c r="H105" i="3"/>
  <c r="I101" i="3"/>
  <c r="K97" i="3"/>
  <c r="L92" i="3"/>
  <c r="D85" i="3"/>
  <c r="I80" i="3"/>
  <c r="E78" i="3"/>
  <c r="M74" i="3"/>
  <c r="H72" i="3"/>
  <c r="O67" i="3"/>
  <c r="H64" i="3"/>
  <c r="O58" i="3"/>
  <c r="H54" i="3"/>
  <c r="P50" i="3"/>
  <c r="E47" i="3"/>
  <c r="G44" i="3"/>
  <c r="F41" i="3"/>
  <c r="H40" i="3"/>
  <c r="I37" i="3"/>
  <c r="G40" i="3"/>
  <c r="G54" i="3"/>
  <c r="F63" i="3"/>
  <c r="O76" i="3"/>
  <c r="D116" i="3"/>
  <c r="J135" i="3"/>
  <c r="E181" i="3"/>
  <c r="H51" i="1"/>
  <c r="N23" i="2"/>
  <c r="O23" i="2" s="1"/>
  <c r="H40" i="2"/>
  <c r="H73" i="2"/>
  <c r="G105" i="3"/>
  <c r="O55" i="2"/>
  <c r="G64" i="3"/>
  <c r="N117" i="3"/>
  <c r="H19" i="1"/>
  <c r="K54" i="1"/>
  <c r="K41" i="1"/>
  <c r="K29" i="1"/>
  <c r="E20" i="1"/>
  <c r="N29" i="1"/>
  <c r="H35" i="1"/>
  <c r="N53" i="1"/>
  <c r="H13" i="2"/>
  <c r="C220" i="2"/>
  <c r="C112" i="2"/>
  <c r="C166" i="2"/>
  <c r="E102" i="2"/>
  <c r="E113" i="2"/>
  <c r="K98" i="3"/>
  <c r="M120" i="3"/>
  <c r="N129" i="3"/>
  <c r="E141" i="3"/>
  <c r="K207" i="3"/>
  <c r="P214" i="3"/>
  <c r="O220" i="3"/>
  <c r="E9" i="2"/>
  <c r="C97" i="2"/>
  <c r="C205" i="2"/>
  <c r="C177" i="2"/>
  <c r="C123" i="2"/>
  <c r="E82" i="2"/>
  <c r="C167" i="2"/>
  <c r="L83" i="5"/>
  <c r="B767" i="9"/>
  <c r="B661" i="9"/>
  <c r="H608" i="9"/>
  <c r="H502" i="9"/>
  <c r="B714" i="9"/>
  <c r="B449" i="9"/>
  <c r="H555" i="9"/>
  <c r="B343" i="9"/>
  <c r="B555" i="9"/>
  <c r="H131" i="9"/>
  <c r="B608" i="9"/>
  <c r="B131" i="9"/>
  <c r="B237" i="9"/>
  <c r="H184" i="9"/>
  <c r="H449" i="9"/>
  <c r="B184" i="9"/>
  <c r="B502" i="9"/>
  <c r="H78" i="9"/>
  <c r="B396" i="9"/>
  <c r="H25" i="9"/>
  <c r="B290" i="9"/>
  <c r="B820" i="9"/>
  <c r="E9" i="1"/>
  <c r="J11" i="1"/>
  <c r="H16" i="1"/>
  <c r="E17" i="1"/>
  <c r="E25" i="1"/>
  <c r="H32" i="1"/>
  <c r="H48" i="1"/>
  <c r="H56" i="1"/>
  <c r="E57" i="1"/>
  <c r="K107" i="2"/>
  <c r="C221" i="2"/>
  <c r="N64" i="5"/>
  <c r="B760" i="9"/>
  <c r="H601" i="9"/>
  <c r="H495" i="9"/>
  <c r="B813" i="9"/>
  <c r="B654" i="9"/>
  <c r="B601" i="9"/>
  <c r="H442" i="9"/>
  <c r="B442" i="9"/>
  <c r="B389" i="9"/>
  <c r="B336" i="9"/>
  <c r="B230" i="9"/>
  <c r="H177" i="9"/>
  <c r="H71" i="9"/>
  <c r="B283" i="9"/>
  <c r="B177" i="9"/>
  <c r="H18" i="9"/>
  <c r="B707" i="9"/>
  <c r="H548" i="9"/>
  <c r="H124" i="9"/>
  <c r="B548" i="9"/>
  <c r="B495" i="9"/>
  <c r="B124" i="9"/>
  <c r="D10" i="1"/>
  <c r="N18" i="1"/>
  <c r="K19" i="1"/>
  <c r="N26" i="1"/>
  <c r="K27" i="1"/>
  <c r="N34" i="1"/>
  <c r="K35" i="1"/>
  <c r="N42" i="1"/>
  <c r="K43" i="1"/>
  <c r="N46" i="1"/>
  <c r="N50" i="1"/>
  <c r="K51" i="1"/>
  <c r="N54" i="1"/>
  <c r="N58" i="1"/>
  <c r="G221" i="2"/>
  <c r="H113" i="2" s="1"/>
  <c r="D220" i="2"/>
  <c r="M215" i="2"/>
  <c r="J214" i="2"/>
  <c r="G213" i="2"/>
  <c r="D212" i="2"/>
  <c r="M207" i="2"/>
  <c r="N99" i="2" s="1"/>
  <c r="J206" i="2"/>
  <c r="K98" i="2" s="1"/>
  <c r="G205" i="2"/>
  <c r="H97" i="2" s="1"/>
  <c r="D204" i="2"/>
  <c r="E96" i="2" s="1"/>
  <c r="M199" i="2"/>
  <c r="N91" i="2" s="1"/>
  <c r="J198" i="2"/>
  <c r="G197" i="2"/>
  <c r="H89" i="2" s="1"/>
  <c r="D196" i="2"/>
  <c r="M191" i="2"/>
  <c r="J190" i="2"/>
  <c r="G189" i="2"/>
  <c r="H81" i="2" s="1"/>
  <c r="D188" i="2"/>
  <c r="M183" i="2"/>
  <c r="J182" i="2"/>
  <c r="G181" i="2"/>
  <c r="D180" i="2"/>
  <c r="E72" i="2" s="1"/>
  <c r="M175" i="2"/>
  <c r="J174" i="2"/>
  <c r="K66" i="2" s="1"/>
  <c r="G173" i="2"/>
  <c r="H65" i="2" s="1"/>
  <c r="D172" i="2"/>
  <c r="M167" i="2"/>
  <c r="N58" i="2" s="1"/>
  <c r="J166" i="2"/>
  <c r="G165" i="2"/>
  <c r="H56" i="2" s="1"/>
  <c r="I56" i="2" s="1"/>
  <c r="D164" i="2"/>
  <c r="M159" i="2"/>
  <c r="N50" i="2" s="1"/>
  <c r="O50" i="2" s="1"/>
  <c r="J158" i="2"/>
  <c r="G157" i="2"/>
  <c r="H48" i="2" s="1"/>
  <c r="D156" i="2"/>
  <c r="M151" i="2"/>
  <c r="J150" i="2"/>
  <c r="G149" i="2"/>
  <c r="D148" i="2"/>
  <c r="M143" i="2"/>
  <c r="N34" i="2" s="1"/>
  <c r="O34" i="2" s="1"/>
  <c r="J142" i="2"/>
  <c r="G141" i="2"/>
  <c r="H32" i="2" s="1"/>
  <c r="I32" i="2" s="1"/>
  <c r="D140" i="2"/>
  <c r="M135" i="2"/>
  <c r="J134" i="2"/>
  <c r="G133" i="2"/>
  <c r="H24" i="2" s="1"/>
  <c r="D132" i="2"/>
  <c r="M127" i="2"/>
  <c r="J126" i="2"/>
  <c r="G125" i="2"/>
  <c r="H16" i="2" s="1"/>
  <c r="I16" i="2" s="1"/>
  <c r="D124" i="2"/>
  <c r="M119" i="2"/>
  <c r="J118" i="2"/>
  <c r="G115" i="2"/>
  <c r="H115" i="2" s="1"/>
  <c r="M111" i="2"/>
  <c r="J110" i="2"/>
  <c r="G109" i="2"/>
  <c r="D108" i="2"/>
  <c r="E108" i="2" s="1"/>
  <c r="M103" i="2"/>
  <c r="J102" i="2"/>
  <c r="K102" i="2" s="1"/>
  <c r="G101" i="2"/>
  <c r="D100" i="2"/>
  <c r="E100" i="2" s="1"/>
  <c r="M95" i="2"/>
  <c r="N95" i="2" s="1"/>
  <c r="J94" i="2"/>
  <c r="K94" i="2" s="1"/>
  <c r="L39" i="2" s="1"/>
  <c r="G93" i="2"/>
  <c r="D92" i="2"/>
  <c r="E92" i="2" s="1"/>
  <c r="M87" i="2"/>
  <c r="N87" i="2" s="1"/>
  <c r="J86" i="2"/>
  <c r="K86" i="2" s="1"/>
  <c r="G85" i="2"/>
  <c r="D84" i="2"/>
  <c r="M79" i="2"/>
  <c r="N79" i="2" s="1"/>
  <c r="J78" i="2"/>
  <c r="G77" i="2"/>
  <c r="D76" i="2"/>
  <c r="E76" i="2" s="1"/>
  <c r="F21" i="2" s="1"/>
  <c r="M71" i="2"/>
  <c r="N71" i="2" s="1"/>
  <c r="J70" i="2"/>
  <c r="K70" i="2" s="1"/>
  <c r="G69" i="2"/>
  <c r="H69" i="2" s="1"/>
  <c r="D68" i="2"/>
  <c r="E68" i="2" s="1"/>
  <c r="M60" i="2"/>
  <c r="M54" i="2"/>
  <c r="J53" i="2"/>
  <c r="K53" i="2" s="1"/>
  <c r="G52" i="2"/>
  <c r="H52" i="2" s="1"/>
  <c r="I52" i="2" s="1"/>
  <c r="D51" i="2"/>
  <c r="E51" i="2" s="1"/>
  <c r="F51" i="2" s="1"/>
  <c r="M46" i="2"/>
  <c r="N46" i="2" s="1"/>
  <c r="J45" i="2"/>
  <c r="K45" i="2" s="1"/>
  <c r="G44" i="2"/>
  <c r="D43" i="2"/>
  <c r="E43" i="2" s="1"/>
  <c r="M38" i="2"/>
  <c r="N38" i="2" s="1"/>
  <c r="O38" i="2" s="1"/>
  <c r="J37" i="2"/>
  <c r="K37" i="2" s="1"/>
  <c r="G36" i="2"/>
  <c r="H36" i="2" s="1"/>
  <c r="D35" i="2"/>
  <c r="E35" i="2" s="1"/>
  <c r="F35" i="2" s="1"/>
  <c r="M30" i="2"/>
  <c r="N30" i="2" s="1"/>
  <c r="O30" i="2" s="1"/>
  <c r="J29" i="2"/>
  <c r="G28" i="2"/>
  <c r="D27" i="2"/>
  <c r="E27" i="2" s="1"/>
  <c r="M22" i="2"/>
  <c r="J21" i="2"/>
  <c r="K21" i="2" s="1"/>
  <c r="G20" i="2"/>
  <c r="H20" i="2" s="1"/>
  <c r="D19" i="2"/>
  <c r="E19" i="2" s="1"/>
  <c r="F19" i="2" s="1"/>
  <c r="M14" i="2"/>
  <c r="J13" i="2"/>
  <c r="K13" i="2" s="1"/>
  <c r="G12" i="2"/>
  <c r="H12" i="2" s="1"/>
  <c r="D11" i="2"/>
  <c r="E11" i="2" s="1"/>
  <c r="F11" i="2" s="1"/>
  <c r="D119" i="2"/>
  <c r="E10" i="2" s="1"/>
  <c r="F10" i="2" s="1"/>
  <c r="G88" i="2"/>
  <c r="H88" i="2" s="1"/>
  <c r="J81" i="2"/>
  <c r="K81" i="2" s="1"/>
  <c r="G80" i="2"/>
  <c r="H80" i="2" s="1"/>
  <c r="I25" i="2" s="1"/>
  <c r="J73" i="2"/>
  <c r="J65" i="2"/>
  <c r="K65" i="2" s="1"/>
  <c r="J56" i="2"/>
  <c r="K56" i="2" s="1"/>
  <c r="L56" i="2" s="1"/>
  <c r="G55" i="2"/>
  <c r="D54" i="2"/>
  <c r="M49" i="2"/>
  <c r="N49" i="2" s="1"/>
  <c r="O49" i="2" s="1"/>
  <c r="J48" i="2"/>
  <c r="K48" i="2" s="1"/>
  <c r="L48" i="2" s="1"/>
  <c r="G47" i="2"/>
  <c r="H47" i="2" s="1"/>
  <c r="I47" i="2" s="1"/>
  <c r="D46" i="2"/>
  <c r="E46" i="2" s="1"/>
  <c r="M33" i="2"/>
  <c r="N33" i="2" s="1"/>
  <c r="J32" i="2"/>
  <c r="G31" i="2"/>
  <c r="H31" i="2" s="1"/>
  <c r="I31" i="2" s="1"/>
  <c r="D30" i="2"/>
  <c r="E30" i="2" s="1"/>
  <c r="F30" i="2" s="1"/>
  <c r="D22" i="2"/>
  <c r="M9" i="2"/>
  <c r="N9" i="2" s="1"/>
  <c r="O9" i="2" s="1"/>
  <c r="J223" i="2"/>
  <c r="K115" i="2" s="1"/>
  <c r="M218" i="2"/>
  <c r="J217" i="2"/>
  <c r="G216" i="2"/>
  <c r="D215" i="2"/>
  <c r="E107" i="2" s="1"/>
  <c r="M210" i="2"/>
  <c r="N102" i="2" s="1"/>
  <c r="O47" i="2" s="1"/>
  <c r="J209" i="2"/>
  <c r="G208" i="2"/>
  <c r="D207" i="2"/>
  <c r="M202" i="2"/>
  <c r="J201" i="2"/>
  <c r="G200" i="2"/>
  <c r="D199" i="2"/>
  <c r="M194" i="2"/>
  <c r="J193" i="2"/>
  <c r="K85" i="2" s="1"/>
  <c r="L30" i="2" s="1"/>
  <c r="G192" i="2"/>
  <c r="H84" i="2" s="1"/>
  <c r="I29" i="2" s="1"/>
  <c r="D191" i="2"/>
  <c r="M186" i="2"/>
  <c r="J185" i="2"/>
  <c r="K77" i="2" s="1"/>
  <c r="L22" i="2" s="1"/>
  <c r="G184" i="2"/>
  <c r="D183" i="2"/>
  <c r="E75" i="2" s="1"/>
  <c r="M178" i="2"/>
  <c r="J177" i="2"/>
  <c r="K69" i="2" s="1"/>
  <c r="G176" i="2"/>
  <c r="H68" i="2" s="1"/>
  <c r="D175" i="2"/>
  <c r="D167" i="2"/>
  <c r="M162" i="2"/>
  <c r="N53" i="2" s="1"/>
  <c r="J161" i="2"/>
  <c r="K52" i="2" s="1"/>
  <c r="L52" i="2" s="1"/>
  <c r="G160" i="2"/>
  <c r="H51" i="2" s="1"/>
  <c r="I51" i="2" s="1"/>
  <c r="D159" i="2"/>
  <c r="M154" i="2"/>
  <c r="N45" i="2" s="1"/>
  <c r="O45" i="2" s="1"/>
  <c r="J153" i="2"/>
  <c r="K44" i="2" s="1"/>
  <c r="L44" i="2" s="1"/>
  <c r="G152" i="2"/>
  <c r="H43" i="2" s="1"/>
  <c r="I43" i="2" s="1"/>
  <c r="D151" i="2"/>
  <c r="E42" i="2" s="1"/>
  <c r="F42" i="2" s="1"/>
  <c r="M146" i="2"/>
  <c r="N37" i="2" s="1"/>
  <c r="J145" i="2"/>
  <c r="G144" i="2"/>
  <c r="H35" i="2" s="1"/>
  <c r="D143" i="2"/>
  <c r="E34" i="2" s="1"/>
  <c r="F34" i="2" s="1"/>
  <c r="M138" i="2"/>
  <c r="N29" i="2" s="1"/>
  <c r="O29" i="2" s="1"/>
  <c r="J137" i="2"/>
  <c r="K28" i="2" s="1"/>
  <c r="L28" i="2" s="1"/>
  <c r="G136" i="2"/>
  <c r="H27" i="2" s="1"/>
  <c r="I27" i="2" s="1"/>
  <c r="D135" i="2"/>
  <c r="M130" i="2"/>
  <c r="N21" i="2" s="1"/>
  <c r="O21" i="2" s="1"/>
  <c r="J129" i="2"/>
  <c r="K20" i="2" s="1"/>
  <c r="G128" i="2"/>
  <c r="H19" i="2" s="1"/>
  <c r="I19" i="2" s="1"/>
  <c r="D127" i="2"/>
  <c r="E18" i="2" s="1"/>
  <c r="M122" i="2"/>
  <c r="N13" i="2" s="1"/>
  <c r="O13" i="2" s="1"/>
  <c r="J121" i="2"/>
  <c r="K12" i="2" s="1"/>
  <c r="G120" i="2"/>
  <c r="H11" i="2" s="1"/>
  <c r="I11" i="2" s="1"/>
  <c r="J113" i="2"/>
  <c r="K113" i="2" s="1"/>
  <c r="L58" i="2" s="1"/>
  <c r="G112" i="2"/>
  <c r="H112" i="2" s="1"/>
  <c r="I57" i="2" s="1"/>
  <c r="D111" i="2"/>
  <c r="M106" i="2"/>
  <c r="N106" i="2" s="1"/>
  <c r="J105" i="2"/>
  <c r="K105" i="2" s="1"/>
  <c r="L50" i="2" s="1"/>
  <c r="G104" i="2"/>
  <c r="H104" i="2" s="1"/>
  <c r="D103" i="2"/>
  <c r="E103" i="2" s="1"/>
  <c r="F48" i="2" s="1"/>
  <c r="M98" i="2"/>
  <c r="N98" i="2" s="1"/>
  <c r="O43" i="2" s="1"/>
  <c r="J97" i="2"/>
  <c r="K97" i="2" s="1"/>
  <c r="G96" i="2"/>
  <c r="D95" i="2"/>
  <c r="E95" i="2" s="1"/>
  <c r="F40" i="2" s="1"/>
  <c r="M90" i="2"/>
  <c r="J89" i="2"/>
  <c r="K89" i="2" s="1"/>
  <c r="L34" i="2" s="1"/>
  <c r="D87" i="2"/>
  <c r="E87" i="2" s="1"/>
  <c r="F32" i="2" s="1"/>
  <c r="M82" i="2"/>
  <c r="N82" i="2" s="1"/>
  <c r="O27" i="2" s="1"/>
  <c r="D79" i="2"/>
  <c r="E79" i="2" s="1"/>
  <c r="M74" i="2"/>
  <c r="N74" i="2" s="1"/>
  <c r="G72" i="2"/>
  <c r="H72" i="2" s="1"/>
  <c r="D71" i="2"/>
  <c r="M66" i="2"/>
  <c r="G64" i="2"/>
  <c r="H64" i="2" s="1"/>
  <c r="I9" i="2" s="1"/>
  <c r="D60" i="2"/>
  <c r="E60" i="2" s="1"/>
  <c r="M57" i="2"/>
  <c r="N57" i="2" s="1"/>
  <c r="O57" i="2" s="1"/>
  <c r="M41" i="2"/>
  <c r="N41" i="2" s="1"/>
  <c r="O41" i="2" s="1"/>
  <c r="J40" i="2"/>
  <c r="G39" i="2"/>
  <c r="H39" i="2" s="1"/>
  <c r="D38" i="2"/>
  <c r="E38" i="2" s="1"/>
  <c r="F38" i="2" s="1"/>
  <c r="M25" i="2"/>
  <c r="N25" i="2" s="1"/>
  <c r="J24" i="2"/>
  <c r="K24" i="2" s="1"/>
  <c r="L24" i="2" s="1"/>
  <c r="G23" i="2"/>
  <c r="H23" i="2" s="1"/>
  <c r="I23" i="2" s="1"/>
  <c r="M17" i="2"/>
  <c r="J16" i="2"/>
  <c r="K16" i="2" s="1"/>
  <c r="L16" i="2" s="1"/>
  <c r="G15" i="2"/>
  <c r="D14" i="2"/>
  <c r="M223" i="2"/>
  <c r="D223" i="2"/>
  <c r="G219" i="2"/>
  <c r="G217" i="2"/>
  <c r="J212" i="2"/>
  <c r="K104" i="2" s="1"/>
  <c r="M211" i="2"/>
  <c r="G206" i="2"/>
  <c r="G202" i="2"/>
  <c r="H94" i="2" s="1"/>
  <c r="J199" i="2"/>
  <c r="J197" i="2"/>
  <c r="M192" i="2"/>
  <c r="N84" i="2" s="1"/>
  <c r="D192" i="2"/>
  <c r="G187" i="2"/>
  <c r="G185" i="2"/>
  <c r="J180" i="2"/>
  <c r="K72" i="2" s="1"/>
  <c r="M179" i="2"/>
  <c r="G174" i="2"/>
  <c r="J164" i="2"/>
  <c r="M163" i="2"/>
  <c r="G158" i="2"/>
  <c r="H49" i="2" s="1"/>
  <c r="I49" i="2" s="1"/>
  <c r="G154" i="2"/>
  <c r="H45" i="2" s="1"/>
  <c r="J151" i="2"/>
  <c r="K42" i="2" s="1"/>
  <c r="L42" i="2" s="1"/>
  <c r="J149" i="2"/>
  <c r="M144" i="2"/>
  <c r="N35" i="2" s="1"/>
  <c r="D144" i="2"/>
  <c r="G139" i="2"/>
  <c r="G137" i="2"/>
  <c r="J132" i="2"/>
  <c r="K23" i="2" s="1"/>
  <c r="M131" i="2"/>
  <c r="G126" i="2"/>
  <c r="H17" i="2" s="1"/>
  <c r="I17" i="2" s="1"/>
  <c r="G122" i="2"/>
  <c r="J119" i="2"/>
  <c r="K10" i="2" s="1"/>
  <c r="L10" i="2" s="1"/>
  <c r="D112" i="2"/>
  <c r="G100" i="2"/>
  <c r="J99" i="2"/>
  <c r="K99" i="2" s="1"/>
  <c r="J96" i="2"/>
  <c r="K96" i="2" s="1"/>
  <c r="J93" i="2"/>
  <c r="K93" i="2" s="1"/>
  <c r="L38" i="2" s="1"/>
  <c r="G91" i="2"/>
  <c r="H91" i="2" s="1"/>
  <c r="J90" i="2"/>
  <c r="K90" i="2" s="1"/>
  <c r="D89" i="2"/>
  <c r="E89" i="2" s="1"/>
  <c r="J87" i="2"/>
  <c r="K87" i="2" s="1"/>
  <c r="M86" i="2"/>
  <c r="D86" i="2"/>
  <c r="E86" i="2" s="1"/>
  <c r="D80" i="2"/>
  <c r="J218" i="2"/>
  <c r="J216" i="2"/>
  <c r="M213" i="2"/>
  <c r="D213" i="2"/>
  <c r="D211" i="2"/>
  <c r="M209" i="2"/>
  <c r="D209" i="2"/>
  <c r="E101" i="2" s="1"/>
  <c r="G204" i="2"/>
  <c r="J203" i="2"/>
  <c r="K95" i="2" s="1"/>
  <c r="M198" i="2"/>
  <c r="D198" i="2"/>
  <c r="E90" i="2" s="1"/>
  <c r="M196" i="2"/>
  <c r="D194" i="2"/>
  <c r="G191" i="2"/>
  <c r="J186" i="2"/>
  <c r="J184" i="2"/>
  <c r="K76" i="2" s="1"/>
  <c r="M181" i="2"/>
  <c r="D181" i="2"/>
  <c r="D179" i="2"/>
  <c r="M177" i="2"/>
  <c r="N69" i="2" s="1"/>
  <c r="D177" i="2"/>
  <c r="G172" i="2"/>
  <c r="J169" i="2"/>
  <c r="K60" i="2" s="1"/>
  <c r="M165" i="2"/>
  <c r="D165" i="2"/>
  <c r="E56" i="2" s="1"/>
  <c r="D163" i="2"/>
  <c r="M161" i="2"/>
  <c r="D161" i="2"/>
  <c r="E52" i="2" s="1"/>
  <c r="F52" i="2" s="1"/>
  <c r="G156" i="2"/>
  <c r="J155" i="2"/>
  <c r="K46" i="2" s="1"/>
  <c r="M150" i="2"/>
  <c r="D150" i="2"/>
  <c r="E41" i="2" s="1"/>
  <c r="M148" i="2"/>
  <c r="N39" i="2" s="1"/>
  <c r="O39" i="2" s="1"/>
  <c r="D146" i="2"/>
  <c r="E37" i="2" s="1"/>
  <c r="F37" i="2" s="1"/>
  <c r="G143" i="2"/>
  <c r="J138" i="2"/>
  <c r="J136" i="2"/>
  <c r="M133" i="2"/>
  <c r="D133" i="2"/>
  <c r="E24" i="2" s="1"/>
  <c r="D131" i="2"/>
  <c r="M129" i="2"/>
  <c r="N20" i="2" s="1"/>
  <c r="O20" i="2" s="1"/>
  <c r="D129" i="2"/>
  <c r="E20" i="2" s="1"/>
  <c r="F20" i="2" s="1"/>
  <c r="G124" i="2"/>
  <c r="J123" i="2"/>
  <c r="K14" i="2" s="1"/>
  <c r="M118" i="2"/>
  <c r="D118" i="2"/>
  <c r="M112" i="2"/>
  <c r="N112" i="2" s="1"/>
  <c r="G111" i="2"/>
  <c r="H111" i="2" s="1"/>
  <c r="M109" i="2"/>
  <c r="N109" i="2" s="1"/>
  <c r="D109" i="2"/>
  <c r="E109" i="2" s="1"/>
  <c r="D106" i="2"/>
  <c r="E106" i="2" s="1"/>
  <c r="G105" i="2"/>
  <c r="H105" i="2" s="1"/>
  <c r="G102" i="2"/>
  <c r="H102" i="2" s="1"/>
  <c r="M92" i="2"/>
  <c r="N92" i="2" s="1"/>
  <c r="M89" i="2"/>
  <c r="N89" i="2" s="1"/>
  <c r="J84" i="2"/>
  <c r="K84" i="2" s="1"/>
  <c r="M83" i="2"/>
  <c r="N83" i="2" s="1"/>
  <c r="D83" i="2"/>
  <c r="E83" i="2" s="1"/>
  <c r="G82" i="2"/>
  <c r="H82" i="2" s="1"/>
  <c r="M80" i="2"/>
  <c r="G79" i="2"/>
  <c r="M77" i="2"/>
  <c r="N77" i="2" s="1"/>
  <c r="D77" i="2"/>
  <c r="E77" i="2" s="1"/>
  <c r="G14" i="2"/>
  <c r="H14" i="2" s="1"/>
  <c r="I14" i="2" s="1"/>
  <c r="D15" i="2"/>
  <c r="G22" i="2"/>
  <c r="H22" i="2" s="1"/>
  <c r="D23" i="2"/>
  <c r="E23" i="2" s="1"/>
  <c r="F23" i="2" s="1"/>
  <c r="G30" i="2"/>
  <c r="H30" i="2" s="1"/>
  <c r="D31" i="2"/>
  <c r="G38" i="2"/>
  <c r="D39" i="2"/>
  <c r="E39" i="2" s="1"/>
  <c r="G46" i="2"/>
  <c r="H46" i="2" s="1"/>
  <c r="D47" i="2"/>
  <c r="G54" i="2"/>
  <c r="H54" i="2" s="1"/>
  <c r="D55" i="2"/>
  <c r="E55" i="2" s="1"/>
  <c r="F55" i="2" s="1"/>
  <c r="M64" i="2"/>
  <c r="N64" i="2" s="1"/>
  <c r="G66" i="2"/>
  <c r="H66" i="2" s="1"/>
  <c r="D67" i="2"/>
  <c r="M67" i="2"/>
  <c r="N67" i="2" s="1"/>
  <c r="J68" i="2"/>
  <c r="K68" i="2" s="1"/>
  <c r="C70" i="2"/>
  <c r="M73" i="2"/>
  <c r="N73" i="2" s="1"/>
  <c r="G92" i="2"/>
  <c r="H92" i="2" s="1"/>
  <c r="C94" i="2"/>
  <c r="M94" i="2"/>
  <c r="N94" i="2" s="1"/>
  <c r="D99" i="2"/>
  <c r="M100" i="2"/>
  <c r="N100" i="2" s="1"/>
  <c r="J101" i="2"/>
  <c r="K101" i="2" s="1"/>
  <c r="G103" i="2"/>
  <c r="H103" i="2" s="1"/>
  <c r="D104" i="2"/>
  <c r="E104" i="2" s="1"/>
  <c r="F49" i="2" s="1"/>
  <c r="J108" i="2"/>
  <c r="M115" i="2"/>
  <c r="N115" i="2" s="1"/>
  <c r="D123" i="2"/>
  <c r="M123" i="2"/>
  <c r="J135" i="2"/>
  <c r="K26" i="2" s="1"/>
  <c r="D137" i="2"/>
  <c r="E28" i="2" s="1"/>
  <c r="M140" i="2"/>
  <c r="N31" i="2" s="1"/>
  <c r="G147" i="2"/>
  <c r="C151" i="2"/>
  <c r="J152" i="2"/>
  <c r="K43" i="2" s="1"/>
  <c r="J160" i="2"/>
  <c r="G161" i="2"/>
  <c r="D162" i="2"/>
  <c r="G164" i="2"/>
  <c r="J172" i="2"/>
  <c r="K64" i="2" s="1"/>
  <c r="J183" i="2"/>
  <c r="K75" i="2" s="1"/>
  <c r="D185" i="2"/>
  <c r="M188" i="2"/>
  <c r="D190" i="2"/>
  <c r="M190" i="2"/>
  <c r="J191" i="2"/>
  <c r="G195" i="2"/>
  <c r="H87" i="2" s="1"/>
  <c r="C199" i="2"/>
  <c r="J200" i="2"/>
  <c r="G203" i="2"/>
  <c r="H95" i="2" s="1"/>
  <c r="J208" i="2"/>
  <c r="G209" i="2"/>
  <c r="D210" i="2"/>
  <c r="G212" i="2"/>
  <c r="D221" i="2"/>
  <c r="M221" i="2"/>
  <c r="N113" i="2" s="1"/>
  <c r="K88" i="4"/>
  <c r="E94" i="4"/>
  <c r="G97" i="4"/>
  <c r="N102" i="4"/>
  <c r="O107" i="4"/>
  <c r="I110" i="4"/>
  <c r="D114" i="4"/>
  <c r="O120" i="4"/>
  <c r="M123" i="4"/>
  <c r="L126" i="4"/>
  <c r="F130" i="4"/>
  <c r="O133" i="4"/>
  <c r="J242" i="4"/>
  <c r="F246" i="4"/>
  <c r="K253" i="4"/>
  <c r="L263" i="4"/>
  <c r="I270" i="4"/>
  <c r="C65" i="2"/>
  <c r="C173" i="2"/>
  <c r="C73" i="2"/>
  <c r="C127" i="2"/>
  <c r="K11" i="2"/>
  <c r="K51" i="2"/>
  <c r="C85" i="2"/>
  <c r="K100" i="2"/>
  <c r="H108" i="2"/>
  <c r="K142" i="5"/>
  <c r="K88" i="5"/>
  <c r="C191" i="5"/>
  <c r="C137" i="5"/>
  <c r="M10" i="1"/>
  <c r="G60" i="1"/>
  <c r="H60" i="1" s="1"/>
  <c r="C132" i="2"/>
  <c r="C186" i="2"/>
  <c r="C140" i="2"/>
  <c r="C86" i="2"/>
  <c r="E98" i="2"/>
  <c r="C131" i="2"/>
  <c r="C210" i="2"/>
  <c r="J9" i="2"/>
  <c r="K9" i="2" s="1"/>
  <c r="G10" i="2"/>
  <c r="H10" i="2" s="1"/>
  <c r="M16" i="2"/>
  <c r="N16" i="2" s="1"/>
  <c r="J17" i="2"/>
  <c r="K17" i="2" s="1"/>
  <c r="L17" i="2" s="1"/>
  <c r="G18" i="2"/>
  <c r="H18" i="2" s="1"/>
  <c r="M24" i="2"/>
  <c r="N24" i="2" s="1"/>
  <c r="O24" i="2" s="1"/>
  <c r="J25" i="2"/>
  <c r="K25" i="2" s="1"/>
  <c r="L25" i="2" s="1"/>
  <c r="G26" i="2"/>
  <c r="H26" i="2" s="1"/>
  <c r="M32" i="2"/>
  <c r="N32" i="2" s="1"/>
  <c r="J33" i="2"/>
  <c r="K33" i="2" s="1"/>
  <c r="L33" i="2" s="1"/>
  <c r="G34" i="2"/>
  <c r="H34" i="2" s="1"/>
  <c r="I34" i="2" s="1"/>
  <c r="M40" i="2"/>
  <c r="N40" i="2" s="1"/>
  <c r="O40" i="2" s="1"/>
  <c r="J41" i="2"/>
  <c r="K41" i="2" s="1"/>
  <c r="G42" i="2"/>
  <c r="H42" i="2" s="1"/>
  <c r="M48" i="2"/>
  <c r="N48" i="2" s="1"/>
  <c r="J49" i="2"/>
  <c r="G50" i="2"/>
  <c r="H50" i="2" s="1"/>
  <c r="I50" i="2" s="1"/>
  <c r="M56" i="2"/>
  <c r="N56" i="2" s="1"/>
  <c r="J57" i="2"/>
  <c r="K57" i="2" s="1"/>
  <c r="G58" i="2"/>
  <c r="H58" i="2" s="1"/>
  <c r="I58" i="2" s="1"/>
  <c r="G60" i="2"/>
  <c r="H60" i="2" s="1"/>
  <c r="I60" i="2" s="1"/>
  <c r="D64" i="2"/>
  <c r="D70" i="2"/>
  <c r="E70" i="2" s="1"/>
  <c r="M70" i="2"/>
  <c r="J71" i="2"/>
  <c r="K71" i="2" s="1"/>
  <c r="D73" i="2"/>
  <c r="J74" i="2"/>
  <c r="K74" i="2" s="1"/>
  <c r="G75" i="2"/>
  <c r="H75" i="2" s="1"/>
  <c r="C77" i="2"/>
  <c r="C78" i="2"/>
  <c r="M78" i="2"/>
  <c r="N78" i="2" s="1"/>
  <c r="J82" i="2"/>
  <c r="J83" i="2"/>
  <c r="K83" i="2" s="1"/>
  <c r="M88" i="2"/>
  <c r="N88" i="2" s="1"/>
  <c r="J91" i="2"/>
  <c r="K91" i="2" s="1"/>
  <c r="D94" i="2"/>
  <c r="E94" i="2" s="1"/>
  <c r="G98" i="2"/>
  <c r="H98" i="2" s="1"/>
  <c r="D105" i="2"/>
  <c r="E105" i="2" s="1"/>
  <c r="M107" i="2"/>
  <c r="N107" i="2" s="1"/>
  <c r="J109" i="2"/>
  <c r="K109" i="2" s="1"/>
  <c r="G110" i="2"/>
  <c r="D115" i="2"/>
  <c r="E115" i="2" s="1"/>
  <c r="M126" i="2"/>
  <c r="J127" i="2"/>
  <c r="K18" i="2" s="1"/>
  <c r="M132" i="2"/>
  <c r="J133" i="2"/>
  <c r="J141" i="2"/>
  <c r="J144" i="2"/>
  <c r="K35" i="2" s="1"/>
  <c r="L35" i="2" s="1"/>
  <c r="G145" i="2"/>
  <c r="C146" i="2"/>
  <c r="G150" i="2"/>
  <c r="H41" i="2" s="1"/>
  <c r="G153" i="2"/>
  <c r="C154" i="2"/>
  <c r="J163" i="2"/>
  <c r="K54" i="2" s="1"/>
  <c r="L54" i="2" s="1"/>
  <c r="G167" i="2"/>
  <c r="D169" i="2"/>
  <c r="M169" i="2"/>
  <c r="M174" i="2"/>
  <c r="J175" i="2"/>
  <c r="K67" i="2" s="1"/>
  <c r="M180" i="2"/>
  <c r="N72" i="2" s="1"/>
  <c r="J181" i="2"/>
  <c r="J189" i="2"/>
  <c r="J192" i="2"/>
  <c r="G193" i="2"/>
  <c r="C194" i="2"/>
  <c r="G198" i="2"/>
  <c r="H90" i="2" s="1"/>
  <c r="G201" i="2"/>
  <c r="C202" i="2"/>
  <c r="J211" i="2"/>
  <c r="K103" i="2" s="1"/>
  <c r="G215" i="2"/>
  <c r="H107" i="2" s="1"/>
  <c r="C216" i="2"/>
  <c r="M216" i="2"/>
  <c r="N108" i="2" s="1"/>
  <c r="G218" i="2"/>
  <c r="D219" i="2"/>
  <c r="M219" i="2"/>
  <c r="J220" i="2"/>
  <c r="K112" i="2" s="1"/>
  <c r="N88" i="4"/>
  <c r="O91" i="4"/>
  <c r="I94" i="4"/>
  <c r="H97" i="4"/>
  <c r="E108" i="4"/>
  <c r="O111" i="4"/>
  <c r="F114" i="4"/>
  <c r="D118" i="4"/>
  <c r="O123" i="4"/>
  <c r="M126" i="4"/>
  <c r="J130" i="4"/>
  <c r="K227" i="4"/>
  <c r="D233" i="4"/>
  <c r="L242" i="4"/>
  <c r="H248" i="4"/>
  <c r="F259" i="4"/>
  <c r="C159" i="5"/>
  <c r="C105" i="5"/>
  <c r="M85" i="5"/>
  <c r="C356" i="5"/>
  <c r="C302" i="5"/>
  <c r="P87" i="4"/>
  <c r="O249" i="5"/>
  <c r="P252" i="5"/>
  <c r="K19" i="2"/>
  <c r="K27" i="2"/>
  <c r="C164" i="2"/>
  <c r="C218" i="2"/>
  <c r="H83" i="2"/>
  <c r="J9" i="1"/>
  <c r="N15" i="1"/>
  <c r="H37" i="1"/>
  <c r="H45" i="1"/>
  <c r="N47" i="1"/>
  <c r="N55" i="1"/>
  <c r="C121" i="2"/>
  <c r="C175" i="2"/>
  <c r="O12" i="2"/>
  <c r="N28" i="2"/>
  <c r="N36" i="2"/>
  <c r="C153" i="2"/>
  <c r="C207" i="2"/>
  <c r="N44" i="2"/>
  <c r="C161" i="2"/>
  <c r="C107" i="2"/>
  <c r="N52" i="2"/>
  <c r="O52" i="2" s="1"/>
  <c r="H76" i="2"/>
  <c r="N101" i="2"/>
  <c r="C135" i="2"/>
  <c r="C143" i="2"/>
  <c r="C183" i="2"/>
  <c r="C200" i="2"/>
  <c r="C208" i="2"/>
  <c r="L276" i="4"/>
  <c r="D276" i="4"/>
  <c r="J275" i="4"/>
  <c r="H274" i="4"/>
  <c r="N273" i="4"/>
  <c r="F273" i="4"/>
  <c r="L272" i="4"/>
  <c r="D272" i="4"/>
  <c r="J271" i="4"/>
  <c r="H270" i="4"/>
  <c r="N269" i="4"/>
  <c r="F269" i="4"/>
  <c r="L268" i="4"/>
  <c r="D268" i="4"/>
  <c r="J267" i="4"/>
  <c r="H266" i="4"/>
  <c r="N265" i="4"/>
  <c r="F265" i="4"/>
  <c r="L264" i="4"/>
  <c r="D264" i="4"/>
  <c r="J263" i="4"/>
  <c r="H262" i="4"/>
  <c r="N261" i="4"/>
  <c r="F261" i="4"/>
  <c r="L260" i="4"/>
  <c r="D260" i="4"/>
  <c r="J259" i="4"/>
  <c r="H258" i="4"/>
  <c r="N257" i="4"/>
  <c r="F257" i="4"/>
  <c r="L256" i="4"/>
  <c r="D256" i="4"/>
  <c r="J255" i="4"/>
  <c r="H254" i="4"/>
  <c r="N253" i="4"/>
  <c r="F253" i="4"/>
  <c r="L252" i="4"/>
  <c r="D252" i="4"/>
  <c r="J251" i="4"/>
  <c r="H250" i="4"/>
  <c r="N249" i="4"/>
  <c r="F249" i="4"/>
  <c r="L248" i="4"/>
  <c r="D248" i="4"/>
  <c r="J247" i="4"/>
  <c r="H246" i="4"/>
  <c r="N245" i="4"/>
  <c r="F245" i="4"/>
  <c r="L244" i="4"/>
  <c r="D244" i="4"/>
  <c r="J243" i="4"/>
  <c r="H242" i="4"/>
  <c r="N241" i="4"/>
  <c r="F241" i="4"/>
  <c r="L240" i="4"/>
  <c r="D240" i="4"/>
  <c r="J239" i="4"/>
  <c r="H238" i="4"/>
  <c r="N237" i="4"/>
  <c r="F237" i="4"/>
  <c r="L236" i="4"/>
  <c r="D236" i="4"/>
  <c r="J235" i="4"/>
  <c r="H234" i="4"/>
  <c r="N233" i="4"/>
  <c r="F233" i="4"/>
  <c r="L232" i="4"/>
  <c r="D232" i="4"/>
  <c r="J231" i="4"/>
  <c r="H230" i="4"/>
  <c r="N229" i="4"/>
  <c r="F229" i="4"/>
  <c r="L228" i="4"/>
  <c r="D228" i="4"/>
  <c r="J227" i="4"/>
  <c r="L136" i="4"/>
  <c r="D136" i="4"/>
  <c r="J135" i="4"/>
  <c r="H134" i="4"/>
  <c r="N133" i="4"/>
  <c r="F133" i="4"/>
  <c r="L132" i="4"/>
  <c r="D132" i="4"/>
  <c r="J131" i="4"/>
  <c r="H130" i="4"/>
  <c r="N129" i="4"/>
  <c r="F129" i="4"/>
  <c r="L128" i="4"/>
  <c r="D128" i="4"/>
  <c r="J127" i="4"/>
  <c r="K276" i="4"/>
  <c r="I275" i="4"/>
  <c r="O274" i="4"/>
  <c r="G274" i="4"/>
  <c r="M273" i="4"/>
  <c r="E273" i="4"/>
  <c r="K272" i="4"/>
  <c r="I271" i="4"/>
  <c r="O270" i="4"/>
  <c r="G270" i="4"/>
  <c r="M269" i="4"/>
  <c r="E269" i="4"/>
  <c r="K268" i="4"/>
  <c r="I267" i="4"/>
  <c r="O266" i="4"/>
  <c r="G266" i="4"/>
  <c r="M265" i="4"/>
  <c r="E265" i="4"/>
  <c r="K264" i="4"/>
  <c r="I263" i="4"/>
  <c r="O262" i="4"/>
  <c r="G262" i="4"/>
  <c r="M261" i="4"/>
  <c r="E261" i="4"/>
  <c r="K260" i="4"/>
  <c r="I259" i="4"/>
  <c r="O258" i="4"/>
  <c r="G258" i="4"/>
  <c r="M257" i="4"/>
  <c r="E257" i="4"/>
  <c r="K256" i="4"/>
  <c r="I255" i="4"/>
  <c r="O254" i="4"/>
  <c r="G254" i="4"/>
  <c r="M253" i="4"/>
  <c r="E253" i="4"/>
  <c r="K252" i="4"/>
  <c r="I251" i="4"/>
  <c r="O250" i="4"/>
  <c r="G250" i="4"/>
  <c r="M249" i="4"/>
  <c r="E249" i="4"/>
  <c r="K248" i="4"/>
  <c r="I247" i="4"/>
  <c r="O246" i="4"/>
  <c r="G246" i="4"/>
  <c r="M245" i="4"/>
  <c r="E245" i="4"/>
  <c r="K244" i="4"/>
  <c r="I243" i="4"/>
  <c r="O242" i="4"/>
  <c r="G242" i="4"/>
  <c r="M241" i="4"/>
  <c r="E241" i="4"/>
  <c r="K240" i="4"/>
  <c r="I239" i="4"/>
  <c r="O238" i="4"/>
  <c r="G238" i="4"/>
  <c r="M237" i="4"/>
  <c r="E237" i="4"/>
  <c r="K236" i="4"/>
  <c r="I235" i="4"/>
  <c r="O234" i="4"/>
  <c r="G234" i="4"/>
  <c r="M233" i="4"/>
  <c r="E233" i="4"/>
  <c r="K232" i="4"/>
  <c r="I231" i="4"/>
  <c r="O230" i="4"/>
  <c r="G230" i="4"/>
  <c r="M229" i="4"/>
  <c r="E229" i="4"/>
  <c r="K228" i="4"/>
  <c r="I227" i="4"/>
  <c r="K136" i="4"/>
  <c r="I135" i="4"/>
  <c r="O134" i="4"/>
  <c r="G134" i="4"/>
  <c r="M133" i="4"/>
  <c r="E133" i="4"/>
  <c r="K132" i="4"/>
  <c r="I131" i="4"/>
  <c r="O130" i="4"/>
  <c r="G130" i="4"/>
  <c r="M129" i="4"/>
  <c r="E129" i="4"/>
  <c r="K128" i="4"/>
  <c r="I127" i="4"/>
  <c r="O126" i="4"/>
  <c r="G126" i="4"/>
  <c r="M125" i="4"/>
  <c r="E125" i="4"/>
  <c r="K124" i="4"/>
  <c r="I123" i="4"/>
  <c r="O122" i="4"/>
  <c r="G122" i="4"/>
  <c r="M121" i="4"/>
  <c r="E121" i="4"/>
  <c r="K120" i="4"/>
  <c r="I119" i="4"/>
  <c r="O118" i="4"/>
  <c r="G118" i="4"/>
  <c r="M117" i="4"/>
  <c r="E117" i="4"/>
  <c r="K116" i="4"/>
  <c r="I115" i="4"/>
  <c r="O114" i="4"/>
  <c r="G114" i="4"/>
  <c r="M113" i="4"/>
  <c r="E113" i="4"/>
  <c r="K112" i="4"/>
  <c r="I111" i="4"/>
  <c r="M276" i="4"/>
  <c r="O275" i="4"/>
  <c r="E275" i="4"/>
  <c r="I274" i="4"/>
  <c r="K273" i="4"/>
  <c r="O272" i="4"/>
  <c r="E272" i="4"/>
  <c r="G271" i="4"/>
  <c r="K270" i="4"/>
  <c r="O269" i="4"/>
  <c r="G268" i="4"/>
  <c r="K267" i="4"/>
  <c r="M266" i="4"/>
  <c r="G265" i="4"/>
  <c r="I264" i="4"/>
  <c r="M263" i="4"/>
  <c r="E262" i="4"/>
  <c r="I261" i="4"/>
  <c r="M260" i="4"/>
  <c r="O259" i="4"/>
  <c r="E259" i="4"/>
  <c r="I258" i="4"/>
  <c r="K257" i="4"/>
  <c r="O256" i="4"/>
  <c r="E256" i="4"/>
  <c r="G255" i="4"/>
  <c r="K254" i="4"/>
  <c r="O253" i="4"/>
  <c r="G252" i="4"/>
  <c r="K251" i="4"/>
  <c r="M250" i="4"/>
  <c r="G249" i="4"/>
  <c r="I248" i="4"/>
  <c r="M247" i="4"/>
  <c r="E246" i="4"/>
  <c r="I245" i="4"/>
  <c r="M244" i="4"/>
  <c r="O243" i="4"/>
  <c r="E243" i="4"/>
  <c r="I242" i="4"/>
  <c r="K241" i="4"/>
  <c r="O240" i="4"/>
  <c r="E240" i="4"/>
  <c r="G239" i="4"/>
  <c r="K238" i="4"/>
  <c r="O237" i="4"/>
  <c r="G236" i="4"/>
  <c r="K235" i="4"/>
  <c r="M234" i="4"/>
  <c r="G233" i="4"/>
  <c r="I232" i="4"/>
  <c r="M231" i="4"/>
  <c r="E230" i="4"/>
  <c r="I229" i="4"/>
  <c r="M228" i="4"/>
  <c r="O227" i="4"/>
  <c r="E227" i="4"/>
  <c r="N136" i="4"/>
  <c r="F135" i="4"/>
  <c r="J134" i="4"/>
  <c r="L133" i="4"/>
  <c r="F132" i="4"/>
  <c r="H131" i="4"/>
  <c r="L130" i="4"/>
  <c r="D129" i="4"/>
  <c r="H128" i="4"/>
  <c r="L127" i="4"/>
  <c r="N126" i="4"/>
  <c r="E126" i="4"/>
  <c r="J125" i="4"/>
  <c r="O124" i="4"/>
  <c r="F124" i="4"/>
  <c r="K123" i="4"/>
  <c r="F122" i="4"/>
  <c r="K121" i="4"/>
  <c r="G120" i="4"/>
  <c r="L119" i="4"/>
  <c r="H118" i="4"/>
  <c r="L117" i="4"/>
  <c r="H116" i="4"/>
  <c r="M115" i="4"/>
  <c r="D115" i="4"/>
  <c r="I114" i="4"/>
  <c r="N113" i="4"/>
  <c r="D113" i="4"/>
  <c r="I112" i="4"/>
  <c r="N111" i="4"/>
  <c r="E111" i="4"/>
  <c r="K110" i="4"/>
  <c r="I109" i="4"/>
  <c r="O108" i="4"/>
  <c r="G108" i="4"/>
  <c r="M107" i="4"/>
  <c r="E107" i="4"/>
  <c r="K106" i="4"/>
  <c r="I105" i="4"/>
  <c r="O104" i="4"/>
  <c r="G104" i="4"/>
  <c r="M103" i="4"/>
  <c r="E103" i="4"/>
  <c r="K102" i="4"/>
  <c r="I101" i="4"/>
  <c r="O100" i="4"/>
  <c r="G100" i="4"/>
  <c r="M99" i="4"/>
  <c r="E99" i="4"/>
  <c r="K98" i="4"/>
  <c r="I97" i="4"/>
  <c r="O96" i="4"/>
  <c r="G96" i="4"/>
  <c r="M95" i="4"/>
  <c r="E95" i="4"/>
  <c r="K94" i="4"/>
  <c r="I93" i="4"/>
  <c r="O92" i="4"/>
  <c r="G92" i="4"/>
  <c r="M91" i="4"/>
  <c r="E91" i="4"/>
  <c r="K90" i="4"/>
  <c r="I89" i="4"/>
  <c r="O88" i="4"/>
  <c r="G88" i="4"/>
  <c r="M87" i="4"/>
  <c r="E87" i="4"/>
  <c r="F276" i="4"/>
  <c r="G275" i="4"/>
  <c r="J274" i="4"/>
  <c r="J273" i="4"/>
  <c r="M272" i="4"/>
  <c r="N271" i="4"/>
  <c r="D270" i="4"/>
  <c r="G269" i="4"/>
  <c r="H268" i="4"/>
  <c r="H267" i="4"/>
  <c r="K266" i="4"/>
  <c r="L265" i="4"/>
  <c r="O264" i="4"/>
  <c r="E263" i="4"/>
  <c r="F262" i="4"/>
  <c r="H261" i="4"/>
  <c r="I260" i="4"/>
  <c r="L259" i="4"/>
  <c r="M258" i="4"/>
  <c r="F256" i="4"/>
  <c r="F255" i="4"/>
  <c r="I254" i="4"/>
  <c r="J253" i="4"/>
  <c r="M252" i="4"/>
  <c r="N251" i="4"/>
  <c r="D250" i="4"/>
  <c r="D249" i="4"/>
  <c r="G248" i="4"/>
  <c r="H247" i="4"/>
  <c r="K246" i="4"/>
  <c r="L245" i="4"/>
  <c r="O244" i="4"/>
  <c r="D243" i="4"/>
  <c r="E242" i="4"/>
  <c r="H241" i="4"/>
  <c r="I240" i="4"/>
  <c r="L239" i="4"/>
  <c r="M238" i="4"/>
  <c r="E236" i="4"/>
  <c r="F235" i="4"/>
  <c r="I234" i="4"/>
  <c r="J233" i="4"/>
  <c r="M232" i="4"/>
  <c r="N231" i="4"/>
  <c r="N230" i="4"/>
  <c r="D229" i="4"/>
  <c r="G228" i="4"/>
  <c r="H227" i="4"/>
  <c r="F136" i="4"/>
  <c r="G135" i="4"/>
  <c r="I134" i="4"/>
  <c r="J133" i="4"/>
  <c r="M132" i="4"/>
  <c r="N131" i="4"/>
  <c r="D130" i="4"/>
  <c r="G129" i="4"/>
  <c r="G128" i="4"/>
  <c r="H127" i="4"/>
  <c r="K126" i="4"/>
  <c r="O125" i="4"/>
  <c r="D125" i="4"/>
  <c r="H124" i="4"/>
  <c r="L123" i="4"/>
  <c r="N122" i="4"/>
  <c r="D122" i="4"/>
  <c r="H121" i="4"/>
  <c r="L120" i="4"/>
  <c r="O119" i="4"/>
  <c r="E119" i="4"/>
  <c r="I118" i="4"/>
  <c r="K117" i="4"/>
  <c r="O116" i="4"/>
  <c r="E116" i="4"/>
  <c r="H115" i="4"/>
  <c r="L114" i="4"/>
  <c r="F113" i="4"/>
  <c r="H112" i="4"/>
  <c r="L111" i="4"/>
  <c r="G110" i="4"/>
  <c r="L109" i="4"/>
  <c r="H108" i="4"/>
  <c r="L107" i="4"/>
  <c r="H106" i="4"/>
  <c r="M105" i="4"/>
  <c r="D105" i="4"/>
  <c r="I104" i="4"/>
  <c r="N103" i="4"/>
  <c r="D103" i="4"/>
  <c r="I102" i="4"/>
  <c r="N101" i="4"/>
  <c r="E101" i="4"/>
  <c r="J100" i="4"/>
  <c r="O99" i="4"/>
  <c r="F99" i="4"/>
  <c r="J98" i="4"/>
  <c r="O97" i="4"/>
  <c r="F97" i="4"/>
  <c r="K96" i="4"/>
  <c r="G95" i="4"/>
  <c r="L94" i="4"/>
  <c r="G93" i="4"/>
  <c r="L92" i="4"/>
  <c r="H91" i="4"/>
  <c r="M90" i="4"/>
  <c r="D90" i="4"/>
  <c r="H89" i="4"/>
  <c r="M88" i="4"/>
  <c r="D88" i="4"/>
  <c r="I87" i="4"/>
  <c r="O276" i="4"/>
  <c r="L271" i="4"/>
  <c r="F267" i="4"/>
  <c r="J265" i="4"/>
  <c r="N262" i="4"/>
  <c r="D261" i="4"/>
  <c r="K258" i="4"/>
  <c r="N256" i="4"/>
  <c r="D255" i="4"/>
  <c r="H253" i="4"/>
  <c r="L251" i="4"/>
  <c r="O249" i="4"/>
  <c r="E248" i="4"/>
  <c r="F247" i="4"/>
  <c r="I246" i="4"/>
  <c r="J245" i="4"/>
  <c r="J244" i="4"/>
  <c r="M243" i="4"/>
  <c r="N242" i="4"/>
  <c r="D241" i="4"/>
  <c r="H239" i="4"/>
  <c r="J238" i="4"/>
  <c r="K237" i="4"/>
  <c r="N236" i="4"/>
  <c r="O235" i="4"/>
  <c r="D235" i="4"/>
  <c r="H233" i="4"/>
  <c r="E276" i="4"/>
  <c r="F275" i="4"/>
  <c r="F274" i="4"/>
  <c r="I273" i="4"/>
  <c r="J272" i="4"/>
  <c r="M271" i="4"/>
  <c r="N270" i="4"/>
  <c r="D269" i="4"/>
  <c r="F268" i="4"/>
  <c r="G267" i="4"/>
  <c r="J266" i="4"/>
  <c r="K265" i="4"/>
  <c r="N264" i="4"/>
  <c r="O263" i="4"/>
  <c r="D263" i="4"/>
  <c r="D262" i="4"/>
  <c r="G261" i="4"/>
  <c r="H260" i="4"/>
  <c r="K259" i="4"/>
  <c r="L258" i="4"/>
  <c r="O257" i="4"/>
  <c r="E255" i="4"/>
  <c r="F254" i="4"/>
  <c r="I253" i="4"/>
  <c r="J252" i="4"/>
  <c r="M251" i="4"/>
  <c r="N250" i="4"/>
  <c r="F248" i="4"/>
  <c r="G247" i="4"/>
  <c r="J246" i="4"/>
  <c r="K245" i="4"/>
  <c r="N244" i="4"/>
  <c r="N243" i="4"/>
  <c r="D242" i="4"/>
  <c r="G241" i="4"/>
  <c r="H240" i="4"/>
  <c r="K239" i="4"/>
  <c r="L238" i="4"/>
  <c r="L237" i="4"/>
  <c r="O236" i="4"/>
  <c r="E235" i="4"/>
  <c r="F234" i="4"/>
  <c r="I233" i="4"/>
  <c r="J232" i="4"/>
  <c r="L231" i="4"/>
  <c r="M230" i="4"/>
  <c r="F228" i="4"/>
  <c r="G227" i="4"/>
  <c r="E136" i="4"/>
  <c r="E135" i="4"/>
  <c r="F134" i="4"/>
  <c r="I133" i="4"/>
  <c r="J132" i="4"/>
  <c r="M131" i="4"/>
  <c r="N130" i="4"/>
  <c r="F128" i="4"/>
  <c r="G127" i="4"/>
  <c r="J126" i="4"/>
  <c r="N125" i="4"/>
  <c r="G124" i="4"/>
  <c r="J123" i="4"/>
  <c r="M122" i="4"/>
  <c r="G121" i="4"/>
  <c r="J120" i="4"/>
  <c r="N119" i="4"/>
  <c r="D119" i="4"/>
  <c r="F118" i="4"/>
  <c r="J117" i="4"/>
  <c r="N116" i="4"/>
  <c r="D116" i="4"/>
  <c r="G115" i="4"/>
  <c r="K114" i="4"/>
  <c r="O113" i="4"/>
  <c r="G112" i="4"/>
  <c r="K111" i="4"/>
  <c r="O110" i="4"/>
  <c r="F110" i="4"/>
  <c r="K109" i="4"/>
  <c r="F108" i="4"/>
  <c r="K107" i="4"/>
  <c r="G106" i="4"/>
  <c r="L105" i="4"/>
  <c r="H104" i="4"/>
  <c r="L103" i="4"/>
  <c r="H102" i="4"/>
  <c r="M101" i="4"/>
  <c r="D101" i="4"/>
  <c r="I100" i="4"/>
  <c r="N99" i="4"/>
  <c r="D99" i="4"/>
  <c r="I98" i="4"/>
  <c r="N97" i="4"/>
  <c r="E97" i="4"/>
  <c r="J96" i="4"/>
  <c r="O95" i="4"/>
  <c r="F95" i="4"/>
  <c r="J94" i="4"/>
  <c r="O93" i="4"/>
  <c r="F93" i="4"/>
  <c r="K92" i="4"/>
  <c r="G91" i="4"/>
  <c r="L90" i="4"/>
  <c r="G89" i="4"/>
  <c r="L88" i="4"/>
  <c r="H87" i="4"/>
  <c r="D275" i="4"/>
  <c r="E274" i="4"/>
  <c r="H273" i="4"/>
  <c r="I272" i="4"/>
  <c r="M270" i="4"/>
  <c r="E268" i="4"/>
  <c r="I266" i="4"/>
  <c r="M264" i="4"/>
  <c r="N263" i="4"/>
  <c r="G260" i="4"/>
  <c r="H259" i="4"/>
  <c r="L257" i="4"/>
  <c r="O255" i="4"/>
  <c r="E254" i="4"/>
  <c r="I252" i="4"/>
  <c r="L250" i="4"/>
  <c r="G240" i="4"/>
  <c r="E234" i="4"/>
  <c r="N276" i="4"/>
  <c r="K275" i="4"/>
  <c r="N272" i="4"/>
  <c r="F271" i="4"/>
  <c r="L269" i="4"/>
  <c r="J268" i="4"/>
  <c r="D267" i="4"/>
  <c r="O265" i="4"/>
  <c r="G264" i="4"/>
  <c r="M262" i="4"/>
  <c r="K261" i="4"/>
  <c r="E260" i="4"/>
  <c r="N258" i="4"/>
  <c r="H257" i="4"/>
  <c r="N255" i="4"/>
  <c r="L254" i="4"/>
  <c r="D253" i="4"/>
  <c r="O251" i="4"/>
  <c r="I250" i="4"/>
  <c r="O248" i="4"/>
  <c r="L247" i="4"/>
  <c r="D246" i="4"/>
  <c r="H243" i="4"/>
  <c r="F242" i="4"/>
  <c r="M239" i="4"/>
  <c r="E238" i="4"/>
  <c r="M236" i="4"/>
  <c r="H235" i="4"/>
  <c r="N232" i="4"/>
  <c r="H231" i="4"/>
  <c r="I230" i="4"/>
  <c r="G229" i="4"/>
  <c r="M136" i="4"/>
  <c r="L135" i="4"/>
  <c r="K134" i="4"/>
  <c r="G133" i="4"/>
  <c r="E132" i="4"/>
  <c r="D131" i="4"/>
  <c r="O129" i="4"/>
  <c r="N128" i="4"/>
  <c r="M127" i="4"/>
  <c r="I126" i="4"/>
  <c r="I125" i="4"/>
  <c r="J124" i="4"/>
  <c r="H123" i="4"/>
  <c r="J122" i="4"/>
  <c r="L121" i="4"/>
  <c r="M120" i="4"/>
  <c r="K119" i="4"/>
  <c r="L118" i="4"/>
  <c r="N117" i="4"/>
  <c r="L116" i="4"/>
  <c r="L115" i="4"/>
  <c r="M114" i="4"/>
  <c r="K113" i="4"/>
  <c r="M112" i="4"/>
  <c r="M111" i="4"/>
  <c r="M110" i="4"/>
  <c r="O109" i="4"/>
  <c r="D109" i="4"/>
  <c r="D108" i="4"/>
  <c r="G107" i="4"/>
  <c r="I106" i="4"/>
  <c r="J105" i="4"/>
  <c r="M104" i="4"/>
  <c r="F102" i="4"/>
  <c r="H101" i="4"/>
  <c r="K100" i="4"/>
  <c r="K99" i="4"/>
  <c r="N98" i="4"/>
  <c r="E96" i="4"/>
  <c r="H95" i="4"/>
  <c r="H94" i="4"/>
  <c r="K93" i="4"/>
  <c r="M92" i="4"/>
  <c r="N91" i="4"/>
  <c r="E90" i="4"/>
  <c r="E89" i="4"/>
  <c r="H88" i="4"/>
  <c r="J87" i="4"/>
  <c r="J276" i="4"/>
  <c r="H275" i="4"/>
  <c r="H272" i="4"/>
  <c r="E271" i="4"/>
  <c r="K269" i="4"/>
  <c r="I268" i="4"/>
  <c r="I265" i="4"/>
  <c r="F264" i="4"/>
  <c r="L262" i="4"/>
  <c r="J261" i="4"/>
  <c r="J258" i="4"/>
  <c r="G257" i="4"/>
  <c r="M255" i="4"/>
  <c r="J254" i="4"/>
  <c r="H251" i="4"/>
  <c r="F250" i="4"/>
  <c r="N248" i="4"/>
  <c r="K247" i="4"/>
  <c r="I244" i="4"/>
  <c r="G243" i="4"/>
  <c r="N240" i="4"/>
  <c r="F239" i="4"/>
  <c r="D238" i="4"/>
  <c r="J236" i="4"/>
  <c r="G235" i="4"/>
  <c r="O233" i="4"/>
  <c r="H232" i="4"/>
  <c r="G231" i="4"/>
  <c r="F230" i="4"/>
  <c r="N227" i="4"/>
  <c r="J136" i="4"/>
  <c r="K135" i="4"/>
  <c r="E134" i="4"/>
  <c r="D133" i="4"/>
  <c r="M130" i="4"/>
  <c r="L129" i="4"/>
  <c r="M128" i="4"/>
  <c r="K127" i="4"/>
  <c r="H126" i="4"/>
  <c r="H125" i="4"/>
  <c r="I124" i="4"/>
  <c r="G123" i="4"/>
  <c r="I122" i="4"/>
  <c r="J121" i="4"/>
  <c r="I120" i="4"/>
  <c r="J119" i="4"/>
  <c r="K118" i="4"/>
  <c r="I117" i="4"/>
  <c r="J116" i="4"/>
  <c r="K115" i="4"/>
  <c r="J114" i="4"/>
  <c r="J113" i="4"/>
  <c r="L112" i="4"/>
  <c r="J111" i="4"/>
  <c r="L110" i="4"/>
  <c r="N109" i="4"/>
  <c r="N108" i="4"/>
  <c r="F107" i="4"/>
  <c r="F106" i="4"/>
  <c r="H105" i="4"/>
  <c r="L104" i="4"/>
  <c r="O103" i="4"/>
  <c r="E102" i="4"/>
  <c r="G101" i="4"/>
  <c r="H100" i="4"/>
  <c r="J99" i="4"/>
  <c r="M98" i="4"/>
  <c r="M97" i="4"/>
  <c r="D96" i="4"/>
  <c r="D95" i="4"/>
  <c r="G94" i="4"/>
  <c r="J93" i="4"/>
  <c r="J92" i="4"/>
  <c r="L91" i="4"/>
  <c r="O90" i="4"/>
  <c r="O89" i="4"/>
  <c r="D89" i="4"/>
  <c r="F88" i="4"/>
  <c r="G87" i="4"/>
  <c r="I276" i="4"/>
  <c r="O273" i="4"/>
  <c r="G272" i="4"/>
  <c r="D271" i="4"/>
  <c r="J269" i="4"/>
  <c r="N266" i="4"/>
  <c r="H265" i="4"/>
  <c r="E264" i="4"/>
  <c r="K262" i="4"/>
  <c r="N259" i="4"/>
  <c r="F258" i="4"/>
  <c r="D257" i="4"/>
  <c r="L255" i="4"/>
  <c r="D254" i="4"/>
  <c r="O252" i="4"/>
  <c r="G251" i="4"/>
  <c r="E250" i="4"/>
  <c r="M248" i="4"/>
  <c r="E247" i="4"/>
  <c r="H244" i="4"/>
  <c r="F243" i="4"/>
  <c r="M240" i="4"/>
  <c r="E239" i="4"/>
  <c r="I236" i="4"/>
  <c r="L233" i="4"/>
  <c r="G232" i="4"/>
  <c r="F231" i="4"/>
  <c r="D230" i="4"/>
  <c r="O228" i="4"/>
  <c r="M227" i="4"/>
  <c r="I136" i="4"/>
  <c r="H135" i="4"/>
  <c r="D134" i="4"/>
  <c r="O131" i="4"/>
  <c r="K130" i="4"/>
  <c r="K129" i="4"/>
  <c r="J128" i="4"/>
  <c r="F127" i="4"/>
  <c r="F126" i="4"/>
  <c r="G125" i="4"/>
  <c r="E124" i="4"/>
  <c r="F123" i="4"/>
  <c r="H122" i="4"/>
  <c r="I121" i="4"/>
  <c r="H120" i="4"/>
  <c r="H119" i="4"/>
  <c r="J118" i="4"/>
  <c r="H117" i="4"/>
  <c r="I116" i="4"/>
  <c r="J115" i="4"/>
  <c r="H114" i="4"/>
  <c r="I113" i="4"/>
  <c r="J112" i="4"/>
  <c r="H111" i="4"/>
  <c r="J110" i="4"/>
  <c r="M109" i="4"/>
  <c r="M108" i="4"/>
  <c r="D107" i="4"/>
  <c r="E106" i="4"/>
  <c r="G105" i="4"/>
  <c r="K104" i="4"/>
  <c r="K103" i="4"/>
  <c r="O102" i="4"/>
  <c r="D102" i="4"/>
  <c r="F101" i="4"/>
  <c r="F100" i="4"/>
  <c r="I99" i="4"/>
  <c r="L98" i="4"/>
  <c r="L97" i="4"/>
  <c r="N96" i="4"/>
  <c r="F94" i="4"/>
  <c r="H93" i="4"/>
  <c r="I92" i="4"/>
  <c r="K91" i="4"/>
  <c r="N90" i="4"/>
  <c r="N89" i="4"/>
  <c r="E88" i="4"/>
  <c r="F87" i="4"/>
  <c r="N275" i="4"/>
  <c r="O271" i="4"/>
  <c r="I269" i="4"/>
  <c r="L267" i="4"/>
  <c r="F263" i="4"/>
  <c r="N260" i="4"/>
  <c r="E258" i="4"/>
  <c r="H256" i="4"/>
  <c r="J249" i="4"/>
  <c r="D247" i="4"/>
  <c r="G245" i="4"/>
  <c r="J241" i="4"/>
  <c r="D239" i="4"/>
  <c r="H237" i="4"/>
  <c r="N234" i="4"/>
  <c r="D231" i="4"/>
  <c r="H229" i="4"/>
  <c r="F227" i="4"/>
  <c r="M275" i="4"/>
  <c r="L273" i="4"/>
  <c r="K271" i="4"/>
  <c r="H269" i="4"/>
  <c r="E267" i="4"/>
  <c r="J262" i="4"/>
  <c r="J260" i="4"/>
  <c r="D258" i="4"/>
  <c r="G256" i="4"/>
  <c r="L253" i="4"/>
  <c r="F251" i="4"/>
  <c r="I249" i="4"/>
  <c r="N246" i="4"/>
  <c r="D245" i="4"/>
  <c r="M242" i="4"/>
  <c r="I241" i="4"/>
  <c r="G237" i="4"/>
  <c r="L234" i="4"/>
  <c r="O232" i="4"/>
  <c r="L230" i="4"/>
  <c r="N228" i="4"/>
  <c r="D227" i="4"/>
  <c r="H136" i="4"/>
  <c r="M134" i="4"/>
  <c r="N132" i="4"/>
  <c r="E131" i="4"/>
  <c r="H129" i="4"/>
  <c r="E127" i="4"/>
  <c r="L125" i="4"/>
  <c r="K122" i="4"/>
  <c r="G119" i="4"/>
  <c r="F116" i="4"/>
  <c r="N114" i="4"/>
  <c r="G111" i="4"/>
  <c r="D110" i="4"/>
  <c r="K108" i="4"/>
  <c r="H107" i="4"/>
  <c r="O105" i="4"/>
  <c r="J104" i="4"/>
  <c r="G103" i="4"/>
  <c r="M100" i="4"/>
  <c r="G99" i="4"/>
  <c r="D98" i="4"/>
  <c r="I96" i="4"/>
  <c r="I95" i="4"/>
  <c r="N93" i="4"/>
  <c r="H92" i="4"/>
  <c r="D91" i="4"/>
  <c r="L89" i="4"/>
  <c r="J88" i="4"/>
  <c r="N274" i="4"/>
  <c r="D273" i="4"/>
  <c r="L270" i="4"/>
  <c r="N268" i="4"/>
  <c r="F266" i="4"/>
  <c r="H264" i="4"/>
  <c r="M259" i="4"/>
  <c r="J257" i="4"/>
  <c r="H255" i="4"/>
  <c r="G253" i="4"/>
  <c r="D251" i="4"/>
  <c r="J248" i="4"/>
  <c r="L246" i="4"/>
  <c r="G244" i="4"/>
  <c r="K242" i="4"/>
  <c r="J240" i="4"/>
  <c r="I238" i="4"/>
  <c r="H236" i="4"/>
  <c r="J234" i="4"/>
  <c r="E232" i="4"/>
  <c r="J230" i="4"/>
  <c r="I228" i="4"/>
  <c r="O135" i="4"/>
  <c r="H132" i="4"/>
  <c r="I130" i="4"/>
  <c r="O128" i="4"/>
  <c r="F125" i="4"/>
  <c r="N123" i="4"/>
  <c r="N120" i="4"/>
  <c r="G117" i="4"/>
  <c r="O115" i="4"/>
  <c r="E114" i="4"/>
  <c r="N112" i="4"/>
  <c r="D111" i="4"/>
  <c r="J109" i="4"/>
  <c r="I108" i="4"/>
  <c r="N106" i="4"/>
  <c r="K105" i="4"/>
  <c r="E104" i="4"/>
  <c r="L101" i="4"/>
  <c r="E100" i="4"/>
  <c r="J97" i="4"/>
  <c r="F96" i="4"/>
  <c r="O94" i="4"/>
  <c r="L93" i="4"/>
  <c r="E92" i="4"/>
  <c r="J90" i="4"/>
  <c r="J89" i="4"/>
  <c r="L275" i="4"/>
  <c r="O268" i="4"/>
  <c r="I262" i="4"/>
  <c r="D259" i="4"/>
  <c r="E252" i="4"/>
  <c r="N235" i="4"/>
  <c r="F232" i="4"/>
  <c r="K229" i="4"/>
  <c r="M274" i="4"/>
  <c r="F272" i="4"/>
  <c r="M268" i="4"/>
  <c r="D265" i="4"/>
  <c r="O261" i="4"/>
  <c r="N254" i="4"/>
  <c r="E251" i="4"/>
  <c r="O247" i="4"/>
  <c r="F244" i="4"/>
  <c r="O241" i="4"/>
  <c r="N238" i="4"/>
  <c r="M235" i="4"/>
  <c r="J229" i="4"/>
  <c r="N134" i="4"/>
  <c r="I132" i="4"/>
  <c r="E130" i="4"/>
  <c r="O127" i="4"/>
  <c r="K125" i="4"/>
  <c r="E123" i="4"/>
  <c r="N121" i="4"/>
  <c r="O117" i="4"/>
  <c r="F115" i="4"/>
  <c r="H113" i="4"/>
  <c r="F111" i="4"/>
  <c r="G109" i="4"/>
  <c r="J107" i="4"/>
  <c r="N105" i="4"/>
  <c r="L102" i="4"/>
  <c r="N100" i="4"/>
  <c r="O98" i="4"/>
  <c r="D97" i="4"/>
  <c r="J95" i="4"/>
  <c r="E93" i="4"/>
  <c r="J91" i="4"/>
  <c r="M89" i="4"/>
  <c r="O87" i="4"/>
  <c r="L274" i="4"/>
  <c r="O267" i="4"/>
  <c r="L261" i="4"/>
  <c r="M254" i="4"/>
  <c r="K250" i="4"/>
  <c r="N247" i="4"/>
  <c r="E244" i="4"/>
  <c r="L241" i="4"/>
  <c r="F238" i="4"/>
  <c r="L235" i="4"/>
  <c r="O231" i="4"/>
  <c r="J228" i="4"/>
  <c r="L134" i="4"/>
  <c r="G132" i="4"/>
  <c r="N127" i="4"/>
  <c r="D123" i="4"/>
  <c r="F121" i="4"/>
  <c r="M119" i="4"/>
  <c r="F117" i="4"/>
  <c r="E115" i="4"/>
  <c r="G113" i="4"/>
  <c r="F109" i="4"/>
  <c r="I107" i="4"/>
  <c r="F105" i="4"/>
  <c r="J103" i="4"/>
  <c r="J102" i="4"/>
  <c r="L100" i="4"/>
  <c r="H98" i="4"/>
  <c r="M96" i="4"/>
  <c r="D93" i="4"/>
  <c r="I91" i="4"/>
  <c r="K89" i="4"/>
  <c r="N87" i="4"/>
  <c r="K274" i="4"/>
  <c r="H271" i="4"/>
  <c r="N267" i="4"/>
  <c r="J264" i="4"/>
  <c r="I257" i="4"/>
  <c r="J250" i="4"/>
  <c r="M246" i="4"/>
  <c r="L243" i="4"/>
  <c r="K234" i="4"/>
  <c r="K231" i="4"/>
  <c r="H228" i="4"/>
  <c r="O136" i="4"/>
  <c r="L131" i="4"/>
  <c r="J129" i="4"/>
  <c r="D127" i="4"/>
  <c r="N124" i="4"/>
  <c r="D121" i="4"/>
  <c r="F119" i="4"/>
  <c r="D117" i="4"/>
  <c r="O112" i="4"/>
  <c r="N110" i="4"/>
  <c r="E109" i="4"/>
  <c r="O106" i="4"/>
  <c r="E105" i="4"/>
  <c r="I103" i="4"/>
  <c r="G102" i="4"/>
  <c r="D100" i="4"/>
  <c r="G98" i="4"/>
  <c r="L96" i="4"/>
  <c r="N94" i="4"/>
  <c r="F91" i="4"/>
  <c r="F89" i="4"/>
  <c r="L87" i="4"/>
  <c r="D92" i="4"/>
  <c r="M94" i="4"/>
  <c r="K97" i="4"/>
  <c r="F103" i="4"/>
  <c r="J108" i="4"/>
  <c r="E118" i="4"/>
  <c r="O121" i="4"/>
  <c r="D124" i="4"/>
  <c r="F131" i="4"/>
  <c r="L227" i="4"/>
  <c r="K233" i="4"/>
  <c r="N239" i="4"/>
  <c r="H249" i="4"/>
  <c r="G259" i="4"/>
  <c r="D266" i="4"/>
  <c r="C114" i="5"/>
  <c r="C168" i="5"/>
  <c r="D43" i="5"/>
  <c r="F17" i="2"/>
  <c r="C105" i="2"/>
  <c r="C159" i="2"/>
  <c r="C209" i="2"/>
  <c r="C155" i="2"/>
  <c r="C101" i="2"/>
  <c r="C93" i="2"/>
  <c r="G10" i="1"/>
  <c r="D11" i="1"/>
  <c r="E43" i="1"/>
  <c r="C84" i="2"/>
  <c r="C138" i="2"/>
  <c r="C192" i="2"/>
  <c r="H67" i="2"/>
  <c r="E88" i="2"/>
  <c r="F33" i="2" s="1"/>
  <c r="K92" i="2"/>
  <c r="C130" i="2"/>
  <c r="C163" i="2"/>
  <c r="C178" i="2"/>
  <c r="C189" i="2"/>
  <c r="C191" i="2"/>
  <c r="C197" i="2"/>
  <c r="F92" i="4"/>
  <c r="K95" i="4"/>
  <c r="E98" i="4"/>
  <c r="H103" i="4"/>
  <c r="D106" i="4"/>
  <c r="L108" i="4"/>
  <c r="D112" i="4"/>
  <c r="N115" i="4"/>
  <c r="M118" i="4"/>
  <c r="L124" i="4"/>
  <c r="E128" i="4"/>
  <c r="G131" i="4"/>
  <c r="E228" i="4"/>
  <c r="D234" i="4"/>
  <c r="O239" i="4"/>
  <c r="K243" i="4"/>
  <c r="K249" i="4"/>
  <c r="K255" i="4"/>
  <c r="F260" i="4"/>
  <c r="E266" i="4"/>
  <c r="G273" i="4"/>
  <c r="L252" i="5"/>
  <c r="I40" i="5"/>
  <c r="I43" i="5"/>
  <c r="C100" i="5"/>
  <c r="C154" i="5"/>
  <c r="C128" i="5"/>
  <c r="P37" i="5"/>
  <c r="O43" i="5"/>
  <c r="J275" i="5"/>
  <c r="C186" i="5"/>
  <c r="C132" i="5"/>
  <c r="C180" i="5"/>
  <c r="C126" i="5"/>
  <c r="D71" i="5"/>
  <c r="F231" i="5"/>
  <c r="H272" i="5"/>
  <c r="C173" i="6"/>
  <c r="C226" i="6" s="1"/>
  <c r="C90" i="6"/>
  <c r="C127" i="6"/>
  <c r="C210" i="6"/>
  <c r="C263" i="6" s="1"/>
  <c r="K48" i="5"/>
  <c r="I54" i="5"/>
  <c r="G61" i="5"/>
  <c r="D73" i="5"/>
  <c r="F82" i="5"/>
  <c r="J233" i="5"/>
  <c r="P249" i="5"/>
  <c r="O254" i="5"/>
  <c r="J258" i="5"/>
  <c r="K35" i="5"/>
  <c r="F49" i="5"/>
  <c r="E52" i="5"/>
  <c r="D58" i="5"/>
  <c r="P63" i="5"/>
  <c r="G82" i="5"/>
  <c r="C374" i="5"/>
  <c r="C320" i="5"/>
  <c r="L263" i="5"/>
  <c r="P270" i="5"/>
  <c r="C216" i="6"/>
  <c r="C269" i="6" s="1"/>
  <c r="C1701" i="6"/>
  <c r="C133" i="6"/>
  <c r="C163" i="5"/>
  <c r="C109" i="5"/>
  <c r="O49" i="5"/>
  <c r="K55" i="5"/>
  <c r="G67" i="5"/>
  <c r="H82" i="5"/>
  <c r="C310" i="5"/>
  <c r="C364" i="5"/>
  <c r="J238" i="5"/>
  <c r="I242" i="5"/>
  <c r="C337" i="6"/>
  <c r="C172" i="6"/>
  <c r="C225" i="6" s="1"/>
  <c r="C89" i="6"/>
  <c r="C461" i="6"/>
  <c r="C176" i="6"/>
  <c r="C229" i="6" s="1"/>
  <c r="C93" i="6"/>
  <c r="C178" i="5"/>
  <c r="C124" i="5"/>
  <c r="C183" i="5"/>
  <c r="C129" i="5"/>
  <c r="C192" i="5"/>
  <c r="C138" i="5"/>
  <c r="N41" i="5"/>
  <c r="K47" i="5"/>
  <c r="F56" i="5"/>
  <c r="J235" i="5"/>
  <c r="G256" i="5"/>
  <c r="K268" i="5"/>
  <c r="C1112" i="6"/>
  <c r="C197" i="6"/>
  <c r="C250" i="6" s="1"/>
  <c r="C204" i="6"/>
  <c r="C257" i="6" s="1"/>
  <c r="C121" i="6"/>
  <c r="C1329" i="6"/>
  <c r="C208" i="6"/>
  <c r="C261" i="6" s="1"/>
  <c r="C1453" i="6"/>
  <c r="C125" i="6"/>
  <c r="I142" i="5"/>
  <c r="M143" i="5"/>
  <c r="N145" i="5"/>
  <c r="F147" i="5"/>
  <c r="F38" i="5" s="1"/>
  <c r="J149" i="5"/>
  <c r="J40" i="5" s="1"/>
  <c r="I151" i="5"/>
  <c r="P154" i="5"/>
  <c r="L156" i="5"/>
  <c r="G158" i="5"/>
  <c r="G49" i="5" s="1"/>
  <c r="C162" i="5"/>
  <c r="D164" i="5"/>
  <c r="J165" i="5"/>
  <c r="J56" i="5" s="1"/>
  <c r="N167" i="5"/>
  <c r="N58" i="5" s="1"/>
  <c r="H169" i="5"/>
  <c r="H60" i="5" s="1"/>
  <c r="G171" i="5"/>
  <c r="G62" i="5" s="1"/>
  <c r="E175" i="5"/>
  <c r="E66" i="5" s="1"/>
  <c r="E179" i="5"/>
  <c r="E70" i="5" s="1"/>
  <c r="I181" i="5"/>
  <c r="I72" i="5" s="1"/>
  <c r="F183" i="5"/>
  <c r="J185" i="5"/>
  <c r="J76" i="5" s="1"/>
  <c r="I187" i="5"/>
  <c r="I78" i="5" s="1"/>
  <c r="L189" i="5"/>
  <c r="L80" i="5" s="1"/>
  <c r="I191" i="5"/>
  <c r="I82" i="5" s="1"/>
  <c r="C307" i="5"/>
  <c r="C361" i="5"/>
  <c r="C309" i="5"/>
  <c r="C363" i="5"/>
  <c r="K340" i="5"/>
  <c r="K231" i="5" s="1"/>
  <c r="F346" i="5"/>
  <c r="F237" i="5" s="1"/>
  <c r="G349" i="5"/>
  <c r="J351" i="5"/>
  <c r="N354" i="5"/>
  <c r="H357" i="5"/>
  <c r="P359" i="5"/>
  <c r="P250" i="5" s="1"/>
  <c r="M362" i="5"/>
  <c r="M253" i="5" s="1"/>
  <c r="M365" i="5"/>
  <c r="M256" i="5" s="1"/>
  <c r="M368" i="5"/>
  <c r="D371" i="5"/>
  <c r="D262" i="5" s="1"/>
  <c r="E374" i="5"/>
  <c r="L376" i="5"/>
  <c r="N381" i="5"/>
  <c r="C585" i="6"/>
  <c r="C180" i="6"/>
  <c r="C233" i="6" s="1"/>
  <c r="K390" i="5"/>
  <c r="P388" i="5"/>
  <c r="P279" i="5" s="1"/>
  <c r="H388" i="5"/>
  <c r="H279" i="5" s="1"/>
  <c r="N387" i="5"/>
  <c r="N278" i="5" s="1"/>
  <c r="F387" i="5"/>
  <c r="L386" i="5"/>
  <c r="L277" i="5" s="1"/>
  <c r="D386" i="5"/>
  <c r="J385" i="5"/>
  <c r="P384" i="5"/>
  <c r="H384" i="5"/>
  <c r="N383" i="5"/>
  <c r="F383" i="5"/>
  <c r="F274" i="5" s="1"/>
  <c r="L382" i="5"/>
  <c r="L273" i="5" s="1"/>
  <c r="D382" i="5"/>
  <c r="D273" i="5" s="1"/>
  <c r="J381" i="5"/>
  <c r="P380" i="5"/>
  <c r="P271" i="5" s="1"/>
  <c r="H380" i="5"/>
  <c r="N379" i="5"/>
  <c r="N270" i="5" s="1"/>
  <c r="F379" i="5"/>
  <c r="F270" i="5" s="1"/>
  <c r="L378" i="5"/>
  <c r="L269" i="5" s="1"/>
  <c r="D378" i="5"/>
  <c r="D269" i="5" s="1"/>
  <c r="J377" i="5"/>
  <c r="P376" i="5"/>
  <c r="H376" i="5"/>
  <c r="H267" i="5" s="1"/>
  <c r="N375" i="5"/>
  <c r="N266" i="5" s="1"/>
  <c r="F375" i="5"/>
  <c r="L374" i="5"/>
  <c r="L265" i="5" s="1"/>
  <c r="D374" i="5"/>
  <c r="D265" i="5" s="1"/>
  <c r="J373" i="5"/>
  <c r="P372" i="5"/>
  <c r="P263" i="5" s="1"/>
  <c r="H372" i="5"/>
  <c r="N371" i="5"/>
  <c r="N262" i="5" s="1"/>
  <c r="F371" i="5"/>
  <c r="L370" i="5"/>
  <c r="D370" i="5"/>
  <c r="D261" i="5" s="1"/>
  <c r="J369" i="5"/>
  <c r="P368" i="5"/>
  <c r="H368" i="5"/>
  <c r="N367" i="5"/>
  <c r="F367" i="5"/>
  <c r="L366" i="5"/>
  <c r="L257" i="5" s="1"/>
  <c r="D366" i="5"/>
  <c r="D257" i="5" s="1"/>
  <c r="J365" i="5"/>
  <c r="P364" i="5"/>
  <c r="P255" i="5" s="1"/>
  <c r="H364" i="5"/>
  <c r="H255" i="5" s="1"/>
  <c r="N363" i="5"/>
  <c r="N254" i="5" s="1"/>
  <c r="F363" i="5"/>
  <c r="L362" i="5"/>
  <c r="L253" i="5" s="1"/>
  <c r="D362" i="5"/>
  <c r="D253" i="5" s="1"/>
  <c r="J361" i="5"/>
  <c r="P360" i="5"/>
  <c r="P251" i="5" s="1"/>
  <c r="H360" i="5"/>
  <c r="H251" i="5" s="1"/>
  <c r="N359" i="5"/>
  <c r="N250" i="5" s="1"/>
  <c r="F359" i="5"/>
  <c r="L358" i="5"/>
  <c r="D358" i="5"/>
  <c r="J357" i="5"/>
  <c r="J248" i="5" s="1"/>
  <c r="P356" i="5"/>
  <c r="P247" i="5" s="1"/>
  <c r="H356" i="5"/>
  <c r="H247" i="5" s="1"/>
  <c r="N355" i="5"/>
  <c r="N246" i="5" s="1"/>
  <c r="F355" i="5"/>
  <c r="F246" i="5" s="1"/>
  <c r="L354" i="5"/>
  <c r="L245" i="5" s="1"/>
  <c r="D354" i="5"/>
  <c r="J353" i="5"/>
  <c r="J244" i="5" s="1"/>
  <c r="P352" i="5"/>
  <c r="P243" i="5" s="1"/>
  <c r="H352" i="5"/>
  <c r="H243" i="5" s="1"/>
  <c r="N351" i="5"/>
  <c r="N242" i="5" s="1"/>
  <c r="F351" i="5"/>
  <c r="F242" i="5" s="1"/>
  <c r="L350" i="5"/>
  <c r="L241" i="5" s="1"/>
  <c r="D350" i="5"/>
  <c r="J349" i="5"/>
  <c r="P348" i="5"/>
  <c r="H348" i="5"/>
  <c r="N347" i="5"/>
  <c r="N238" i="5" s="1"/>
  <c r="F347" i="5"/>
  <c r="L346" i="5"/>
  <c r="L237" i="5" s="1"/>
  <c r="D346" i="5"/>
  <c r="D237" i="5" s="1"/>
  <c r="J345" i="5"/>
  <c r="P344" i="5"/>
  <c r="H344" i="5"/>
  <c r="N343" i="5"/>
  <c r="N234" i="5" s="1"/>
  <c r="F343" i="5"/>
  <c r="F234" i="5" s="1"/>
  <c r="L342" i="5"/>
  <c r="L233" i="5" s="1"/>
  <c r="D342" i="5"/>
  <c r="D233" i="5" s="1"/>
  <c r="J341" i="5"/>
  <c r="J232" i="5" s="1"/>
  <c r="P340" i="5"/>
  <c r="H340" i="5"/>
  <c r="N339" i="5"/>
  <c r="F339" i="5"/>
  <c r="F230" i="5" s="1"/>
  <c r="J390" i="5"/>
  <c r="J281" i="5" s="1"/>
  <c r="O388" i="5"/>
  <c r="O279" i="5" s="1"/>
  <c r="G388" i="5"/>
  <c r="G279" i="5" s="1"/>
  <c r="M387" i="5"/>
  <c r="E387" i="5"/>
  <c r="E278" i="5" s="1"/>
  <c r="K386" i="5"/>
  <c r="I385" i="5"/>
  <c r="O384" i="5"/>
  <c r="G384" i="5"/>
  <c r="M383" i="5"/>
  <c r="M274" i="5" s="1"/>
  <c r="E383" i="5"/>
  <c r="K382" i="5"/>
  <c r="K273" i="5" s="1"/>
  <c r="I381" i="5"/>
  <c r="O380" i="5"/>
  <c r="G380" i="5"/>
  <c r="G271" i="5" s="1"/>
  <c r="M379" i="5"/>
  <c r="M270" i="5" s="1"/>
  <c r="E379" i="5"/>
  <c r="K378" i="5"/>
  <c r="K269" i="5" s="1"/>
  <c r="I377" i="5"/>
  <c r="O376" i="5"/>
  <c r="O267" i="5" s="1"/>
  <c r="G376" i="5"/>
  <c r="M375" i="5"/>
  <c r="M266" i="5" s="1"/>
  <c r="E375" i="5"/>
  <c r="K374" i="5"/>
  <c r="K265" i="5" s="1"/>
  <c r="I373" i="5"/>
  <c r="I264" i="5" s="1"/>
  <c r="O372" i="5"/>
  <c r="O263" i="5" s="1"/>
  <c r="G372" i="5"/>
  <c r="G263" i="5" s="1"/>
  <c r="M371" i="5"/>
  <c r="E371" i="5"/>
  <c r="K370" i="5"/>
  <c r="I369" i="5"/>
  <c r="O368" i="5"/>
  <c r="G368" i="5"/>
  <c r="M367" i="5"/>
  <c r="M258" i="5" s="1"/>
  <c r="E367" i="5"/>
  <c r="E258" i="5" s="1"/>
  <c r="K366" i="5"/>
  <c r="K257" i="5" s="1"/>
  <c r="I365" i="5"/>
  <c r="I256" i="5" s="1"/>
  <c r="O364" i="5"/>
  <c r="G364" i="5"/>
  <c r="M363" i="5"/>
  <c r="M254" i="5" s="1"/>
  <c r="E363" i="5"/>
  <c r="E254" i="5" s="1"/>
  <c r="K362" i="5"/>
  <c r="K253" i="5" s="1"/>
  <c r="I361" i="5"/>
  <c r="I252" i="5" s="1"/>
  <c r="O360" i="5"/>
  <c r="O251" i="5" s="1"/>
  <c r="G360" i="5"/>
  <c r="M359" i="5"/>
  <c r="E359" i="5"/>
  <c r="K358" i="5"/>
  <c r="K249" i="5" s="1"/>
  <c r="I357" i="5"/>
  <c r="I248" i="5" s="1"/>
  <c r="O356" i="5"/>
  <c r="O247" i="5" s="1"/>
  <c r="G356" i="5"/>
  <c r="M355" i="5"/>
  <c r="M246" i="5" s="1"/>
  <c r="E355" i="5"/>
  <c r="K354" i="5"/>
  <c r="K245" i="5" s="1"/>
  <c r="I353" i="5"/>
  <c r="O352" i="5"/>
  <c r="O243" i="5" s="1"/>
  <c r="G352" i="5"/>
  <c r="G243" i="5" s="1"/>
  <c r="M351" i="5"/>
  <c r="M242" i="5" s="1"/>
  <c r="E351" i="5"/>
  <c r="E242" i="5" s="1"/>
  <c r="K350" i="5"/>
  <c r="K241" i="5" s="1"/>
  <c r="I349" i="5"/>
  <c r="O348" i="5"/>
  <c r="G348" i="5"/>
  <c r="M347" i="5"/>
  <c r="M238" i="5" s="1"/>
  <c r="E347" i="5"/>
  <c r="E238" i="5" s="1"/>
  <c r="K346" i="5"/>
  <c r="K237" i="5" s="1"/>
  <c r="I345" i="5"/>
  <c r="O344" i="5"/>
  <c r="O235" i="5" s="1"/>
  <c r="G344" i="5"/>
  <c r="M343" i="5"/>
  <c r="E343" i="5"/>
  <c r="E234" i="5" s="1"/>
  <c r="K342" i="5"/>
  <c r="I341" i="5"/>
  <c r="O340" i="5"/>
  <c r="O231" i="5" s="1"/>
  <c r="G340" i="5"/>
  <c r="M339" i="5"/>
  <c r="E339" i="5"/>
  <c r="E230" i="5" s="1"/>
  <c r="G390" i="5"/>
  <c r="J388" i="5"/>
  <c r="L387" i="5"/>
  <c r="P386" i="5"/>
  <c r="F386" i="5"/>
  <c r="F277" i="5" s="1"/>
  <c r="H385" i="5"/>
  <c r="H276" i="5" s="1"/>
  <c r="L384" i="5"/>
  <c r="P383" i="5"/>
  <c r="P274" i="5" s="1"/>
  <c r="D383" i="5"/>
  <c r="H382" i="5"/>
  <c r="L381" i="5"/>
  <c r="L272" i="5" s="1"/>
  <c r="N380" i="5"/>
  <c r="D380" i="5"/>
  <c r="H379" i="5"/>
  <c r="H270" i="5" s="1"/>
  <c r="J378" i="5"/>
  <c r="J269" i="5" s="1"/>
  <c r="N377" i="5"/>
  <c r="D377" i="5"/>
  <c r="D268" i="5" s="1"/>
  <c r="F376" i="5"/>
  <c r="J375" i="5"/>
  <c r="N374" i="5"/>
  <c r="N265" i="5" s="1"/>
  <c r="P373" i="5"/>
  <c r="P264" i="5" s="1"/>
  <c r="F373" i="5"/>
  <c r="F264" i="5" s="1"/>
  <c r="J372" i="5"/>
  <c r="J263" i="5" s="1"/>
  <c r="L371" i="5"/>
  <c r="P370" i="5"/>
  <c r="F370" i="5"/>
  <c r="F261" i="5" s="1"/>
  <c r="H369" i="5"/>
  <c r="L368" i="5"/>
  <c r="P367" i="5"/>
  <c r="P258" i="5" s="1"/>
  <c r="D367" i="5"/>
  <c r="D258" i="5" s="1"/>
  <c r="H366" i="5"/>
  <c r="L365" i="5"/>
  <c r="L256" i="5" s="1"/>
  <c r="N364" i="5"/>
  <c r="D364" i="5"/>
  <c r="H363" i="5"/>
  <c r="J362" i="5"/>
  <c r="N361" i="5"/>
  <c r="D361" i="5"/>
  <c r="D252" i="5" s="1"/>
  <c r="F360" i="5"/>
  <c r="F251" i="5" s="1"/>
  <c r="J359" i="5"/>
  <c r="N358" i="5"/>
  <c r="N249" i="5" s="1"/>
  <c r="P357" i="5"/>
  <c r="F357" i="5"/>
  <c r="J356" i="5"/>
  <c r="L355" i="5"/>
  <c r="L246" i="5" s="1"/>
  <c r="P354" i="5"/>
  <c r="P245" i="5" s="1"/>
  <c r="F354" i="5"/>
  <c r="F245" i="5" s="1"/>
  <c r="H353" i="5"/>
  <c r="L352" i="5"/>
  <c r="P351" i="5"/>
  <c r="P242" i="5" s="1"/>
  <c r="D351" i="5"/>
  <c r="H350" i="5"/>
  <c r="L349" i="5"/>
  <c r="L240" i="5" s="1"/>
  <c r="N348" i="5"/>
  <c r="N239" i="5" s="1"/>
  <c r="D348" i="5"/>
  <c r="H347" i="5"/>
  <c r="J346" i="5"/>
  <c r="N345" i="5"/>
  <c r="D345" i="5"/>
  <c r="F344" i="5"/>
  <c r="J343" i="5"/>
  <c r="N342" i="5"/>
  <c r="N233" i="5" s="1"/>
  <c r="P341" i="5"/>
  <c r="P232" i="5" s="1"/>
  <c r="F341" i="5"/>
  <c r="J340" i="5"/>
  <c r="J231" i="5" s="1"/>
  <c r="L339" i="5"/>
  <c r="I194" i="5"/>
  <c r="I85" i="5" s="1"/>
  <c r="N192" i="5"/>
  <c r="N83" i="5" s="1"/>
  <c r="F192" i="5"/>
  <c r="F83" i="5" s="1"/>
  <c r="L191" i="5"/>
  <c r="L82" i="5" s="1"/>
  <c r="D191" i="5"/>
  <c r="D82" i="5" s="1"/>
  <c r="J190" i="5"/>
  <c r="J81" i="5" s="1"/>
  <c r="P189" i="5"/>
  <c r="P80" i="5" s="1"/>
  <c r="H189" i="5"/>
  <c r="N188" i="5"/>
  <c r="N79" i="5" s="1"/>
  <c r="F188" i="5"/>
  <c r="F79" i="5" s="1"/>
  <c r="L187" i="5"/>
  <c r="L78" i="5" s="1"/>
  <c r="D187" i="5"/>
  <c r="D78" i="5" s="1"/>
  <c r="J186" i="5"/>
  <c r="J77" i="5" s="1"/>
  <c r="P185" i="5"/>
  <c r="P76" i="5" s="1"/>
  <c r="H185" i="5"/>
  <c r="H76" i="5" s="1"/>
  <c r="N184" i="5"/>
  <c r="F184" i="5"/>
  <c r="F75" i="5" s="1"/>
  <c r="L183" i="5"/>
  <c r="L74" i="5" s="1"/>
  <c r="D183" i="5"/>
  <c r="D74" i="5" s="1"/>
  <c r="J182" i="5"/>
  <c r="J73" i="5" s="1"/>
  <c r="P181" i="5"/>
  <c r="P72" i="5" s="1"/>
  <c r="H181" i="5"/>
  <c r="H72" i="5" s="1"/>
  <c r="N180" i="5"/>
  <c r="F180" i="5"/>
  <c r="L179" i="5"/>
  <c r="L70" i="5" s="1"/>
  <c r="D179" i="5"/>
  <c r="D70" i="5" s="1"/>
  <c r="J178" i="5"/>
  <c r="J69" i="5" s="1"/>
  <c r="P177" i="5"/>
  <c r="P68" i="5" s="1"/>
  <c r="H177" i="5"/>
  <c r="H68" i="5" s="1"/>
  <c r="N176" i="5"/>
  <c r="F176" i="5"/>
  <c r="F67" i="5" s="1"/>
  <c r="L175" i="5"/>
  <c r="D175" i="5"/>
  <c r="D66" i="5" s="1"/>
  <c r="J174" i="5"/>
  <c r="J65" i="5" s="1"/>
  <c r="P173" i="5"/>
  <c r="P64" i="5" s="1"/>
  <c r="P390" i="5"/>
  <c r="P281" i="5" s="1"/>
  <c r="F390" i="5"/>
  <c r="I388" i="5"/>
  <c r="K387" i="5"/>
  <c r="O386" i="5"/>
  <c r="E386" i="5"/>
  <c r="G385" i="5"/>
  <c r="K384" i="5"/>
  <c r="K275" i="5" s="1"/>
  <c r="O383" i="5"/>
  <c r="O274" i="5" s="1"/>
  <c r="G382" i="5"/>
  <c r="K381" i="5"/>
  <c r="M380" i="5"/>
  <c r="G379" i="5"/>
  <c r="I378" i="5"/>
  <c r="M377" i="5"/>
  <c r="M268" i="5" s="1"/>
  <c r="E376" i="5"/>
  <c r="E267" i="5" s="1"/>
  <c r="I375" i="5"/>
  <c r="M374" i="5"/>
  <c r="O373" i="5"/>
  <c r="E373" i="5"/>
  <c r="I372" i="5"/>
  <c r="K371" i="5"/>
  <c r="O370" i="5"/>
  <c r="O261" i="5" s="1"/>
  <c r="E370" i="5"/>
  <c r="E261" i="5" s="1"/>
  <c r="G369" i="5"/>
  <c r="G260" i="5" s="1"/>
  <c r="K368" i="5"/>
  <c r="O367" i="5"/>
  <c r="G366" i="5"/>
  <c r="K365" i="5"/>
  <c r="M364" i="5"/>
  <c r="G363" i="5"/>
  <c r="G254" i="5" s="1"/>
  <c r="I362" i="5"/>
  <c r="I253" i="5" s="1"/>
  <c r="M361" i="5"/>
  <c r="E360" i="5"/>
  <c r="E251" i="5" s="1"/>
  <c r="I359" i="5"/>
  <c r="M358" i="5"/>
  <c r="O357" i="5"/>
  <c r="E357" i="5"/>
  <c r="I356" i="5"/>
  <c r="I247" i="5" s="1"/>
  <c r="K355" i="5"/>
  <c r="K246" i="5" s="1"/>
  <c r="O354" i="5"/>
  <c r="O245" i="5" s="1"/>
  <c r="E354" i="5"/>
  <c r="G353" i="5"/>
  <c r="K352" i="5"/>
  <c r="O351" i="5"/>
  <c r="G350" i="5"/>
  <c r="K349" i="5"/>
  <c r="K240" i="5" s="1"/>
  <c r="M348" i="5"/>
  <c r="G347" i="5"/>
  <c r="I346" i="5"/>
  <c r="I237" i="5" s="1"/>
  <c r="M345" i="5"/>
  <c r="E344" i="5"/>
  <c r="I343" i="5"/>
  <c r="M342" i="5"/>
  <c r="O341" i="5"/>
  <c r="E341" i="5"/>
  <c r="E232" i="5" s="1"/>
  <c r="I340" i="5"/>
  <c r="I231" i="5" s="1"/>
  <c r="K339" i="5"/>
  <c r="K230" i="5" s="1"/>
  <c r="P194" i="5"/>
  <c r="H194" i="5"/>
  <c r="M192" i="5"/>
  <c r="E192" i="5"/>
  <c r="K191" i="5"/>
  <c r="I190" i="5"/>
  <c r="I81" i="5" s="1"/>
  <c r="O189" i="5"/>
  <c r="O80" i="5" s="1"/>
  <c r="G189" i="5"/>
  <c r="G80" i="5" s="1"/>
  <c r="M188" i="5"/>
  <c r="E188" i="5"/>
  <c r="K187" i="5"/>
  <c r="I186" i="5"/>
  <c r="O185" i="5"/>
  <c r="G185" i="5"/>
  <c r="G76" i="5" s="1"/>
  <c r="M184" i="5"/>
  <c r="M75" i="5" s="1"/>
  <c r="E184" i="5"/>
  <c r="E75" i="5" s="1"/>
  <c r="K183" i="5"/>
  <c r="I182" i="5"/>
  <c r="O181" i="5"/>
  <c r="G181" i="5"/>
  <c r="M180" i="5"/>
  <c r="E180" i="5"/>
  <c r="E71" i="5" s="1"/>
  <c r="K179" i="5"/>
  <c r="K70" i="5" s="1"/>
  <c r="I178" i="5"/>
  <c r="I69" i="5" s="1"/>
  <c r="O177" i="5"/>
  <c r="G177" i="5"/>
  <c r="G68" i="5" s="1"/>
  <c r="M176" i="5"/>
  <c r="E176" i="5"/>
  <c r="K175" i="5"/>
  <c r="I174" i="5"/>
  <c r="I65" i="5" s="1"/>
  <c r="O173" i="5"/>
  <c r="O64" i="5" s="1"/>
  <c r="G173" i="5"/>
  <c r="G64" i="5" s="1"/>
  <c r="M172" i="5"/>
  <c r="E172" i="5"/>
  <c r="E63" i="5" s="1"/>
  <c r="K171" i="5"/>
  <c r="I170" i="5"/>
  <c r="O169" i="5"/>
  <c r="G169" i="5"/>
  <c r="G60" i="5" s="1"/>
  <c r="M168" i="5"/>
  <c r="M59" i="5" s="1"/>
  <c r="E168" i="5"/>
  <c r="E59" i="5" s="1"/>
  <c r="K167" i="5"/>
  <c r="I166" i="5"/>
  <c r="I57" i="5" s="1"/>
  <c r="O165" i="5"/>
  <c r="G165" i="5"/>
  <c r="M164" i="5"/>
  <c r="E164" i="5"/>
  <c r="E55" i="5" s="1"/>
  <c r="K163" i="5"/>
  <c r="K54" i="5" s="1"/>
  <c r="I162" i="5"/>
  <c r="I53" i="5" s="1"/>
  <c r="O161" i="5"/>
  <c r="G161" i="5"/>
  <c r="G52" i="5" s="1"/>
  <c r="M160" i="5"/>
  <c r="E160" i="5"/>
  <c r="K159" i="5"/>
  <c r="I158" i="5"/>
  <c r="I49" i="5" s="1"/>
  <c r="O157" i="5"/>
  <c r="O48" i="5" s="1"/>
  <c r="G157" i="5"/>
  <c r="G48" i="5" s="1"/>
  <c r="M156" i="5"/>
  <c r="E156" i="5"/>
  <c r="E47" i="5" s="1"/>
  <c r="K155" i="5"/>
  <c r="I154" i="5"/>
  <c r="O153" i="5"/>
  <c r="G153" i="5"/>
  <c r="G44" i="5" s="1"/>
  <c r="M152" i="5"/>
  <c r="M43" i="5" s="1"/>
  <c r="E152" i="5"/>
  <c r="E43" i="5" s="1"/>
  <c r="K151" i="5"/>
  <c r="I150" i="5"/>
  <c r="I41" i="5" s="1"/>
  <c r="O149" i="5"/>
  <c r="G149" i="5"/>
  <c r="M148" i="5"/>
  <c r="E148" i="5"/>
  <c r="E39" i="5" s="1"/>
  <c r="K147" i="5"/>
  <c r="K38" i="5" s="1"/>
  <c r="I146" i="5"/>
  <c r="I37" i="5" s="1"/>
  <c r="O145" i="5"/>
  <c r="G145" i="5"/>
  <c r="G36" i="5" s="1"/>
  <c r="M144" i="5"/>
  <c r="E144" i="5"/>
  <c r="K143" i="5"/>
  <c r="L390" i="5"/>
  <c r="L281" i="5" s="1"/>
  <c r="K388" i="5"/>
  <c r="K279" i="5" s="1"/>
  <c r="I387" i="5"/>
  <c r="I278" i="5" s="1"/>
  <c r="I386" i="5"/>
  <c r="K385" i="5"/>
  <c r="I384" i="5"/>
  <c r="I383" i="5"/>
  <c r="I382" i="5"/>
  <c r="I273" i="5" s="1"/>
  <c r="G381" i="5"/>
  <c r="G272" i="5" s="1"/>
  <c r="I380" i="5"/>
  <c r="I271" i="5" s="1"/>
  <c r="I379" i="5"/>
  <c r="I270" i="5" s="1"/>
  <c r="G378" i="5"/>
  <c r="G377" i="5"/>
  <c r="G268" i="5" s="1"/>
  <c r="J376" i="5"/>
  <c r="H375" i="5"/>
  <c r="H374" i="5"/>
  <c r="H373" i="5"/>
  <c r="H264" i="5" s="1"/>
  <c r="F372" i="5"/>
  <c r="F263" i="5" s="1"/>
  <c r="H371" i="5"/>
  <c r="H262" i="5" s="1"/>
  <c r="H370" i="5"/>
  <c r="F369" i="5"/>
  <c r="F260" i="5" s="1"/>
  <c r="F368" i="5"/>
  <c r="F259" i="5" s="1"/>
  <c r="H367" i="5"/>
  <c r="F366" i="5"/>
  <c r="F365" i="5"/>
  <c r="F256" i="5" s="1"/>
  <c r="F364" i="5"/>
  <c r="F255" i="5" s="1"/>
  <c r="D363" i="5"/>
  <c r="D254" i="5" s="1"/>
  <c r="F362" i="5"/>
  <c r="F361" i="5"/>
  <c r="D360" i="5"/>
  <c r="D359" i="5"/>
  <c r="F358" i="5"/>
  <c r="F249" i="5" s="1"/>
  <c r="D357" i="5"/>
  <c r="D248" i="5" s="1"/>
  <c r="D356" i="5"/>
  <c r="D247" i="5" s="1"/>
  <c r="D355" i="5"/>
  <c r="D246" i="5" s="1"/>
  <c r="P353" i="5"/>
  <c r="P244" i="5" s="1"/>
  <c r="D353" i="5"/>
  <c r="D352" i="5"/>
  <c r="P350" i="5"/>
  <c r="P349" i="5"/>
  <c r="P240" i="5" s="1"/>
  <c r="D349" i="5"/>
  <c r="D240" i="5" s="1"/>
  <c r="P347" i="5"/>
  <c r="P238" i="5" s="1"/>
  <c r="P346" i="5"/>
  <c r="P345" i="5"/>
  <c r="P236" i="5" s="1"/>
  <c r="N344" i="5"/>
  <c r="N235" i="5" s="1"/>
  <c r="P343" i="5"/>
  <c r="P342" i="5"/>
  <c r="N341" i="5"/>
  <c r="N232" i="5" s="1"/>
  <c r="N340" i="5"/>
  <c r="N231" i="5" s="1"/>
  <c r="P339" i="5"/>
  <c r="P230" i="5" s="1"/>
  <c r="G194" i="5"/>
  <c r="G85" i="5" s="1"/>
  <c r="J192" i="5"/>
  <c r="J83" i="5" s="1"/>
  <c r="N191" i="5"/>
  <c r="N82" i="5" s="1"/>
  <c r="P190" i="5"/>
  <c r="F190" i="5"/>
  <c r="F81" i="5" s="1"/>
  <c r="J189" i="5"/>
  <c r="J80" i="5" s="1"/>
  <c r="L188" i="5"/>
  <c r="L79" i="5" s="1"/>
  <c r="P187" i="5"/>
  <c r="P78" i="5" s="1"/>
  <c r="F187" i="5"/>
  <c r="F78" i="5" s="1"/>
  <c r="H186" i="5"/>
  <c r="L185" i="5"/>
  <c r="L76" i="5" s="1"/>
  <c r="P184" i="5"/>
  <c r="P75" i="5" s="1"/>
  <c r="D184" i="5"/>
  <c r="H183" i="5"/>
  <c r="H74" i="5" s="1"/>
  <c r="L182" i="5"/>
  <c r="L73" i="5" s="1"/>
  <c r="N181" i="5"/>
  <c r="N72" i="5" s="1"/>
  <c r="D181" i="5"/>
  <c r="D72" i="5" s="1"/>
  <c r="H180" i="5"/>
  <c r="H71" i="5" s="1"/>
  <c r="J179" i="5"/>
  <c r="J70" i="5" s="1"/>
  <c r="N178" i="5"/>
  <c r="D178" i="5"/>
  <c r="D69" i="5" s="1"/>
  <c r="F177" i="5"/>
  <c r="J176" i="5"/>
  <c r="J67" i="5" s="1"/>
  <c r="N175" i="5"/>
  <c r="N66" i="5" s="1"/>
  <c r="P174" i="5"/>
  <c r="P65" i="5" s="1"/>
  <c r="F174" i="5"/>
  <c r="F65" i="5" s="1"/>
  <c r="J173" i="5"/>
  <c r="J64" i="5" s="1"/>
  <c r="O172" i="5"/>
  <c r="O63" i="5" s="1"/>
  <c r="F172" i="5"/>
  <c r="F63" i="5" s="1"/>
  <c r="J171" i="5"/>
  <c r="J62" i="5" s="1"/>
  <c r="O170" i="5"/>
  <c r="O61" i="5" s="1"/>
  <c r="F170" i="5"/>
  <c r="F61" i="5" s="1"/>
  <c r="K169" i="5"/>
  <c r="K60" i="5" s="1"/>
  <c r="P168" i="5"/>
  <c r="P59" i="5" s="1"/>
  <c r="G168" i="5"/>
  <c r="G59" i="5" s="1"/>
  <c r="L167" i="5"/>
  <c r="P166" i="5"/>
  <c r="G166" i="5"/>
  <c r="G57" i="5" s="1"/>
  <c r="L165" i="5"/>
  <c r="L56" i="5" s="1"/>
  <c r="H164" i="5"/>
  <c r="H55" i="5" s="1"/>
  <c r="M163" i="5"/>
  <c r="M54" i="5" s="1"/>
  <c r="D163" i="5"/>
  <c r="D54" i="5" s="1"/>
  <c r="H162" i="5"/>
  <c r="H53" i="5" s="1"/>
  <c r="M161" i="5"/>
  <c r="M52" i="5" s="1"/>
  <c r="D161" i="5"/>
  <c r="I160" i="5"/>
  <c r="N159" i="5"/>
  <c r="N50" i="5" s="1"/>
  <c r="E159" i="5"/>
  <c r="E50" i="5" s="1"/>
  <c r="J158" i="5"/>
  <c r="J49" i="5" s="1"/>
  <c r="N157" i="5"/>
  <c r="E157" i="5"/>
  <c r="E48" i="5" s="1"/>
  <c r="J156" i="5"/>
  <c r="O155" i="5"/>
  <c r="F155" i="5"/>
  <c r="F46" i="5" s="1"/>
  <c r="K154" i="5"/>
  <c r="K45" i="5" s="1"/>
  <c r="P153" i="5"/>
  <c r="P44" i="5" s="1"/>
  <c r="F153" i="5"/>
  <c r="F44" i="5" s="1"/>
  <c r="K152" i="5"/>
  <c r="K43" i="5" s="1"/>
  <c r="P151" i="5"/>
  <c r="G151" i="5"/>
  <c r="L150" i="5"/>
  <c r="L41" i="5" s="1"/>
  <c r="H149" i="5"/>
  <c r="H40" i="5" s="1"/>
  <c r="L148" i="5"/>
  <c r="L39" i="5" s="1"/>
  <c r="H147" i="5"/>
  <c r="H38" i="5" s="1"/>
  <c r="M146" i="5"/>
  <c r="D146" i="5"/>
  <c r="D37" i="5" s="1"/>
  <c r="I145" i="5"/>
  <c r="I36" i="5" s="1"/>
  <c r="N144" i="5"/>
  <c r="N35" i="5" s="1"/>
  <c r="D144" i="5"/>
  <c r="I143" i="5"/>
  <c r="I34" i="5" s="1"/>
  <c r="I390" i="5"/>
  <c r="I281" i="5" s="1"/>
  <c r="F388" i="5"/>
  <c r="F279" i="5" s="1"/>
  <c r="H387" i="5"/>
  <c r="H278" i="5" s="1"/>
  <c r="H386" i="5"/>
  <c r="H277" i="5" s="1"/>
  <c r="F385" i="5"/>
  <c r="F276" i="5" s="1"/>
  <c r="F384" i="5"/>
  <c r="F275" i="5" s="1"/>
  <c r="H383" i="5"/>
  <c r="F382" i="5"/>
  <c r="F381" i="5"/>
  <c r="F272" i="5" s="1"/>
  <c r="F380" i="5"/>
  <c r="F271" i="5" s="1"/>
  <c r="D379" i="5"/>
  <c r="D270" i="5" s="1"/>
  <c r="F378" i="5"/>
  <c r="F269" i="5" s="1"/>
  <c r="F377" i="5"/>
  <c r="F268" i="5" s="1"/>
  <c r="I376" i="5"/>
  <c r="G375" i="5"/>
  <c r="G374" i="5"/>
  <c r="G373" i="5"/>
  <c r="G264" i="5" s="1"/>
  <c r="E372" i="5"/>
  <c r="E263" i="5" s="1"/>
  <c r="G371" i="5"/>
  <c r="G262" i="5" s="1"/>
  <c r="G370" i="5"/>
  <c r="G261" i="5" s="1"/>
  <c r="E369" i="5"/>
  <c r="E260" i="5" s="1"/>
  <c r="E368" i="5"/>
  <c r="G367" i="5"/>
  <c r="E366" i="5"/>
  <c r="E365" i="5"/>
  <c r="E256" i="5" s="1"/>
  <c r="E364" i="5"/>
  <c r="E255" i="5" s="1"/>
  <c r="E362" i="5"/>
  <c r="E253" i="5" s="1"/>
  <c r="E361" i="5"/>
  <c r="E358" i="5"/>
  <c r="O353" i="5"/>
  <c r="O350" i="5"/>
  <c r="O349" i="5"/>
  <c r="O240" i="5" s="1"/>
  <c r="O347" i="5"/>
  <c r="O238" i="5" s="1"/>
  <c r="O346" i="5"/>
  <c r="O237" i="5" s="1"/>
  <c r="O345" i="5"/>
  <c r="M344" i="5"/>
  <c r="M235" i="5" s="1"/>
  <c r="O343" i="5"/>
  <c r="O234" i="5" s="1"/>
  <c r="O342" i="5"/>
  <c r="M341" i="5"/>
  <c r="M340" i="5"/>
  <c r="O339" i="5"/>
  <c r="O230" i="5" s="1"/>
  <c r="F194" i="5"/>
  <c r="F85" i="5" s="1"/>
  <c r="I192" i="5"/>
  <c r="M191" i="5"/>
  <c r="O190" i="5"/>
  <c r="E190" i="5"/>
  <c r="I189" i="5"/>
  <c r="K188" i="5"/>
  <c r="K79" i="5" s="1"/>
  <c r="O187" i="5"/>
  <c r="O78" i="5" s="1"/>
  <c r="E187" i="5"/>
  <c r="E78" i="5" s="1"/>
  <c r="G186" i="5"/>
  <c r="K185" i="5"/>
  <c r="O184" i="5"/>
  <c r="G183" i="5"/>
  <c r="K182" i="5"/>
  <c r="M181" i="5"/>
  <c r="M72" i="5" s="1"/>
  <c r="G180" i="5"/>
  <c r="G71" i="5" s="1"/>
  <c r="I179" i="5"/>
  <c r="I70" i="5" s="1"/>
  <c r="M178" i="5"/>
  <c r="E177" i="5"/>
  <c r="I176" i="5"/>
  <c r="M175" i="5"/>
  <c r="O174" i="5"/>
  <c r="E174" i="5"/>
  <c r="E65" i="5" s="1"/>
  <c r="I173" i="5"/>
  <c r="I64" i="5" s="1"/>
  <c r="N172" i="5"/>
  <c r="N63" i="5" s="1"/>
  <c r="D172" i="5"/>
  <c r="I171" i="5"/>
  <c r="I62" i="5" s="1"/>
  <c r="N170" i="5"/>
  <c r="N61" i="5" s="1"/>
  <c r="E170" i="5"/>
  <c r="E61" i="5" s="1"/>
  <c r="J169" i="5"/>
  <c r="O168" i="5"/>
  <c r="F168" i="5"/>
  <c r="F59" i="5" s="1"/>
  <c r="J167" i="5"/>
  <c r="J58" i="5" s="1"/>
  <c r="O166" i="5"/>
  <c r="O57" i="5" s="1"/>
  <c r="F166" i="5"/>
  <c r="F57" i="5" s="1"/>
  <c r="K165" i="5"/>
  <c r="K56" i="5" s="1"/>
  <c r="P164" i="5"/>
  <c r="G164" i="5"/>
  <c r="L163" i="5"/>
  <c r="L54" i="5" s="1"/>
  <c r="P162" i="5"/>
  <c r="P53" i="5" s="1"/>
  <c r="G162" i="5"/>
  <c r="G53" i="5" s="1"/>
  <c r="L161" i="5"/>
  <c r="L52" i="5" s="1"/>
  <c r="H160" i="5"/>
  <c r="H51" i="5" s="1"/>
  <c r="M159" i="5"/>
  <c r="M50" i="5" s="1"/>
  <c r="D159" i="5"/>
  <c r="D50" i="5" s="1"/>
  <c r="H158" i="5"/>
  <c r="M157" i="5"/>
  <c r="M48" i="5" s="1"/>
  <c r="D157" i="5"/>
  <c r="D48" i="5" s="1"/>
  <c r="I156" i="5"/>
  <c r="I47" i="5" s="1"/>
  <c r="N155" i="5"/>
  <c r="E155" i="5"/>
  <c r="J154" i="5"/>
  <c r="J45" i="5" s="1"/>
  <c r="N153" i="5"/>
  <c r="E153" i="5"/>
  <c r="E44" i="5" s="1"/>
  <c r="J152" i="5"/>
  <c r="J43" i="5" s="1"/>
  <c r="O151" i="5"/>
  <c r="O42" i="5" s="1"/>
  <c r="F151" i="5"/>
  <c r="F42" i="5" s="1"/>
  <c r="K150" i="5"/>
  <c r="P149" i="5"/>
  <c r="P40" i="5" s="1"/>
  <c r="F149" i="5"/>
  <c r="K148" i="5"/>
  <c r="K39" i="5" s="1"/>
  <c r="P147" i="5"/>
  <c r="P38" i="5" s="1"/>
  <c r="G147" i="5"/>
  <c r="G38" i="5" s="1"/>
  <c r="L146" i="5"/>
  <c r="H145" i="5"/>
  <c r="H36" i="5" s="1"/>
  <c r="L144" i="5"/>
  <c r="H143" i="5"/>
  <c r="H390" i="5"/>
  <c r="H281" i="5" s="1"/>
  <c r="M386" i="5"/>
  <c r="M277" i="5" s="1"/>
  <c r="E385" i="5"/>
  <c r="E276" i="5" s="1"/>
  <c r="M382" i="5"/>
  <c r="E381" i="5"/>
  <c r="E272" i="5" s="1"/>
  <c r="O379" i="5"/>
  <c r="O270" i="5" s="1"/>
  <c r="M378" i="5"/>
  <c r="M269" i="5" s="1"/>
  <c r="E377" i="5"/>
  <c r="E268" i="5" s="1"/>
  <c r="P375" i="5"/>
  <c r="J374" i="5"/>
  <c r="D373" i="5"/>
  <c r="P371" i="5"/>
  <c r="P262" i="5" s="1"/>
  <c r="J370" i="5"/>
  <c r="J261" i="5" s="1"/>
  <c r="D369" i="5"/>
  <c r="D260" i="5" s="1"/>
  <c r="L367" i="5"/>
  <c r="L258" i="5" s="1"/>
  <c r="J366" i="5"/>
  <c r="D365" i="5"/>
  <c r="D256" i="5" s="1"/>
  <c r="L363" i="5"/>
  <c r="H362" i="5"/>
  <c r="N360" i="5"/>
  <c r="N251" i="5" s="1"/>
  <c r="L359" i="5"/>
  <c r="L250" i="5" s="1"/>
  <c r="I358" i="5"/>
  <c r="I249" i="5" s="1"/>
  <c r="G357" i="5"/>
  <c r="G248" i="5" s="1"/>
  <c r="O355" i="5"/>
  <c r="J354" i="5"/>
  <c r="F353" i="5"/>
  <c r="L351" i="5"/>
  <c r="L242" i="5" s="1"/>
  <c r="J350" i="5"/>
  <c r="J241" i="5" s="1"/>
  <c r="F349" i="5"/>
  <c r="F240" i="5" s="1"/>
  <c r="L347" i="5"/>
  <c r="L238" i="5" s="1"/>
  <c r="H346" i="5"/>
  <c r="H237" i="5" s="1"/>
  <c r="F345" i="5"/>
  <c r="F236" i="5" s="1"/>
  <c r="L343" i="5"/>
  <c r="L234" i="5" s="1"/>
  <c r="H342" i="5"/>
  <c r="D341" i="5"/>
  <c r="J339" i="5"/>
  <c r="O194" i="5"/>
  <c r="O85" i="5" s="1"/>
  <c r="P192" i="5"/>
  <c r="P83" i="5" s="1"/>
  <c r="P191" i="5"/>
  <c r="P82" i="5" s="1"/>
  <c r="N190" i="5"/>
  <c r="N81" i="5" s="1"/>
  <c r="N189" i="5"/>
  <c r="N80" i="5" s="1"/>
  <c r="P188" i="5"/>
  <c r="P79" i="5" s="1"/>
  <c r="N187" i="5"/>
  <c r="N186" i="5"/>
  <c r="N77" i="5" s="1"/>
  <c r="N185" i="5"/>
  <c r="N76" i="5" s="1"/>
  <c r="L184" i="5"/>
  <c r="L75" i="5" s="1"/>
  <c r="N183" i="5"/>
  <c r="N74" i="5" s="1"/>
  <c r="N182" i="5"/>
  <c r="N73" i="5" s="1"/>
  <c r="L181" i="5"/>
  <c r="L180" i="5"/>
  <c r="N179" i="5"/>
  <c r="L178" i="5"/>
  <c r="L69" i="5" s="1"/>
  <c r="L177" i="5"/>
  <c r="L68" i="5" s="1"/>
  <c r="L176" i="5"/>
  <c r="L67" i="5" s="1"/>
  <c r="J175" i="5"/>
  <c r="L174" i="5"/>
  <c r="L173" i="5"/>
  <c r="L64" i="5" s="1"/>
  <c r="L172" i="5"/>
  <c r="O171" i="5"/>
  <c r="D171" i="5"/>
  <c r="D170" i="5"/>
  <c r="D61" i="5" s="1"/>
  <c r="F169" i="5"/>
  <c r="F60" i="5" s="1"/>
  <c r="I168" i="5"/>
  <c r="I59" i="5" s="1"/>
  <c r="I167" i="5"/>
  <c r="I58" i="5" s="1"/>
  <c r="L166" i="5"/>
  <c r="N165" i="5"/>
  <c r="O164" i="5"/>
  <c r="O55" i="5" s="1"/>
  <c r="F163" i="5"/>
  <c r="F54" i="5" s="1"/>
  <c r="F162" i="5"/>
  <c r="F53" i="5" s="1"/>
  <c r="I161" i="5"/>
  <c r="I52" i="5" s="1"/>
  <c r="K160" i="5"/>
  <c r="L159" i="5"/>
  <c r="N158" i="5"/>
  <c r="F156" i="5"/>
  <c r="F47" i="5" s="1"/>
  <c r="H155" i="5"/>
  <c r="H46" i="5" s="1"/>
  <c r="H154" i="5"/>
  <c r="K153" i="5"/>
  <c r="K44" i="5" s="1"/>
  <c r="N152" i="5"/>
  <c r="N151" i="5"/>
  <c r="N42" i="5" s="1"/>
  <c r="P150" i="5"/>
  <c r="E150" i="5"/>
  <c r="E41" i="5" s="1"/>
  <c r="E149" i="5"/>
  <c r="E40" i="5" s="1"/>
  <c r="H148" i="5"/>
  <c r="H39" i="5" s="1"/>
  <c r="J147" i="5"/>
  <c r="J38" i="5" s="1"/>
  <c r="K146" i="5"/>
  <c r="K37" i="5" s="1"/>
  <c r="M145" i="5"/>
  <c r="M36" i="5" s="1"/>
  <c r="P144" i="5"/>
  <c r="P35" i="5" s="1"/>
  <c r="P143" i="5"/>
  <c r="P34" i="5" s="1"/>
  <c r="E143" i="5"/>
  <c r="E34" i="5" s="1"/>
  <c r="E390" i="5"/>
  <c r="P387" i="5"/>
  <c r="J386" i="5"/>
  <c r="J277" i="5" s="1"/>
  <c r="D385" i="5"/>
  <c r="D276" i="5" s="1"/>
  <c r="L383" i="5"/>
  <c r="L274" i="5" s="1"/>
  <c r="J382" i="5"/>
  <c r="D381" i="5"/>
  <c r="L379" i="5"/>
  <c r="L270" i="5" s="1"/>
  <c r="H378" i="5"/>
  <c r="O375" i="5"/>
  <c r="I374" i="5"/>
  <c r="O371" i="5"/>
  <c r="O262" i="5" s="1"/>
  <c r="I370" i="5"/>
  <c r="I261" i="5" s="1"/>
  <c r="K367" i="5"/>
  <c r="I366" i="5"/>
  <c r="I257" i="5" s="1"/>
  <c r="K363" i="5"/>
  <c r="G362" i="5"/>
  <c r="G253" i="5" s="1"/>
  <c r="M360" i="5"/>
  <c r="K359" i="5"/>
  <c r="H358" i="5"/>
  <c r="H249" i="5" s="1"/>
  <c r="N356" i="5"/>
  <c r="N247" i="5" s="1"/>
  <c r="J355" i="5"/>
  <c r="J246" i="5" s="1"/>
  <c r="I354" i="5"/>
  <c r="E353" i="5"/>
  <c r="E244" i="5" s="1"/>
  <c r="K351" i="5"/>
  <c r="I350" i="5"/>
  <c r="E349" i="5"/>
  <c r="E240" i="5" s="1"/>
  <c r="K347" i="5"/>
  <c r="K238" i="5" s="1"/>
  <c r="G346" i="5"/>
  <c r="G237" i="5" s="1"/>
  <c r="E345" i="5"/>
  <c r="K343" i="5"/>
  <c r="G342" i="5"/>
  <c r="G233" i="5" s="1"/>
  <c r="I339" i="5"/>
  <c r="I230" i="5" s="1"/>
  <c r="N194" i="5"/>
  <c r="N85" i="5" s="1"/>
  <c r="O192" i="5"/>
  <c r="O191" i="5"/>
  <c r="O82" i="5" s="1"/>
  <c r="M190" i="5"/>
  <c r="M189" i="5"/>
  <c r="M80" i="5" s="1"/>
  <c r="O188" i="5"/>
  <c r="O79" i="5" s="1"/>
  <c r="M187" i="5"/>
  <c r="M78" i="5" s="1"/>
  <c r="M186" i="5"/>
  <c r="M185" i="5"/>
  <c r="K184" i="5"/>
  <c r="M183" i="5"/>
  <c r="M74" i="5" s="1"/>
  <c r="M182" i="5"/>
  <c r="K181" i="5"/>
  <c r="K72" i="5" s="1"/>
  <c r="K180" i="5"/>
  <c r="K71" i="5" s="1"/>
  <c r="M179" i="5"/>
  <c r="M70" i="5" s="1"/>
  <c r="K178" i="5"/>
  <c r="K69" i="5" s="1"/>
  <c r="K177" i="5"/>
  <c r="K68" i="5" s="1"/>
  <c r="K176" i="5"/>
  <c r="K67" i="5" s="1"/>
  <c r="I175" i="5"/>
  <c r="I66" i="5" s="1"/>
  <c r="K174" i="5"/>
  <c r="K65" i="5" s="1"/>
  <c r="K173" i="5"/>
  <c r="K64" i="5" s="1"/>
  <c r="K172" i="5"/>
  <c r="N171" i="5"/>
  <c r="N62" i="5" s="1"/>
  <c r="P170" i="5"/>
  <c r="E169" i="5"/>
  <c r="E60" i="5" s="1"/>
  <c r="H168" i="5"/>
  <c r="H59" i="5" s="1"/>
  <c r="H167" i="5"/>
  <c r="H58" i="5" s="1"/>
  <c r="K166" i="5"/>
  <c r="K57" i="5" s="1"/>
  <c r="M165" i="5"/>
  <c r="M56" i="5" s="1"/>
  <c r="N164" i="5"/>
  <c r="N55" i="5" s="1"/>
  <c r="P163" i="5"/>
  <c r="P54" i="5" s="1"/>
  <c r="E163" i="5"/>
  <c r="E54" i="5" s="1"/>
  <c r="E162" i="5"/>
  <c r="E53" i="5" s="1"/>
  <c r="H161" i="5"/>
  <c r="H52" i="5" s="1"/>
  <c r="J160" i="5"/>
  <c r="J51" i="5" s="1"/>
  <c r="J159" i="5"/>
  <c r="M158" i="5"/>
  <c r="M49" i="5" s="1"/>
  <c r="P157" i="5"/>
  <c r="P48" i="5" s="1"/>
  <c r="P156" i="5"/>
  <c r="P47" i="5" s="1"/>
  <c r="D156" i="5"/>
  <c r="G155" i="5"/>
  <c r="G46" i="5" s="1"/>
  <c r="G154" i="5"/>
  <c r="J153" i="5"/>
  <c r="J44" i="5" s="1"/>
  <c r="L152" i="5"/>
  <c r="L43" i="5" s="1"/>
  <c r="M151" i="5"/>
  <c r="M42" i="5" s="1"/>
  <c r="O150" i="5"/>
  <c r="O41" i="5" s="1"/>
  <c r="D150" i="5"/>
  <c r="D41" i="5" s="1"/>
  <c r="D149" i="5"/>
  <c r="D40" i="5" s="1"/>
  <c r="G148" i="5"/>
  <c r="I147" i="5"/>
  <c r="I38" i="5" s="1"/>
  <c r="J146" i="5"/>
  <c r="J37" i="5" s="1"/>
  <c r="L145" i="5"/>
  <c r="L36" i="5" s="1"/>
  <c r="O144" i="5"/>
  <c r="O35" i="5" s="1"/>
  <c r="O143" i="5"/>
  <c r="O34" i="5" s="1"/>
  <c r="D143" i="5"/>
  <c r="D34" i="5" s="1"/>
  <c r="N390" i="5"/>
  <c r="O387" i="5"/>
  <c r="O278" i="5" s="1"/>
  <c r="O385" i="5"/>
  <c r="E384" i="5"/>
  <c r="E275" i="5" s="1"/>
  <c r="N382" i="5"/>
  <c r="L380" i="5"/>
  <c r="L271" i="5" s="1"/>
  <c r="P378" i="5"/>
  <c r="H377" i="5"/>
  <c r="H268" i="5" s="1"/>
  <c r="L375" i="5"/>
  <c r="N373" i="5"/>
  <c r="D372" i="5"/>
  <c r="D263" i="5" s="1"/>
  <c r="P369" i="5"/>
  <c r="J368" i="5"/>
  <c r="J259" i="5" s="1"/>
  <c r="N366" i="5"/>
  <c r="N257" i="5" s="1"/>
  <c r="L364" i="5"/>
  <c r="P362" i="5"/>
  <c r="P253" i="5" s="1"/>
  <c r="H361" i="5"/>
  <c r="H359" i="5"/>
  <c r="M357" i="5"/>
  <c r="M248" i="5" s="1"/>
  <c r="E356" i="5"/>
  <c r="E247" i="5" s="1"/>
  <c r="H354" i="5"/>
  <c r="H245" i="5" s="1"/>
  <c r="J352" i="5"/>
  <c r="N350" i="5"/>
  <c r="N241" i="5" s="1"/>
  <c r="L348" i="5"/>
  <c r="L239" i="5" s="1"/>
  <c r="D347" i="5"/>
  <c r="H345" i="5"/>
  <c r="H343" i="5"/>
  <c r="H234" i="5" s="1"/>
  <c r="L341" i="5"/>
  <c r="L232" i="5" s="1"/>
  <c r="D340" i="5"/>
  <c r="D231" i="5" s="1"/>
  <c r="K194" i="5"/>
  <c r="K85" i="5" s="1"/>
  <c r="D192" i="5"/>
  <c r="L190" i="5"/>
  <c r="L81" i="5" s="1"/>
  <c r="F189" i="5"/>
  <c r="D188" i="5"/>
  <c r="L186" i="5"/>
  <c r="L77" i="5" s="1"/>
  <c r="F185" i="5"/>
  <c r="F76" i="5" s="1"/>
  <c r="P183" i="5"/>
  <c r="P74" i="5" s="1"/>
  <c r="H182" i="5"/>
  <c r="F181" i="5"/>
  <c r="P179" i="5"/>
  <c r="P70" i="5" s="1"/>
  <c r="H178" i="5"/>
  <c r="D177" i="5"/>
  <c r="P175" i="5"/>
  <c r="P66" i="5" s="1"/>
  <c r="H174" i="5"/>
  <c r="H65" i="5" s="1"/>
  <c r="E173" i="5"/>
  <c r="E64" i="5" s="1"/>
  <c r="M170" i="5"/>
  <c r="M61" i="5" s="1"/>
  <c r="M169" i="5"/>
  <c r="M60" i="5" s="1"/>
  <c r="K168" i="5"/>
  <c r="K59" i="5" s="1"/>
  <c r="G167" i="5"/>
  <c r="E166" i="5"/>
  <c r="E57" i="5" s="1"/>
  <c r="E165" i="5"/>
  <c r="E56" i="5" s="1"/>
  <c r="O163" i="5"/>
  <c r="O54" i="5" s="1"/>
  <c r="M162" i="5"/>
  <c r="M53" i="5" s="1"/>
  <c r="K161" i="5"/>
  <c r="K52" i="5" s="1"/>
  <c r="G160" i="5"/>
  <c r="G51" i="5" s="1"/>
  <c r="G159" i="5"/>
  <c r="G50" i="5" s="1"/>
  <c r="E158" i="5"/>
  <c r="P155" i="5"/>
  <c r="P46" i="5" s="1"/>
  <c r="N154" i="5"/>
  <c r="N45" i="5" s="1"/>
  <c r="L153" i="5"/>
  <c r="L44" i="5" s="1"/>
  <c r="H152" i="5"/>
  <c r="H43" i="5" s="1"/>
  <c r="H151" i="5"/>
  <c r="H42" i="5" s="1"/>
  <c r="F150" i="5"/>
  <c r="F41" i="5" s="1"/>
  <c r="P148" i="5"/>
  <c r="P39" i="5" s="1"/>
  <c r="N147" i="5"/>
  <c r="N38" i="5" s="1"/>
  <c r="N146" i="5"/>
  <c r="N37" i="5" s="1"/>
  <c r="J145" i="5"/>
  <c r="J36" i="5" s="1"/>
  <c r="H144" i="5"/>
  <c r="H35" i="5" s="1"/>
  <c r="F143" i="5"/>
  <c r="F34" i="5" s="1"/>
  <c r="D390" i="5"/>
  <c r="D281" i="5" s="1"/>
  <c r="M385" i="5"/>
  <c r="M276" i="5" s="1"/>
  <c r="J380" i="5"/>
  <c r="J271" i="5" s="1"/>
  <c r="D375" i="5"/>
  <c r="D266" i="5" s="1"/>
  <c r="J371" i="5"/>
  <c r="D368" i="5"/>
  <c r="D259" i="5" s="1"/>
  <c r="J364" i="5"/>
  <c r="J255" i="5" s="1"/>
  <c r="L360" i="5"/>
  <c r="L251" i="5" s="1"/>
  <c r="I355" i="5"/>
  <c r="I246" i="5" s="1"/>
  <c r="F352" i="5"/>
  <c r="J348" i="5"/>
  <c r="J239" i="5" s="1"/>
  <c r="L344" i="5"/>
  <c r="H341" i="5"/>
  <c r="H232" i="5" s="1"/>
  <c r="E194" i="5"/>
  <c r="E85" i="5" s="1"/>
  <c r="J191" i="5"/>
  <c r="D189" i="5"/>
  <c r="D80" i="5" s="1"/>
  <c r="F186" i="5"/>
  <c r="J183" i="5"/>
  <c r="J74" i="5" s="1"/>
  <c r="P180" i="5"/>
  <c r="P71" i="5" s="1"/>
  <c r="F178" i="5"/>
  <c r="F69" i="5" s="1"/>
  <c r="H175" i="5"/>
  <c r="H66" i="5" s="1"/>
  <c r="D168" i="5"/>
  <c r="L164" i="5"/>
  <c r="L55" i="5" s="1"/>
  <c r="J163" i="5"/>
  <c r="J54" i="5" s="1"/>
  <c r="F161" i="5"/>
  <c r="F52" i="5" s="1"/>
  <c r="P158" i="5"/>
  <c r="N156" i="5"/>
  <c r="N47" i="5" s="1"/>
  <c r="H153" i="5"/>
  <c r="H44" i="5" s="1"/>
  <c r="M149" i="5"/>
  <c r="L147" i="5"/>
  <c r="L38" i="5" s="1"/>
  <c r="E145" i="5"/>
  <c r="E36" i="5" s="1"/>
  <c r="M390" i="5"/>
  <c r="M281" i="5" s="1"/>
  <c r="J387" i="5"/>
  <c r="J278" i="5" s="1"/>
  <c r="N385" i="5"/>
  <c r="N276" i="5" s="1"/>
  <c r="D384" i="5"/>
  <c r="E382" i="5"/>
  <c r="E273" i="5" s="1"/>
  <c r="K380" i="5"/>
  <c r="O378" i="5"/>
  <c r="O269" i="5" s="1"/>
  <c r="K375" i="5"/>
  <c r="M373" i="5"/>
  <c r="M264" i="5" s="1"/>
  <c r="O369" i="5"/>
  <c r="I368" i="5"/>
  <c r="M366" i="5"/>
  <c r="K364" i="5"/>
  <c r="K255" i="5" s="1"/>
  <c r="O362" i="5"/>
  <c r="G361" i="5"/>
  <c r="G252" i="5" s="1"/>
  <c r="G359" i="5"/>
  <c r="G250" i="5" s="1"/>
  <c r="L357" i="5"/>
  <c r="L248" i="5" s="1"/>
  <c r="P355" i="5"/>
  <c r="G354" i="5"/>
  <c r="I352" i="5"/>
  <c r="M350" i="5"/>
  <c r="K348" i="5"/>
  <c r="G345" i="5"/>
  <c r="G236" i="5" s="1"/>
  <c r="G343" i="5"/>
  <c r="G234" i="5" s="1"/>
  <c r="K341" i="5"/>
  <c r="K232" i="5" s="1"/>
  <c r="J194" i="5"/>
  <c r="J85" i="5" s="1"/>
  <c r="K190" i="5"/>
  <c r="K81" i="5" s="1"/>
  <c r="E189" i="5"/>
  <c r="E80" i="5" s="1"/>
  <c r="K186" i="5"/>
  <c r="K77" i="5" s="1"/>
  <c r="E185" i="5"/>
  <c r="E76" i="5" s="1"/>
  <c r="O183" i="5"/>
  <c r="O74" i="5" s="1"/>
  <c r="G182" i="5"/>
  <c r="G73" i="5" s="1"/>
  <c r="E181" i="5"/>
  <c r="E72" i="5" s="1"/>
  <c r="O179" i="5"/>
  <c r="O70" i="5" s="1"/>
  <c r="G178" i="5"/>
  <c r="G69" i="5" s="1"/>
  <c r="O175" i="5"/>
  <c r="O66" i="5" s="1"/>
  <c r="G174" i="5"/>
  <c r="G65" i="5" s="1"/>
  <c r="D173" i="5"/>
  <c r="D64" i="5" s="1"/>
  <c r="P171" i="5"/>
  <c r="P62" i="5" s="1"/>
  <c r="L170" i="5"/>
  <c r="L61" i="5" s="1"/>
  <c r="L169" i="5"/>
  <c r="L60" i="5" s="1"/>
  <c r="J168" i="5"/>
  <c r="F167" i="5"/>
  <c r="F58" i="5" s="1"/>
  <c r="D166" i="5"/>
  <c r="D57" i="5" s="1"/>
  <c r="D165" i="5"/>
  <c r="D56" i="5" s="1"/>
  <c r="N163" i="5"/>
  <c r="N54" i="5" s="1"/>
  <c r="L162" i="5"/>
  <c r="L53" i="5" s="1"/>
  <c r="J161" i="5"/>
  <c r="J52" i="5" s="1"/>
  <c r="F160" i="5"/>
  <c r="F51" i="5" s="1"/>
  <c r="F159" i="5"/>
  <c r="F50" i="5" s="1"/>
  <c r="D158" i="5"/>
  <c r="O156" i="5"/>
  <c r="O47" i="5" s="1"/>
  <c r="M155" i="5"/>
  <c r="M46" i="5" s="1"/>
  <c r="M154" i="5"/>
  <c r="M45" i="5" s="1"/>
  <c r="I153" i="5"/>
  <c r="I44" i="5" s="1"/>
  <c r="G152" i="5"/>
  <c r="G43" i="5" s="1"/>
  <c r="E151" i="5"/>
  <c r="E42" i="5" s="1"/>
  <c r="N149" i="5"/>
  <c r="O148" i="5"/>
  <c r="O39" i="5" s="1"/>
  <c r="M147" i="5"/>
  <c r="M38" i="5" s="1"/>
  <c r="H146" i="5"/>
  <c r="F145" i="5"/>
  <c r="G144" i="5"/>
  <c r="G35" i="5" s="1"/>
  <c r="G387" i="5"/>
  <c r="G278" i="5" s="1"/>
  <c r="P381" i="5"/>
  <c r="P272" i="5" s="1"/>
  <c r="N378" i="5"/>
  <c r="N269" i="5" s="1"/>
  <c r="N376" i="5"/>
  <c r="L373" i="5"/>
  <c r="L264" i="5" s="1"/>
  <c r="N369" i="5"/>
  <c r="P365" i="5"/>
  <c r="N362" i="5"/>
  <c r="N253" i="5" s="1"/>
  <c r="K357" i="5"/>
  <c r="K248" i="5" s="1"/>
  <c r="N353" i="5"/>
  <c r="N244" i="5" s="1"/>
  <c r="F350" i="5"/>
  <c r="N346" i="5"/>
  <c r="D343" i="5"/>
  <c r="H339" i="5"/>
  <c r="H230" i="5" s="1"/>
  <c r="H190" i="5"/>
  <c r="J187" i="5"/>
  <c r="D185" i="5"/>
  <c r="D76" i="5" s="1"/>
  <c r="F182" i="5"/>
  <c r="F73" i="5" s="1"/>
  <c r="H179" i="5"/>
  <c r="H70" i="5" s="1"/>
  <c r="P176" i="5"/>
  <c r="P67" i="5" s="1"/>
  <c r="D174" i="5"/>
  <c r="M171" i="5"/>
  <c r="M62" i="5" s="1"/>
  <c r="K170" i="5"/>
  <c r="K61" i="5" s="1"/>
  <c r="I169" i="5"/>
  <c r="I60" i="5" s="1"/>
  <c r="E167" i="5"/>
  <c r="E58" i="5" s="1"/>
  <c r="K162" i="5"/>
  <c r="K53" i="5" s="1"/>
  <c r="D160" i="5"/>
  <c r="D51" i="5" s="1"/>
  <c r="L157" i="5"/>
  <c r="L48" i="5" s="1"/>
  <c r="L155" i="5"/>
  <c r="L46" i="5" s="1"/>
  <c r="L154" i="5"/>
  <c r="L45" i="5" s="1"/>
  <c r="F152" i="5"/>
  <c r="F43" i="5" s="1"/>
  <c r="D151" i="5"/>
  <c r="D42" i="5" s="1"/>
  <c r="N148" i="5"/>
  <c r="N39" i="5" s="1"/>
  <c r="G146" i="5"/>
  <c r="G37" i="5" s="1"/>
  <c r="F144" i="5"/>
  <c r="F35" i="5" s="1"/>
  <c r="H142" i="5"/>
  <c r="H88" i="5"/>
  <c r="C143" i="5"/>
  <c r="C89" i="5"/>
  <c r="C155" i="5"/>
  <c r="C101" i="5"/>
  <c r="C184" i="5"/>
  <c r="C130" i="5"/>
  <c r="C187" i="5"/>
  <c r="C133" i="5"/>
  <c r="N143" i="5"/>
  <c r="N34" i="5" s="1"/>
  <c r="P145" i="5"/>
  <c r="O147" i="5"/>
  <c r="O38" i="5" s="1"/>
  <c r="K149" i="5"/>
  <c r="K40" i="5" s="1"/>
  <c r="J151" i="5"/>
  <c r="J42" i="5" s="1"/>
  <c r="D153" i="5"/>
  <c r="D44" i="5" s="1"/>
  <c r="D155" i="5"/>
  <c r="D46" i="5" s="1"/>
  <c r="K158" i="5"/>
  <c r="L160" i="5"/>
  <c r="D162" i="5"/>
  <c r="D53" i="5" s="1"/>
  <c r="F164" i="5"/>
  <c r="P165" i="5"/>
  <c r="P56" i="5" s="1"/>
  <c r="O167" i="5"/>
  <c r="O58" i="5" s="1"/>
  <c r="N169" i="5"/>
  <c r="N60" i="5" s="1"/>
  <c r="H171" i="5"/>
  <c r="H62" i="5" s="1"/>
  <c r="F173" i="5"/>
  <c r="F175" i="5"/>
  <c r="F66" i="5" s="1"/>
  <c r="I177" i="5"/>
  <c r="I68" i="5" s="1"/>
  <c r="F179" i="5"/>
  <c r="F70" i="5" s="1"/>
  <c r="J181" i="5"/>
  <c r="J72" i="5" s="1"/>
  <c r="I183" i="5"/>
  <c r="I74" i="5" s="1"/>
  <c r="G192" i="5"/>
  <c r="G83" i="5" s="1"/>
  <c r="L340" i="5"/>
  <c r="L231" i="5" s="1"/>
  <c r="D344" i="5"/>
  <c r="D235" i="5" s="1"/>
  <c r="M346" i="5"/>
  <c r="H349" i="5"/>
  <c r="H240" i="5" s="1"/>
  <c r="E352" i="5"/>
  <c r="E243" i="5" s="1"/>
  <c r="N357" i="5"/>
  <c r="N248" i="5" s="1"/>
  <c r="I360" i="5"/>
  <c r="I251" i="5" s="1"/>
  <c r="I363" i="5"/>
  <c r="I254" i="5" s="1"/>
  <c r="N365" i="5"/>
  <c r="N368" i="5"/>
  <c r="I371" i="5"/>
  <c r="I262" i="5" s="1"/>
  <c r="F374" i="5"/>
  <c r="M376" i="5"/>
  <c r="M267" i="5" s="1"/>
  <c r="J379" i="5"/>
  <c r="J270" i="5" s="1"/>
  <c r="O381" i="5"/>
  <c r="O272" i="5" s="1"/>
  <c r="M384" i="5"/>
  <c r="M275" i="5" s="1"/>
  <c r="D387" i="5"/>
  <c r="D278" i="5" s="1"/>
  <c r="C98" i="6"/>
  <c r="C181" i="6"/>
  <c r="C234" i="6" s="1"/>
  <c r="C616" i="6"/>
  <c r="I144" i="5"/>
  <c r="I35" i="5" s="1"/>
  <c r="E146" i="5"/>
  <c r="E37" i="5" s="1"/>
  <c r="D148" i="5"/>
  <c r="L149" i="5"/>
  <c r="L151" i="5"/>
  <c r="L42" i="5" s="1"/>
  <c r="M153" i="5"/>
  <c r="M44" i="5" s="1"/>
  <c r="I155" i="5"/>
  <c r="I46" i="5" s="1"/>
  <c r="F157" i="5"/>
  <c r="L158" i="5"/>
  <c r="L49" i="5" s="1"/>
  <c r="N160" i="5"/>
  <c r="N51" i="5" s="1"/>
  <c r="J162" i="5"/>
  <c r="J53" i="5" s="1"/>
  <c r="I164" i="5"/>
  <c r="I55" i="5" s="1"/>
  <c r="H166" i="5"/>
  <c r="P167" i="5"/>
  <c r="P58" i="5" s="1"/>
  <c r="P169" i="5"/>
  <c r="P60" i="5" s="1"/>
  <c r="L171" i="5"/>
  <c r="L62" i="5" s="1"/>
  <c r="H173" i="5"/>
  <c r="H64" i="5" s="1"/>
  <c r="G175" i="5"/>
  <c r="G66" i="5" s="1"/>
  <c r="J177" i="5"/>
  <c r="J68" i="5" s="1"/>
  <c r="G179" i="5"/>
  <c r="G70" i="5" s="1"/>
  <c r="G184" i="5"/>
  <c r="G75" i="5" s="1"/>
  <c r="D186" i="5"/>
  <c r="D77" i="5" s="1"/>
  <c r="G188" i="5"/>
  <c r="G79" i="5" s="1"/>
  <c r="D190" i="5"/>
  <c r="D81" i="5" s="1"/>
  <c r="H192" i="5"/>
  <c r="K338" i="5"/>
  <c r="K284" i="5"/>
  <c r="C350" i="5"/>
  <c r="C296" i="5"/>
  <c r="C352" i="5"/>
  <c r="C298" i="5"/>
  <c r="G341" i="5"/>
  <c r="G232" i="5" s="1"/>
  <c r="I344" i="5"/>
  <c r="I235" i="5" s="1"/>
  <c r="M349" i="5"/>
  <c r="M240" i="5" s="1"/>
  <c r="M352" i="5"/>
  <c r="G355" i="5"/>
  <c r="G246" i="5" s="1"/>
  <c r="G358" i="5"/>
  <c r="G249" i="5" s="1"/>
  <c r="J360" i="5"/>
  <c r="J251" i="5" s="1"/>
  <c r="J363" i="5"/>
  <c r="J254" i="5" s="1"/>
  <c r="O365" i="5"/>
  <c r="O256" i="5" s="1"/>
  <c r="K369" i="5"/>
  <c r="K260" i="5" s="1"/>
  <c r="O374" i="5"/>
  <c r="O265" i="5" s="1"/>
  <c r="K379" i="5"/>
  <c r="O382" i="5"/>
  <c r="O273" i="5" s="1"/>
  <c r="N384" i="5"/>
  <c r="N275" i="5" s="1"/>
  <c r="D388" i="5"/>
  <c r="D279" i="5" s="1"/>
  <c r="C171" i="5"/>
  <c r="C117" i="5"/>
  <c r="D284" i="5"/>
  <c r="D338" i="5"/>
  <c r="C349" i="5"/>
  <c r="C295" i="5"/>
  <c r="D16" i="1"/>
  <c r="G17" i="1"/>
  <c r="J18" i="1"/>
  <c r="M19" i="1"/>
  <c r="M59" i="1" s="1"/>
  <c r="D32" i="1"/>
  <c r="G33" i="1"/>
  <c r="J34" i="1"/>
  <c r="M35" i="1"/>
  <c r="D48" i="1"/>
  <c r="G49" i="1"/>
  <c r="J50" i="1"/>
  <c r="M51" i="1"/>
  <c r="M72" i="1"/>
  <c r="N17" i="1" s="1"/>
  <c r="G78" i="1"/>
  <c r="H23" i="1" s="1"/>
  <c r="D85" i="1"/>
  <c r="G86" i="1"/>
  <c r="J87" i="1"/>
  <c r="J95" i="1"/>
  <c r="M96" i="1"/>
  <c r="D101" i="1"/>
  <c r="J103" i="1"/>
  <c r="C146" i="5"/>
  <c r="C92" i="5"/>
  <c r="M284" i="5"/>
  <c r="M338" i="5"/>
  <c r="F284" i="5"/>
  <c r="N285" i="5"/>
  <c r="L287" i="5"/>
  <c r="L289" i="5"/>
  <c r="E291" i="5"/>
  <c r="E293" i="5"/>
  <c r="K294" i="5"/>
  <c r="K296" i="5"/>
  <c r="I298" i="5"/>
  <c r="G300" i="5"/>
  <c r="O301" i="5"/>
  <c r="M303" i="5"/>
  <c r="M305" i="5"/>
  <c r="I307" i="5"/>
  <c r="I309" i="5"/>
  <c r="C311" i="5"/>
  <c r="M312" i="5"/>
  <c r="O314" i="5"/>
  <c r="K316" i="5"/>
  <c r="E320" i="5"/>
  <c r="O321" i="5"/>
  <c r="J323" i="5"/>
  <c r="O324" i="5"/>
  <c r="M328" i="5"/>
  <c r="G330" i="5"/>
  <c r="F332" i="5"/>
  <c r="P333" i="5"/>
  <c r="L338" i="5"/>
  <c r="L284" i="5"/>
  <c r="C354" i="5"/>
  <c r="C300" i="5"/>
  <c r="C358" i="5"/>
  <c r="C304" i="5"/>
  <c r="C382" i="5"/>
  <c r="C328" i="5"/>
  <c r="B807" i="9"/>
  <c r="H542" i="9"/>
  <c r="B701" i="9"/>
  <c r="B489" i="9"/>
  <c r="B383" i="9"/>
  <c r="B754" i="9"/>
  <c r="H595" i="9"/>
  <c r="B595" i="9"/>
  <c r="B277" i="9"/>
  <c r="H12" i="9"/>
  <c r="H118" i="9"/>
  <c r="H489" i="9"/>
  <c r="H436" i="9"/>
  <c r="B118" i="9"/>
  <c r="B648" i="9"/>
  <c r="B542" i="9"/>
  <c r="B330" i="9"/>
  <c r="B224" i="9"/>
  <c r="H171" i="9"/>
  <c r="B171" i="9"/>
  <c r="H65" i="9"/>
  <c r="G9" i="1"/>
  <c r="J10" i="1"/>
  <c r="M11" i="1"/>
  <c r="D24" i="1"/>
  <c r="G25" i="1"/>
  <c r="J26" i="1"/>
  <c r="M27" i="1"/>
  <c r="D40" i="1"/>
  <c r="G41" i="1"/>
  <c r="J42" i="1"/>
  <c r="M43" i="1"/>
  <c r="D56" i="1"/>
  <c r="G57" i="1"/>
  <c r="J58" i="1"/>
  <c r="J60" i="1"/>
  <c r="K60" i="1" s="1"/>
  <c r="M64" i="1"/>
  <c r="N9" i="1" s="1"/>
  <c r="D69" i="1"/>
  <c r="G70" i="1"/>
  <c r="J71" i="1"/>
  <c r="D77" i="1"/>
  <c r="J79" i="1"/>
  <c r="M80" i="1"/>
  <c r="M88" i="1"/>
  <c r="D93" i="1"/>
  <c r="G94" i="1"/>
  <c r="G102" i="1"/>
  <c r="M104" i="1"/>
  <c r="D109" i="1"/>
  <c r="G110" i="1"/>
  <c r="J111" i="1"/>
  <c r="M112" i="1"/>
  <c r="D13" i="1"/>
  <c r="G14" i="1"/>
  <c r="J15" i="1"/>
  <c r="M16" i="1"/>
  <c r="D21" i="1"/>
  <c r="G22" i="1"/>
  <c r="J23" i="1"/>
  <c r="M24" i="1"/>
  <c r="D29" i="1"/>
  <c r="G30" i="1"/>
  <c r="J31" i="1"/>
  <c r="M32" i="1"/>
  <c r="D37" i="1"/>
  <c r="G38" i="1"/>
  <c r="J39" i="1"/>
  <c r="M40" i="1"/>
  <c r="D45" i="1"/>
  <c r="G46" i="1"/>
  <c r="J47" i="1"/>
  <c r="M48" i="1"/>
  <c r="D53" i="1"/>
  <c r="G54" i="1"/>
  <c r="J55" i="1"/>
  <c r="M56" i="1"/>
  <c r="D66" i="1"/>
  <c r="G67" i="1"/>
  <c r="J68" i="1"/>
  <c r="M69" i="1"/>
  <c r="D74" i="1"/>
  <c r="G75" i="1"/>
  <c r="J76" i="1"/>
  <c r="M77" i="1"/>
  <c r="D82" i="1"/>
  <c r="E27" i="1" s="1"/>
  <c r="G83" i="1"/>
  <c r="J84" i="1"/>
  <c r="M85" i="1"/>
  <c r="D90" i="1"/>
  <c r="G91" i="1"/>
  <c r="H36" i="1" s="1"/>
  <c r="J92" i="1"/>
  <c r="M93" i="1"/>
  <c r="N38" i="1" s="1"/>
  <c r="D98" i="1"/>
  <c r="G99" i="1"/>
  <c r="J100" i="1"/>
  <c r="M101" i="1"/>
  <c r="D106" i="1"/>
  <c r="G107" i="1"/>
  <c r="J108" i="1"/>
  <c r="P336" i="5"/>
  <c r="H336" i="5"/>
  <c r="M334" i="5"/>
  <c r="M279" i="5" s="1"/>
  <c r="E334" i="5"/>
  <c r="E279" i="5" s="1"/>
  <c r="K333" i="5"/>
  <c r="I332" i="5"/>
  <c r="O331" i="5"/>
  <c r="G331" i="5"/>
  <c r="M330" i="5"/>
  <c r="E330" i="5"/>
  <c r="K329" i="5"/>
  <c r="K274" i="5" s="1"/>
  <c r="I328" i="5"/>
  <c r="O327" i="5"/>
  <c r="G327" i="5"/>
  <c r="M326" i="5"/>
  <c r="E326" i="5"/>
  <c r="E271" i="5" s="1"/>
  <c r="K325" i="5"/>
  <c r="I324" i="5"/>
  <c r="O323" i="5"/>
  <c r="O268" i="5" s="1"/>
  <c r="G323" i="5"/>
  <c r="M322" i="5"/>
  <c r="E322" i="5"/>
  <c r="K321" i="5"/>
  <c r="I320" i="5"/>
  <c r="O319" i="5"/>
  <c r="G319" i="5"/>
  <c r="M318" i="5"/>
  <c r="M263" i="5" s="1"/>
  <c r="E318" i="5"/>
  <c r="K317" i="5"/>
  <c r="I316" i="5"/>
  <c r="O315" i="5"/>
  <c r="G315" i="5"/>
  <c r="M314" i="5"/>
  <c r="E314" i="5"/>
  <c r="K313" i="5"/>
  <c r="I312" i="5"/>
  <c r="O311" i="5"/>
  <c r="G311" i="5"/>
  <c r="M310" i="5"/>
  <c r="E310" i="5"/>
  <c r="K309" i="5"/>
  <c r="I308" i="5"/>
  <c r="O307" i="5"/>
  <c r="O252" i="5" s="1"/>
  <c r="G307" i="5"/>
  <c r="M306" i="5"/>
  <c r="E306" i="5"/>
  <c r="K305" i="5"/>
  <c r="I304" i="5"/>
  <c r="O303" i="5"/>
  <c r="G303" i="5"/>
  <c r="M302" i="5"/>
  <c r="M247" i="5" s="1"/>
  <c r="E302" i="5"/>
  <c r="K301" i="5"/>
  <c r="I300" i="5"/>
  <c r="O299" i="5"/>
  <c r="G299" i="5"/>
  <c r="M298" i="5"/>
  <c r="E298" i="5"/>
  <c r="K297" i="5"/>
  <c r="I296" i="5"/>
  <c r="O295" i="5"/>
  <c r="G295" i="5"/>
  <c r="M294" i="5"/>
  <c r="E294" i="5"/>
  <c r="E239" i="5" s="1"/>
  <c r="K293" i="5"/>
  <c r="I292" i="5"/>
  <c r="O291" i="5"/>
  <c r="G291" i="5"/>
  <c r="M290" i="5"/>
  <c r="E290" i="5"/>
  <c r="K289" i="5"/>
  <c r="I288" i="5"/>
  <c r="I233" i="5" s="1"/>
  <c r="O287" i="5"/>
  <c r="G287" i="5"/>
  <c r="M286" i="5"/>
  <c r="E286" i="5"/>
  <c r="E231" i="5" s="1"/>
  <c r="K285" i="5"/>
  <c r="O336" i="5"/>
  <c r="O281" i="5" s="1"/>
  <c r="G336" i="5"/>
  <c r="L334" i="5"/>
  <c r="L279" i="5" s="1"/>
  <c r="D334" i="5"/>
  <c r="J333" i="5"/>
  <c r="P332" i="5"/>
  <c r="H332" i="5"/>
  <c r="N331" i="5"/>
  <c r="F331" i="5"/>
  <c r="L330" i="5"/>
  <c r="D330" i="5"/>
  <c r="J329" i="5"/>
  <c r="J274" i="5" s="1"/>
  <c r="P328" i="5"/>
  <c r="H328" i="5"/>
  <c r="N327" i="5"/>
  <c r="F327" i="5"/>
  <c r="L326" i="5"/>
  <c r="D326" i="5"/>
  <c r="J325" i="5"/>
  <c r="P324" i="5"/>
  <c r="H324" i="5"/>
  <c r="N323" i="5"/>
  <c r="F323" i="5"/>
  <c r="L322" i="5"/>
  <c r="D322" i="5"/>
  <c r="D267" i="5" s="1"/>
  <c r="J321" i="5"/>
  <c r="P320" i="5"/>
  <c r="P265" i="5" s="1"/>
  <c r="H320" i="5"/>
  <c r="N319" i="5"/>
  <c r="F319" i="5"/>
  <c r="L318" i="5"/>
  <c r="D318" i="5"/>
  <c r="J317" i="5"/>
  <c r="P316" i="5"/>
  <c r="H316" i="5"/>
  <c r="N315" i="5"/>
  <c r="F315" i="5"/>
  <c r="L314" i="5"/>
  <c r="D314" i="5"/>
  <c r="J313" i="5"/>
  <c r="P312" i="5"/>
  <c r="P257" i="5" s="1"/>
  <c r="H312" i="5"/>
  <c r="N311" i="5"/>
  <c r="F311" i="5"/>
  <c r="L310" i="5"/>
  <c r="D310" i="5"/>
  <c r="J309" i="5"/>
  <c r="P308" i="5"/>
  <c r="H308" i="5"/>
  <c r="N307" i="5"/>
  <c r="F307" i="5"/>
  <c r="L306" i="5"/>
  <c r="D306" i="5"/>
  <c r="J305" i="5"/>
  <c r="P304" i="5"/>
  <c r="H304" i="5"/>
  <c r="N303" i="5"/>
  <c r="F303" i="5"/>
  <c r="L302" i="5"/>
  <c r="L247" i="5" s="1"/>
  <c r="D302" i="5"/>
  <c r="J301" i="5"/>
  <c r="P300" i="5"/>
  <c r="H300" i="5"/>
  <c r="N299" i="5"/>
  <c r="F299" i="5"/>
  <c r="L298" i="5"/>
  <c r="D298" i="5"/>
  <c r="J297" i="5"/>
  <c r="P296" i="5"/>
  <c r="H296" i="5"/>
  <c r="N295" i="5"/>
  <c r="F295" i="5"/>
  <c r="L294" i="5"/>
  <c r="D294" i="5"/>
  <c r="J293" i="5"/>
  <c r="P292" i="5"/>
  <c r="H292" i="5"/>
  <c r="N291" i="5"/>
  <c r="F291" i="5"/>
  <c r="L290" i="5"/>
  <c r="D290" i="5"/>
  <c r="J289" i="5"/>
  <c r="P288" i="5"/>
  <c r="H288" i="5"/>
  <c r="N287" i="5"/>
  <c r="F287" i="5"/>
  <c r="L286" i="5"/>
  <c r="D286" i="5"/>
  <c r="J285" i="5"/>
  <c r="F336" i="5"/>
  <c r="I334" i="5"/>
  <c r="M333" i="5"/>
  <c r="O332" i="5"/>
  <c r="E332" i="5"/>
  <c r="I331" i="5"/>
  <c r="K330" i="5"/>
  <c r="O329" i="5"/>
  <c r="E329" i="5"/>
  <c r="G328" i="5"/>
  <c r="K327" i="5"/>
  <c r="O326" i="5"/>
  <c r="G325" i="5"/>
  <c r="K324" i="5"/>
  <c r="M323" i="5"/>
  <c r="G322" i="5"/>
  <c r="I321" i="5"/>
  <c r="M320" i="5"/>
  <c r="E319" i="5"/>
  <c r="I318" i="5"/>
  <c r="M317" i="5"/>
  <c r="O316" i="5"/>
  <c r="E316" i="5"/>
  <c r="I315" i="5"/>
  <c r="K314" i="5"/>
  <c r="O313" i="5"/>
  <c r="E313" i="5"/>
  <c r="G312" i="5"/>
  <c r="K311" i="5"/>
  <c r="O310" i="5"/>
  <c r="G309" i="5"/>
  <c r="K308" i="5"/>
  <c r="M307" i="5"/>
  <c r="G306" i="5"/>
  <c r="I305" i="5"/>
  <c r="M304" i="5"/>
  <c r="E303" i="5"/>
  <c r="I302" i="5"/>
  <c r="M301" i="5"/>
  <c r="O300" i="5"/>
  <c r="E300" i="5"/>
  <c r="I299" i="5"/>
  <c r="K298" i="5"/>
  <c r="O297" i="5"/>
  <c r="E297" i="5"/>
  <c r="G296" i="5"/>
  <c r="K295" i="5"/>
  <c r="O294" i="5"/>
  <c r="G293" i="5"/>
  <c r="K292" i="5"/>
  <c r="M291" i="5"/>
  <c r="G290" i="5"/>
  <c r="I289" i="5"/>
  <c r="M288" i="5"/>
  <c r="E287" i="5"/>
  <c r="I286" i="5"/>
  <c r="M285" i="5"/>
  <c r="E336" i="5"/>
  <c r="H334" i="5"/>
  <c r="L333" i="5"/>
  <c r="N332" i="5"/>
  <c r="N277" i="5" s="1"/>
  <c r="D332" i="5"/>
  <c r="H331" i="5"/>
  <c r="J330" i="5"/>
  <c r="N329" i="5"/>
  <c r="D329" i="5"/>
  <c r="F328" i="5"/>
  <c r="J327" i="5"/>
  <c r="N326" i="5"/>
  <c r="P325" i="5"/>
  <c r="F325" i="5"/>
  <c r="J324" i="5"/>
  <c r="L323" i="5"/>
  <c r="L268" i="5" s="1"/>
  <c r="P322" i="5"/>
  <c r="F322" i="5"/>
  <c r="H321" i="5"/>
  <c r="L320" i="5"/>
  <c r="P319" i="5"/>
  <c r="D319" i="5"/>
  <c r="H318" i="5"/>
  <c r="L317" i="5"/>
  <c r="N316" i="5"/>
  <c r="N261" i="5" s="1"/>
  <c r="D316" i="5"/>
  <c r="H315" i="5"/>
  <c r="J314" i="5"/>
  <c r="N313" i="5"/>
  <c r="D313" i="5"/>
  <c r="F312" i="5"/>
  <c r="J311" i="5"/>
  <c r="N310" i="5"/>
  <c r="P309" i="5"/>
  <c r="P254" i="5" s="1"/>
  <c r="F309" i="5"/>
  <c r="J308" i="5"/>
  <c r="L307" i="5"/>
  <c r="P306" i="5"/>
  <c r="F306" i="5"/>
  <c r="H305" i="5"/>
  <c r="L304" i="5"/>
  <c r="P303" i="5"/>
  <c r="D303" i="5"/>
  <c r="H302" i="5"/>
  <c r="L301" i="5"/>
  <c r="N300" i="5"/>
  <c r="D300" i="5"/>
  <c r="H299" i="5"/>
  <c r="J298" i="5"/>
  <c r="N297" i="5"/>
  <c r="D297" i="5"/>
  <c r="F296" i="5"/>
  <c r="J295" i="5"/>
  <c r="N294" i="5"/>
  <c r="P293" i="5"/>
  <c r="F293" i="5"/>
  <c r="J292" i="5"/>
  <c r="L291" i="5"/>
  <c r="L236" i="5" s="1"/>
  <c r="P290" i="5"/>
  <c r="F290" i="5"/>
  <c r="H289" i="5"/>
  <c r="L288" i="5"/>
  <c r="P287" i="5"/>
  <c r="D287" i="5"/>
  <c r="H286" i="5"/>
  <c r="L285" i="5"/>
  <c r="M140" i="5"/>
  <c r="L336" i="5"/>
  <c r="K334" i="5"/>
  <c r="I333" i="5"/>
  <c r="K332" i="5"/>
  <c r="K331" i="5"/>
  <c r="I330" i="5"/>
  <c r="I329" i="5"/>
  <c r="K328" i="5"/>
  <c r="I327" i="5"/>
  <c r="I326" i="5"/>
  <c r="I325" i="5"/>
  <c r="G324" i="5"/>
  <c r="I323" i="5"/>
  <c r="J322" i="5"/>
  <c r="L321" i="5"/>
  <c r="J320" i="5"/>
  <c r="J319" i="5"/>
  <c r="J318" i="5"/>
  <c r="H317" i="5"/>
  <c r="J316" i="5"/>
  <c r="J315" i="5"/>
  <c r="H314" i="5"/>
  <c r="H313" i="5"/>
  <c r="J312" i="5"/>
  <c r="H311" i="5"/>
  <c r="H256" i="5" s="1"/>
  <c r="H310" i="5"/>
  <c r="H309" i="5"/>
  <c r="F308" i="5"/>
  <c r="H307" i="5"/>
  <c r="H306" i="5"/>
  <c r="F305" i="5"/>
  <c r="F304" i="5"/>
  <c r="H303" i="5"/>
  <c r="F302" i="5"/>
  <c r="F247" i="5" s="1"/>
  <c r="F301" i="5"/>
  <c r="F300" i="5"/>
  <c r="D299" i="5"/>
  <c r="F298" i="5"/>
  <c r="F297" i="5"/>
  <c r="D296" i="5"/>
  <c r="D295" i="5"/>
  <c r="F294" i="5"/>
  <c r="F239" i="5" s="1"/>
  <c r="D293" i="5"/>
  <c r="D292" i="5"/>
  <c r="D291" i="5"/>
  <c r="P289" i="5"/>
  <c r="D289" i="5"/>
  <c r="D288" i="5"/>
  <c r="P286" i="5"/>
  <c r="P285" i="5"/>
  <c r="D285" i="5"/>
  <c r="D230" i="5" s="1"/>
  <c r="H140" i="5"/>
  <c r="M138" i="5"/>
  <c r="E138" i="5"/>
  <c r="K137" i="5"/>
  <c r="I136" i="5"/>
  <c r="O135" i="5"/>
  <c r="G135" i="5"/>
  <c r="M134" i="5"/>
  <c r="E134" i="5"/>
  <c r="K133" i="5"/>
  <c r="I132" i="5"/>
  <c r="O131" i="5"/>
  <c r="G131" i="5"/>
  <c r="M130" i="5"/>
  <c r="E130" i="5"/>
  <c r="K129" i="5"/>
  <c r="I128" i="5"/>
  <c r="O127" i="5"/>
  <c r="G127" i="5"/>
  <c r="M126" i="5"/>
  <c r="E126" i="5"/>
  <c r="K125" i="5"/>
  <c r="I124" i="5"/>
  <c r="O123" i="5"/>
  <c r="G123" i="5"/>
  <c r="M122" i="5"/>
  <c r="E122" i="5"/>
  <c r="K121" i="5"/>
  <c r="I120" i="5"/>
  <c r="O119" i="5"/>
  <c r="G119" i="5"/>
  <c r="M118" i="5"/>
  <c r="E118" i="5"/>
  <c r="K117" i="5"/>
  <c r="I116" i="5"/>
  <c r="O115" i="5"/>
  <c r="G115" i="5"/>
  <c r="M114" i="5"/>
  <c r="E114" i="5"/>
  <c r="K113" i="5"/>
  <c r="I112" i="5"/>
  <c r="O111" i="5"/>
  <c r="G111" i="5"/>
  <c r="M110" i="5"/>
  <c r="E110" i="5"/>
  <c r="K109" i="5"/>
  <c r="I108" i="5"/>
  <c r="O107" i="5"/>
  <c r="G107" i="5"/>
  <c r="M106" i="5"/>
  <c r="E106" i="5"/>
  <c r="K105" i="5"/>
  <c r="I104" i="5"/>
  <c r="O103" i="5"/>
  <c r="G103" i="5"/>
  <c r="M102" i="5"/>
  <c r="E102" i="5"/>
  <c r="K101" i="5"/>
  <c r="I100" i="5"/>
  <c r="O99" i="5"/>
  <c r="G99" i="5"/>
  <c r="M98" i="5"/>
  <c r="E98" i="5"/>
  <c r="K97" i="5"/>
  <c r="I96" i="5"/>
  <c r="O95" i="5"/>
  <c r="G95" i="5"/>
  <c r="M94" i="5"/>
  <c r="E94" i="5"/>
  <c r="K93" i="5"/>
  <c r="I92" i="5"/>
  <c r="O91" i="5"/>
  <c r="G91" i="5"/>
  <c r="M90" i="5"/>
  <c r="E90" i="5"/>
  <c r="K89" i="5"/>
  <c r="K336" i="5"/>
  <c r="J334" i="5"/>
  <c r="H333" i="5"/>
  <c r="J332" i="5"/>
  <c r="J331" i="5"/>
  <c r="H330" i="5"/>
  <c r="H329" i="5"/>
  <c r="J328" i="5"/>
  <c r="H327" i="5"/>
  <c r="H326" i="5"/>
  <c r="H325" i="5"/>
  <c r="F324" i="5"/>
  <c r="H323" i="5"/>
  <c r="I322" i="5"/>
  <c r="G321" i="5"/>
  <c r="G320" i="5"/>
  <c r="I319" i="5"/>
  <c r="G318" i="5"/>
  <c r="G317" i="5"/>
  <c r="G316" i="5"/>
  <c r="E315" i="5"/>
  <c r="G314" i="5"/>
  <c r="G313" i="5"/>
  <c r="E312" i="5"/>
  <c r="E311" i="5"/>
  <c r="G310" i="5"/>
  <c r="E309" i="5"/>
  <c r="E308" i="5"/>
  <c r="E307" i="5"/>
  <c r="E305" i="5"/>
  <c r="E304" i="5"/>
  <c r="E301" i="5"/>
  <c r="O296" i="5"/>
  <c r="O293" i="5"/>
  <c r="O292" i="5"/>
  <c r="O290" i="5"/>
  <c r="O289" i="5"/>
  <c r="O288" i="5"/>
  <c r="M287" i="5"/>
  <c r="O286" i="5"/>
  <c r="O285" i="5"/>
  <c r="P140" i="5"/>
  <c r="G140" i="5"/>
  <c r="L138" i="5"/>
  <c r="D138" i="5"/>
  <c r="J137" i="5"/>
  <c r="P136" i="5"/>
  <c r="H136" i="5"/>
  <c r="N135" i="5"/>
  <c r="F135" i="5"/>
  <c r="L134" i="5"/>
  <c r="D134" i="5"/>
  <c r="J133" i="5"/>
  <c r="P132" i="5"/>
  <c r="P77" i="5" s="1"/>
  <c r="H132" i="5"/>
  <c r="N131" i="5"/>
  <c r="F131" i="5"/>
  <c r="L130" i="5"/>
  <c r="D130" i="5"/>
  <c r="J129" i="5"/>
  <c r="P128" i="5"/>
  <c r="P73" i="5" s="1"/>
  <c r="H128" i="5"/>
  <c r="N127" i="5"/>
  <c r="F127" i="5"/>
  <c r="L126" i="5"/>
  <c r="D126" i="5"/>
  <c r="J125" i="5"/>
  <c r="P124" i="5"/>
  <c r="P69" i="5" s="1"/>
  <c r="H124" i="5"/>
  <c r="N123" i="5"/>
  <c r="N68" i="5" s="1"/>
  <c r="F123" i="5"/>
  <c r="L122" i="5"/>
  <c r="D122" i="5"/>
  <c r="D67" i="5" s="1"/>
  <c r="J121" i="5"/>
  <c r="P120" i="5"/>
  <c r="H120" i="5"/>
  <c r="N119" i="5"/>
  <c r="F119" i="5"/>
  <c r="L118" i="5"/>
  <c r="D118" i="5"/>
  <c r="J117" i="5"/>
  <c r="P116" i="5"/>
  <c r="H116" i="5"/>
  <c r="H61" i="5" s="1"/>
  <c r="N115" i="5"/>
  <c r="F115" i="5"/>
  <c r="L114" i="5"/>
  <c r="L59" i="5" s="1"/>
  <c r="D114" i="5"/>
  <c r="J113" i="5"/>
  <c r="P112" i="5"/>
  <c r="H112" i="5"/>
  <c r="N111" i="5"/>
  <c r="F111" i="5"/>
  <c r="L110" i="5"/>
  <c r="D110" i="5"/>
  <c r="J109" i="5"/>
  <c r="P108" i="5"/>
  <c r="H108" i="5"/>
  <c r="N107" i="5"/>
  <c r="N52" i="5" s="1"/>
  <c r="F107" i="5"/>
  <c r="L106" i="5"/>
  <c r="D106" i="5"/>
  <c r="J105" i="5"/>
  <c r="P104" i="5"/>
  <c r="H104" i="5"/>
  <c r="N103" i="5"/>
  <c r="F103" i="5"/>
  <c r="L102" i="5"/>
  <c r="D102" i="5"/>
  <c r="J101" i="5"/>
  <c r="J46" i="5" s="1"/>
  <c r="P100" i="5"/>
  <c r="H100" i="5"/>
  <c r="N99" i="5"/>
  <c r="F99" i="5"/>
  <c r="L98" i="5"/>
  <c r="D98" i="5"/>
  <c r="J97" i="5"/>
  <c r="P96" i="5"/>
  <c r="H96" i="5"/>
  <c r="H41" i="5" s="1"/>
  <c r="N95" i="5"/>
  <c r="F95" i="5"/>
  <c r="L94" i="5"/>
  <c r="D94" i="5"/>
  <c r="J93" i="5"/>
  <c r="P92" i="5"/>
  <c r="H92" i="5"/>
  <c r="N91" i="5"/>
  <c r="F91" i="5"/>
  <c r="L90" i="5"/>
  <c r="D90" i="5"/>
  <c r="J89" i="5"/>
  <c r="J34" i="5" s="1"/>
  <c r="O334" i="5"/>
  <c r="G333" i="5"/>
  <c r="O330" i="5"/>
  <c r="G329" i="5"/>
  <c r="G274" i="5" s="1"/>
  <c r="K326" i="5"/>
  <c r="E325" i="5"/>
  <c r="N322" i="5"/>
  <c r="F321" i="5"/>
  <c r="D320" i="5"/>
  <c r="N318" i="5"/>
  <c r="N263" i="5" s="1"/>
  <c r="F317" i="5"/>
  <c r="P315" i="5"/>
  <c r="N314" i="5"/>
  <c r="F313" i="5"/>
  <c r="P311" i="5"/>
  <c r="J310" i="5"/>
  <c r="D309" i="5"/>
  <c r="P307" i="5"/>
  <c r="J306" i="5"/>
  <c r="D305" i="5"/>
  <c r="L303" i="5"/>
  <c r="J302" i="5"/>
  <c r="D301" i="5"/>
  <c r="L299" i="5"/>
  <c r="L244" i="5" s="1"/>
  <c r="H298" i="5"/>
  <c r="N296" i="5"/>
  <c r="L295" i="5"/>
  <c r="H294" i="5"/>
  <c r="N292" i="5"/>
  <c r="J291" i="5"/>
  <c r="H290" i="5"/>
  <c r="N288" i="5"/>
  <c r="J287" i="5"/>
  <c r="F286" i="5"/>
  <c r="F140" i="5"/>
  <c r="I138" i="5"/>
  <c r="M137" i="5"/>
  <c r="O136" i="5"/>
  <c r="E136" i="5"/>
  <c r="I135" i="5"/>
  <c r="K134" i="5"/>
  <c r="O133" i="5"/>
  <c r="E133" i="5"/>
  <c r="G132" i="5"/>
  <c r="K131" i="5"/>
  <c r="O130" i="5"/>
  <c r="G129" i="5"/>
  <c r="K128" i="5"/>
  <c r="M127" i="5"/>
  <c r="G126" i="5"/>
  <c r="I125" i="5"/>
  <c r="M124" i="5"/>
  <c r="E123" i="5"/>
  <c r="I122" i="5"/>
  <c r="M121" i="5"/>
  <c r="O120" i="5"/>
  <c r="E120" i="5"/>
  <c r="I119" i="5"/>
  <c r="K118" i="5"/>
  <c r="O117" i="5"/>
  <c r="E117" i="5"/>
  <c r="E62" i="5" s="1"/>
  <c r="G116" i="5"/>
  <c r="K115" i="5"/>
  <c r="O114" i="5"/>
  <c r="G113" i="5"/>
  <c r="K112" i="5"/>
  <c r="M111" i="5"/>
  <c r="G110" i="5"/>
  <c r="I109" i="5"/>
  <c r="M108" i="5"/>
  <c r="E107" i="5"/>
  <c r="I106" i="5"/>
  <c r="M105" i="5"/>
  <c r="O104" i="5"/>
  <c r="E104" i="5"/>
  <c r="I103" i="5"/>
  <c r="I48" i="5" s="1"/>
  <c r="K102" i="5"/>
  <c r="O101" i="5"/>
  <c r="E101" i="5"/>
  <c r="G100" i="5"/>
  <c r="K99" i="5"/>
  <c r="O98" i="5"/>
  <c r="G97" i="5"/>
  <c r="K96" i="5"/>
  <c r="M95" i="5"/>
  <c r="G94" i="5"/>
  <c r="I93" i="5"/>
  <c r="M92" i="5"/>
  <c r="E91" i="5"/>
  <c r="I90" i="5"/>
  <c r="M89" i="5"/>
  <c r="N334" i="5"/>
  <c r="N279" i="5" s="1"/>
  <c r="F333" i="5"/>
  <c r="P331" i="5"/>
  <c r="P276" i="5" s="1"/>
  <c r="N330" i="5"/>
  <c r="F329" i="5"/>
  <c r="P327" i="5"/>
  <c r="J326" i="5"/>
  <c r="D325" i="5"/>
  <c r="P323" i="5"/>
  <c r="P268" i="5" s="1"/>
  <c r="K322" i="5"/>
  <c r="K267" i="5" s="1"/>
  <c r="E321" i="5"/>
  <c r="M319" i="5"/>
  <c r="K318" i="5"/>
  <c r="K263" i="5" s="1"/>
  <c r="E317" i="5"/>
  <c r="M315" i="5"/>
  <c r="M260" i="5" s="1"/>
  <c r="I314" i="5"/>
  <c r="O312" i="5"/>
  <c r="O257" i="5" s="1"/>
  <c r="M311" i="5"/>
  <c r="I310" i="5"/>
  <c r="I255" i="5" s="1"/>
  <c r="O308" i="5"/>
  <c r="K307" i="5"/>
  <c r="K252" i="5" s="1"/>
  <c r="I306" i="5"/>
  <c r="O304" i="5"/>
  <c r="K303" i="5"/>
  <c r="G302" i="5"/>
  <c r="M300" i="5"/>
  <c r="M245" i="5" s="1"/>
  <c r="K299" i="5"/>
  <c r="K244" i="5" s="1"/>
  <c r="G298" i="5"/>
  <c r="M296" i="5"/>
  <c r="I295" i="5"/>
  <c r="G294" i="5"/>
  <c r="M292" i="5"/>
  <c r="I291" i="5"/>
  <c r="K288" i="5"/>
  <c r="I287" i="5"/>
  <c r="E140" i="5"/>
  <c r="H138" i="5"/>
  <c r="L137" i="5"/>
  <c r="N136" i="5"/>
  <c r="D136" i="5"/>
  <c r="H135" i="5"/>
  <c r="J134" i="5"/>
  <c r="J79" i="5" s="1"/>
  <c r="N133" i="5"/>
  <c r="D133" i="5"/>
  <c r="F132" i="5"/>
  <c r="J131" i="5"/>
  <c r="N130" i="5"/>
  <c r="P129" i="5"/>
  <c r="F129" i="5"/>
  <c r="J128" i="5"/>
  <c r="L127" i="5"/>
  <c r="P126" i="5"/>
  <c r="F126" i="5"/>
  <c r="H125" i="5"/>
  <c r="L124" i="5"/>
  <c r="P123" i="5"/>
  <c r="D123" i="5"/>
  <c r="H122" i="5"/>
  <c r="H67" i="5" s="1"/>
  <c r="L121" i="5"/>
  <c r="N120" i="5"/>
  <c r="N65" i="5" s="1"/>
  <c r="D120" i="5"/>
  <c r="H119" i="5"/>
  <c r="J118" i="5"/>
  <c r="J63" i="5" s="1"/>
  <c r="N117" i="5"/>
  <c r="D117" i="5"/>
  <c r="F116" i="5"/>
  <c r="J115" i="5"/>
  <c r="N114" i="5"/>
  <c r="N59" i="5" s="1"/>
  <c r="P113" i="5"/>
  <c r="F113" i="5"/>
  <c r="J112" i="5"/>
  <c r="J57" i="5" s="1"/>
  <c r="L111" i="5"/>
  <c r="P110" i="5"/>
  <c r="F110" i="5"/>
  <c r="H109" i="5"/>
  <c r="H54" i="5" s="1"/>
  <c r="L108" i="5"/>
  <c r="P107" i="5"/>
  <c r="P52" i="5" s="1"/>
  <c r="D107" i="5"/>
  <c r="H106" i="5"/>
  <c r="L105" i="5"/>
  <c r="N104" i="5"/>
  <c r="D104" i="5"/>
  <c r="H103" i="5"/>
  <c r="H48" i="5" s="1"/>
  <c r="J102" i="5"/>
  <c r="N101" i="5"/>
  <c r="D101" i="5"/>
  <c r="F100" i="5"/>
  <c r="F45" i="5" s="1"/>
  <c r="J99" i="5"/>
  <c r="N98" i="5"/>
  <c r="P97" i="5"/>
  <c r="F97" i="5"/>
  <c r="J96" i="5"/>
  <c r="J41" i="5" s="1"/>
  <c r="L95" i="5"/>
  <c r="P94" i="5"/>
  <c r="F94" i="5"/>
  <c r="F39" i="5" s="1"/>
  <c r="H93" i="5"/>
  <c r="L92" i="5"/>
  <c r="P91" i="5"/>
  <c r="D91" i="5"/>
  <c r="D36" i="5" s="1"/>
  <c r="H90" i="5"/>
  <c r="L89" i="5"/>
  <c r="L34" i="5" s="1"/>
  <c r="C151" i="5"/>
  <c r="C97" i="5"/>
  <c r="C175" i="5"/>
  <c r="C121" i="5"/>
  <c r="H89" i="5"/>
  <c r="J90" i="5"/>
  <c r="J35" i="5" s="1"/>
  <c r="J91" i="5"/>
  <c r="J92" i="5"/>
  <c r="L93" i="5"/>
  <c r="J94" i="5"/>
  <c r="J39" i="5" s="1"/>
  <c r="I95" i="5"/>
  <c r="G96" i="5"/>
  <c r="G41" i="5" s="1"/>
  <c r="I97" i="5"/>
  <c r="I98" i="5"/>
  <c r="I99" i="5"/>
  <c r="K100" i="5"/>
  <c r="I101" i="5"/>
  <c r="I102" i="5"/>
  <c r="K103" i="5"/>
  <c r="K104" i="5"/>
  <c r="I105" i="5"/>
  <c r="I50" i="5" s="1"/>
  <c r="K106" i="5"/>
  <c r="K107" i="5"/>
  <c r="K108" i="5"/>
  <c r="M109" i="5"/>
  <c r="K110" i="5"/>
  <c r="J111" i="5"/>
  <c r="L112" i="5"/>
  <c r="L113" i="5"/>
  <c r="J114" i="5"/>
  <c r="L115" i="5"/>
  <c r="L116" i="5"/>
  <c r="L117" i="5"/>
  <c r="N118" i="5"/>
  <c r="L119" i="5"/>
  <c r="L120" i="5"/>
  <c r="N121" i="5"/>
  <c r="N122" i="5"/>
  <c r="L123" i="5"/>
  <c r="N124" i="5"/>
  <c r="N125" i="5"/>
  <c r="N126" i="5"/>
  <c r="K127" i="5"/>
  <c r="M128" i="5"/>
  <c r="M129" i="5"/>
  <c r="K130" i="5"/>
  <c r="M131" i="5"/>
  <c r="M132" i="5"/>
  <c r="M133" i="5"/>
  <c r="O134" i="5"/>
  <c r="M135" i="5"/>
  <c r="M136" i="5"/>
  <c r="O137" i="5"/>
  <c r="O138" i="5"/>
  <c r="O140" i="5"/>
  <c r="N284" i="5"/>
  <c r="N338" i="5"/>
  <c r="C353" i="5"/>
  <c r="C299" i="5"/>
  <c r="G286" i="5"/>
  <c r="E288" i="5"/>
  <c r="E233" i="5" s="1"/>
  <c r="M289" i="5"/>
  <c r="H291" i="5"/>
  <c r="H293" i="5"/>
  <c r="P294" i="5"/>
  <c r="L296" i="5"/>
  <c r="N298" i="5"/>
  <c r="N243" i="5" s="1"/>
  <c r="J300" i="5"/>
  <c r="P301" i="5"/>
  <c r="D304" i="5"/>
  <c r="N305" i="5"/>
  <c r="J307" i="5"/>
  <c r="L309" i="5"/>
  <c r="D311" i="5"/>
  <c r="N312" i="5"/>
  <c r="P314" i="5"/>
  <c r="L316" i="5"/>
  <c r="F318" i="5"/>
  <c r="F320" i="5"/>
  <c r="P321" i="5"/>
  <c r="K323" i="5"/>
  <c r="L325" i="5"/>
  <c r="D327" i="5"/>
  <c r="N328" i="5"/>
  <c r="P330" i="5"/>
  <c r="G332" i="5"/>
  <c r="G277" i="5" s="1"/>
  <c r="N336" i="5"/>
  <c r="J86" i="6"/>
  <c r="C167" i="5"/>
  <c r="C113" i="5"/>
  <c r="O284" i="5"/>
  <c r="O338" i="5"/>
  <c r="C342" i="5"/>
  <c r="C288" i="5"/>
  <c r="C313" i="5"/>
  <c r="C367" i="5"/>
  <c r="C184" i="6"/>
  <c r="C237" i="6" s="1"/>
  <c r="C709" i="6"/>
  <c r="C101" i="6"/>
  <c r="C833" i="6"/>
  <c r="C188" i="6"/>
  <c r="C241" i="6" s="1"/>
  <c r="C105" i="6"/>
  <c r="C1019" i="6"/>
  <c r="C111" i="6"/>
  <c r="C1360" i="6"/>
  <c r="C122" i="6"/>
  <c r="C147" i="5"/>
  <c r="C93" i="5"/>
  <c r="C179" i="5"/>
  <c r="C125" i="5"/>
  <c r="C291" i="5"/>
  <c r="C345" i="5"/>
  <c r="C329" i="5"/>
  <c r="C383" i="5"/>
  <c r="G338" i="5"/>
  <c r="C213" i="6"/>
  <c r="C266" i="6" s="1"/>
  <c r="C1608" i="6"/>
  <c r="C130" i="6"/>
  <c r="C194" i="6"/>
  <c r="C247" i="6" s="1"/>
  <c r="C294" i="5"/>
  <c r="C348" i="5"/>
  <c r="C292" i="5"/>
  <c r="C303" i="5"/>
  <c r="C306" i="5"/>
  <c r="H222" i="6"/>
  <c r="H86" i="6"/>
  <c r="C192" i="6"/>
  <c r="C245" i="6" s="1"/>
  <c r="C957" i="6"/>
  <c r="C326" i="5"/>
  <c r="C380" i="5"/>
  <c r="C430" i="6"/>
  <c r="C175" i="6"/>
  <c r="C228" i="6" s="1"/>
  <c r="C92" i="6"/>
  <c r="C1577" i="6"/>
  <c r="C212" i="6"/>
  <c r="C265" i="6" s="1"/>
  <c r="C129" i="6"/>
  <c r="C351" i="5"/>
  <c r="C523" i="6"/>
  <c r="C178" i="6"/>
  <c r="C231" i="6" s="1"/>
  <c r="C196" i="6"/>
  <c r="C249" i="6" s="1"/>
  <c r="C1081" i="6"/>
  <c r="C113" i="6"/>
  <c r="C864" i="6"/>
  <c r="N222" i="6"/>
  <c r="N86" i="6"/>
  <c r="C200" i="6"/>
  <c r="C253" i="6" s="1"/>
  <c r="C1205" i="6"/>
  <c r="C117" i="6"/>
  <c r="C207" i="6"/>
  <c r="C260" i="6" s="1"/>
  <c r="C124" i="6"/>
  <c r="C1422" i="6"/>
  <c r="F222" i="6"/>
  <c r="F86" i="6"/>
  <c r="O222" i="6"/>
  <c r="O86" i="6"/>
  <c r="C678" i="6"/>
  <c r="C100" i="6"/>
  <c r="C1174" i="6"/>
  <c r="C199" i="6"/>
  <c r="C252" i="6" s="1"/>
  <c r="C1670" i="6"/>
  <c r="C215" i="6"/>
  <c r="C268" i="6" s="1"/>
  <c r="C183" i="6"/>
  <c r="C236" i="6" s="1"/>
  <c r="C1763" i="6"/>
  <c r="H589" i="9"/>
  <c r="H483" i="9"/>
  <c r="B748" i="9"/>
  <c r="B642" i="9"/>
  <c r="B801" i="9"/>
  <c r="B483" i="9"/>
  <c r="H430" i="9"/>
  <c r="B430" i="9"/>
  <c r="H536" i="9"/>
  <c r="B324" i="9"/>
  <c r="B589" i="9"/>
  <c r="B536" i="9"/>
  <c r="H165" i="9"/>
  <c r="H59" i="9"/>
  <c r="B695" i="9"/>
  <c r="B165" i="9"/>
  <c r="H6" i="9"/>
  <c r="B218" i="9"/>
  <c r="B271" i="9"/>
  <c r="B112" i="9"/>
  <c r="B377" i="9"/>
  <c r="H112" i="9"/>
  <c r="G222" i="6"/>
  <c r="G86" i="6"/>
  <c r="C170" i="6"/>
  <c r="C223" i="6" s="1"/>
  <c r="C275" i="6"/>
  <c r="C186" i="6"/>
  <c r="C239" i="6" s="1"/>
  <c r="C771" i="6"/>
  <c r="C87" i="6"/>
  <c r="C103" i="6"/>
  <c r="C1267" i="6"/>
  <c r="D74" i="8"/>
  <c r="P73" i="8"/>
  <c r="AA919" i="9"/>
  <c r="AA911" i="9"/>
  <c r="AA887" i="9"/>
  <c r="AA879" i="9"/>
  <c r="AA923" i="9"/>
  <c r="AA744" i="9"/>
  <c r="AA915" i="9"/>
  <c r="AA797" i="9"/>
  <c r="AA691" i="9"/>
  <c r="AA883" i="9"/>
  <c r="AA373" i="9"/>
  <c r="AA638" i="9"/>
  <c r="J71" i="8"/>
  <c r="AA214" i="9"/>
  <c r="J33" i="8"/>
  <c r="AA891" i="9"/>
  <c r="AA320" i="9"/>
  <c r="AA267" i="9"/>
  <c r="J850" i="9"/>
  <c r="J856" i="9"/>
  <c r="J853" i="9"/>
  <c r="J859" i="9"/>
  <c r="P41" i="8"/>
  <c r="P1391" i="6"/>
  <c r="P1205" i="6"/>
  <c r="P1112" i="6"/>
  <c r="P1019" i="6"/>
  <c r="P399" i="6"/>
  <c r="P1732" i="6"/>
  <c r="P926" i="6"/>
  <c r="P833" i="6"/>
  <c r="P740" i="6"/>
  <c r="P1484" i="6"/>
  <c r="P1267" i="6"/>
  <c r="P616" i="6"/>
  <c r="P3" i="8"/>
  <c r="P1577" i="6"/>
  <c r="P1360" i="6"/>
  <c r="P1763" i="6"/>
  <c r="P1670" i="6"/>
  <c r="P1453" i="6"/>
  <c r="P1143" i="6"/>
  <c r="P492" i="6"/>
  <c r="P275" i="6"/>
  <c r="P1608" i="6"/>
  <c r="P709" i="6"/>
  <c r="P585" i="6"/>
  <c r="P337" i="6"/>
  <c r="P1329" i="6"/>
  <c r="P678" i="6"/>
  <c r="P430" i="6"/>
  <c r="P1422" i="6"/>
  <c r="P988" i="6"/>
  <c r="P895" i="6"/>
  <c r="P647" i="6"/>
  <c r="P523" i="6"/>
  <c r="G223" i="6"/>
  <c r="I224" i="6"/>
  <c r="M225" i="6"/>
  <c r="M226" i="6"/>
  <c r="O227" i="6"/>
  <c r="E229" i="6"/>
  <c r="G230" i="6"/>
  <c r="G231" i="6"/>
  <c r="K232" i="6"/>
  <c r="M233" i="6"/>
  <c r="O234" i="6"/>
  <c r="E236" i="6"/>
  <c r="E237" i="6"/>
  <c r="G238" i="6"/>
  <c r="K239" i="6"/>
  <c r="M240" i="6"/>
  <c r="M241" i="6"/>
  <c r="E244" i="6"/>
  <c r="G245" i="6"/>
  <c r="L246" i="6"/>
  <c r="K247" i="6"/>
  <c r="M248" i="6"/>
  <c r="D250" i="6"/>
  <c r="F251" i="6"/>
  <c r="E252" i="6"/>
  <c r="J253" i="6"/>
  <c r="L254" i="6"/>
  <c r="N255" i="6"/>
  <c r="D257" i="6"/>
  <c r="D258" i="6"/>
  <c r="F259" i="6"/>
  <c r="J260" i="6"/>
  <c r="L261" i="6"/>
  <c r="L262" i="6"/>
  <c r="D265" i="6"/>
  <c r="F266" i="6"/>
  <c r="J267" i="6"/>
  <c r="J268" i="6"/>
  <c r="L269" i="6"/>
  <c r="AE691" i="9"/>
  <c r="AE923" i="9"/>
  <c r="AE919" i="9"/>
  <c r="AE915" i="9"/>
  <c r="AE638" i="9"/>
  <c r="AE911" i="9"/>
  <c r="AE879" i="9"/>
  <c r="AE744" i="9"/>
  <c r="AE883" i="9"/>
  <c r="AE373" i="9"/>
  <c r="AE887" i="9"/>
  <c r="K33" i="8"/>
  <c r="AE797" i="9"/>
  <c r="AE214" i="9"/>
  <c r="AE267" i="9"/>
  <c r="AE891" i="9"/>
  <c r="AE320" i="9"/>
  <c r="C850" i="9"/>
  <c r="C859" i="9"/>
  <c r="C856" i="9"/>
  <c r="C853" i="9"/>
  <c r="K856" i="9"/>
  <c r="K853" i="9"/>
  <c r="K850" i="9"/>
  <c r="K859" i="9"/>
  <c r="H612" i="9"/>
  <c r="H506" i="9"/>
  <c r="B612" i="9"/>
  <c r="H453" i="9"/>
  <c r="B453" i="9"/>
  <c r="B347" i="9"/>
  <c r="B294" i="9"/>
  <c r="H135" i="9"/>
  <c r="H29" i="9"/>
  <c r="B718" i="9"/>
  <c r="B135" i="9"/>
  <c r="B771" i="9"/>
  <c r="H559" i="9"/>
  <c r="B506" i="9"/>
  <c r="B824" i="9"/>
  <c r="B559" i="9"/>
  <c r="B665" i="9"/>
  <c r="B241" i="9"/>
  <c r="B400" i="9"/>
  <c r="B188" i="9"/>
  <c r="N272" i="6"/>
  <c r="F272" i="6"/>
  <c r="L271" i="6"/>
  <c r="D271" i="6"/>
  <c r="J270" i="6"/>
  <c r="H269" i="6"/>
  <c r="N268" i="6"/>
  <c r="F268" i="6"/>
  <c r="L267" i="6"/>
  <c r="D267" i="6"/>
  <c r="J266" i="6"/>
  <c r="H265" i="6"/>
  <c r="N264" i="6"/>
  <c r="F264" i="6"/>
  <c r="L263" i="6"/>
  <c r="D263" i="6"/>
  <c r="J262" i="6"/>
  <c r="H261" i="6"/>
  <c r="N260" i="6"/>
  <c r="F260" i="6"/>
  <c r="L259" i="6"/>
  <c r="D259" i="6"/>
  <c r="J258" i="6"/>
  <c r="H257" i="6"/>
  <c r="N256" i="6"/>
  <c r="F256" i="6"/>
  <c r="L255" i="6"/>
  <c r="D255" i="6"/>
  <c r="J254" i="6"/>
  <c r="H253" i="6"/>
  <c r="N252" i="6"/>
  <c r="F252" i="6"/>
  <c r="L251" i="6"/>
  <c r="D251" i="6"/>
  <c r="J250" i="6"/>
  <c r="H249" i="6"/>
  <c r="N248" i="6"/>
  <c r="F248" i="6"/>
  <c r="L247" i="6"/>
  <c r="D247" i="6"/>
  <c r="J246" i="6"/>
  <c r="H245" i="6"/>
  <c r="N244" i="6"/>
  <c r="F244" i="6"/>
  <c r="L243" i="6"/>
  <c r="D243" i="6"/>
  <c r="J242" i="6"/>
  <c r="H241" i="6"/>
  <c r="N240" i="6"/>
  <c r="F240" i="6"/>
  <c r="L239" i="6"/>
  <c r="D239" i="6"/>
  <c r="J238" i="6"/>
  <c r="H237" i="6"/>
  <c r="N236" i="6"/>
  <c r="F236" i="6"/>
  <c r="L235" i="6"/>
  <c r="D235" i="6"/>
  <c r="J234" i="6"/>
  <c r="H233" i="6"/>
  <c r="N232" i="6"/>
  <c r="F232" i="6"/>
  <c r="L231" i="6"/>
  <c r="D231" i="6"/>
  <c r="J230" i="6"/>
  <c r="H229" i="6"/>
  <c r="N228" i="6"/>
  <c r="F228" i="6"/>
  <c r="L227" i="6"/>
  <c r="D227" i="6"/>
  <c r="J226" i="6"/>
  <c r="H225" i="6"/>
  <c r="N224" i="6"/>
  <c r="F224" i="6"/>
  <c r="L223" i="6"/>
  <c r="D223" i="6"/>
  <c r="L272" i="6"/>
  <c r="H271" i="6"/>
  <c r="M270" i="6"/>
  <c r="D270" i="6"/>
  <c r="I269" i="6"/>
  <c r="M268" i="6"/>
  <c r="D268" i="6"/>
  <c r="I267" i="6"/>
  <c r="N266" i="6"/>
  <c r="E266" i="6"/>
  <c r="J265" i="6"/>
  <c r="O264" i="6"/>
  <c r="E264" i="6"/>
  <c r="J263" i="6"/>
  <c r="O262" i="6"/>
  <c r="F262" i="6"/>
  <c r="K261" i="6"/>
  <c r="G260" i="6"/>
  <c r="K259" i="6"/>
  <c r="G258" i="6"/>
  <c r="L257" i="6"/>
  <c r="H256" i="6"/>
  <c r="M255" i="6"/>
  <c r="H254" i="6"/>
  <c r="M253" i="6"/>
  <c r="D253" i="6"/>
  <c r="I252" i="6"/>
  <c r="N251" i="6"/>
  <c r="E251" i="6"/>
  <c r="I250" i="6"/>
  <c r="N249" i="6"/>
  <c r="E249" i="6"/>
  <c r="J248" i="6"/>
  <c r="O247" i="6"/>
  <c r="F247" i="6"/>
  <c r="K246" i="6"/>
  <c r="O245" i="6"/>
  <c r="F245" i="6"/>
  <c r="K244" i="6"/>
  <c r="G243" i="6"/>
  <c r="L242" i="6"/>
  <c r="G241" i="6"/>
  <c r="L240" i="6"/>
  <c r="H239" i="6"/>
  <c r="M238" i="6"/>
  <c r="D238" i="6"/>
  <c r="I237" i="6"/>
  <c r="M236" i="6"/>
  <c r="D236" i="6"/>
  <c r="I235" i="6"/>
  <c r="N234" i="6"/>
  <c r="E234" i="6"/>
  <c r="J233" i="6"/>
  <c r="O232" i="6"/>
  <c r="E232" i="6"/>
  <c r="J231" i="6"/>
  <c r="O230" i="6"/>
  <c r="F230" i="6"/>
  <c r="K229" i="6"/>
  <c r="G228" i="6"/>
  <c r="K227" i="6"/>
  <c r="G226" i="6"/>
  <c r="L225" i="6"/>
  <c r="H224" i="6"/>
  <c r="M223" i="6"/>
  <c r="K272" i="6"/>
  <c r="G271" i="6"/>
  <c r="L270" i="6"/>
  <c r="G269" i="6"/>
  <c r="L268" i="6"/>
  <c r="H267" i="6"/>
  <c r="M266" i="6"/>
  <c r="D266" i="6"/>
  <c r="I265" i="6"/>
  <c r="M264" i="6"/>
  <c r="D264" i="6"/>
  <c r="I263" i="6"/>
  <c r="N262" i="6"/>
  <c r="E262" i="6"/>
  <c r="J261" i="6"/>
  <c r="O260" i="6"/>
  <c r="E260" i="6"/>
  <c r="J259" i="6"/>
  <c r="O258" i="6"/>
  <c r="F258" i="6"/>
  <c r="K257" i="6"/>
  <c r="G256" i="6"/>
  <c r="K255" i="6"/>
  <c r="G254" i="6"/>
  <c r="L253" i="6"/>
  <c r="H252" i="6"/>
  <c r="M251" i="6"/>
  <c r="H250" i="6"/>
  <c r="M249" i="6"/>
  <c r="D249" i="6"/>
  <c r="I248" i="6"/>
  <c r="N247" i="6"/>
  <c r="E247" i="6"/>
  <c r="I246" i="6"/>
  <c r="N245" i="6"/>
  <c r="E245" i="6"/>
  <c r="J244" i="6"/>
  <c r="O243" i="6"/>
  <c r="F243" i="6"/>
  <c r="K242" i="6"/>
  <c r="O241" i="6"/>
  <c r="F241" i="6"/>
  <c r="K240" i="6"/>
  <c r="G239" i="6"/>
  <c r="L238" i="6"/>
  <c r="G237" i="6"/>
  <c r="L236" i="6"/>
  <c r="H235" i="6"/>
  <c r="M234" i="6"/>
  <c r="D234" i="6"/>
  <c r="I233" i="6"/>
  <c r="M232" i="6"/>
  <c r="D232" i="6"/>
  <c r="I231" i="6"/>
  <c r="N230" i="6"/>
  <c r="E230" i="6"/>
  <c r="J229" i="6"/>
  <c r="O228" i="6"/>
  <c r="E228" i="6"/>
  <c r="J227" i="6"/>
  <c r="O226" i="6"/>
  <c r="F226" i="6"/>
  <c r="K225" i="6"/>
  <c r="G224" i="6"/>
  <c r="K223" i="6"/>
  <c r="J272" i="6"/>
  <c r="M271" i="6"/>
  <c r="O270" i="6"/>
  <c r="O269" i="6"/>
  <c r="D269" i="6"/>
  <c r="G268" i="6"/>
  <c r="G267" i="6"/>
  <c r="I266" i="6"/>
  <c r="L265" i="6"/>
  <c r="L264" i="6"/>
  <c r="O263" i="6"/>
  <c r="D262" i="6"/>
  <c r="F261" i="6"/>
  <c r="I260" i="6"/>
  <c r="I259" i="6"/>
  <c r="L258" i="6"/>
  <c r="N257" i="6"/>
  <c r="O256" i="6"/>
  <c r="F255" i="6"/>
  <c r="F254" i="6"/>
  <c r="I253" i="6"/>
  <c r="K252" i="6"/>
  <c r="K251" i="6"/>
  <c r="N250" i="6"/>
  <c r="E248" i="6"/>
  <c r="H247" i="6"/>
  <c r="H246" i="6"/>
  <c r="K245" i="6"/>
  <c r="M244" i="6"/>
  <c r="N243" i="6"/>
  <c r="E242" i="6"/>
  <c r="E241" i="6"/>
  <c r="H240" i="6"/>
  <c r="J239" i="6"/>
  <c r="K238" i="6"/>
  <c r="M237" i="6"/>
  <c r="E235" i="6"/>
  <c r="G234" i="6"/>
  <c r="G233" i="6"/>
  <c r="J232" i="6"/>
  <c r="M231" i="6"/>
  <c r="M230" i="6"/>
  <c r="O229" i="6"/>
  <c r="D229" i="6"/>
  <c r="D228" i="6"/>
  <c r="G227" i="6"/>
  <c r="I226" i="6"/>
  <c r="J225" i="6"/>
  <c r="L224" i="6"/>
  <c r="O223" i="6"/>
  <c r="H136" i="6"/>
  <c r="N135" i="6"/>
  <c r="F135" i="6"/>
  <c r="L134" i="6"/>
  <c r="D134" i="6"/>
  <c r="J133" i="6"/>
  <c r="H132" i="6"/>
  <c r="N131" i="6"/>
  <c r="F131" i="6"/>
  <c r="L130" i="6"/>
  <c r="D130" i="6"/>
  <c r="J129" i="6"/>
  <c r="H128" i="6"/>
  <c r="N127" i="6"/>
  <c r="F127" i="6"/>
  <c r="L126" i="6"/>
  <c r="D126" i="6"/>
  <c r="J125" i="6"/>
  <c r="H124" i="6"/>
  <c r="N123" i="6"/>
  <c r="F123" i="6"/>
  <c r="L122" i="6"/>
  <c r="D122" i="6"/>
  <c r="J121" i="6"/>
  <c r="H120" i="6"/>
  <c r="N119" i="6"/>
  <c r="F119" i="6"/>
  <c r="L118" i="6"/>
  <c r="D118" i="6"/>
  <c r="J117" i="6"/>
  <c r="H116" i="6"/>
  <c r="N115" i="6"/>
  <c r="F115" i="6"/>
  <c r="L114" i="6"/>
  <c r="D114" i="6"/>
  <c r="J113" i="6"/>
  <c r="H112" i="6"/>
  <c r="N111" i="6"/>
  <c r="F111" i="6"/>
  <c r="L110" i="6"/>
  <c r="D110" i="6"/>
  <c r="J109" i="6"/>
  <c r="H108" i="6"/>
  <c r="N107" i="6"/>
  <c r="F107" i="6"/>
  <c r="L106" i="6"/>
  <c r="D106" i="6"/>
  <c r="J105" i="6"/>
  <c r="H104" i="6"/>
  <c r="N103" i="6"/>
  <c r="F103" i="6"/>
  <c r="L102" i="6"/>
  <c r="D102" i="6"/>
  <c r="J101" i="6"/>
  <c r="H100" i="6"/>
  <c r="N99" i="6"/>
  <c r="F99" i="6"/>
  <c r="L98" i="6"/>
  <c r="D98" i="6"/>
  <c r="J97" i="6"/>
  <c r="H96" i="6"/>
  <c r="N95" i="6"/>
  <c r="F95" i="6"/>
  <c r="L94" i="6"/>
  <c r="D94" i="6"/>
  <c r="J93" i="6"/>
  <c r="P93" i="6" s="1"/>
  <c r="H92" i="6"/>
  <c r="N91" i="6"/>
  <c r="F91" i="6"/>
  <c r="H272" i="6"/>
  <c r="J271" i="6"/>
  <c r="K270" i="6"/>
  <c r="M269" i="6"/>
  <c r="E267" i="6"/>
  <c r="G266" i="6"/>
  <c r="G265" i="6"/>
  <c r="J264" i="6"/>
  <c r="M263" i="6"/>
  <c r="M262" i="6"/>
  <c r="O261" i="6"/>
  <c r="D261" i="6"/>
  <c r="D260" i="6"/>
  <c r="G259" i="6"/>
  <c r="I258" i="6"/>
  <c r="J257" i="6"/>
  <c r="L256" i="6"/>
  <c r="O255" i="6"/>
  <c r="O254" i="6"/>
  <c r="D254" i="6"/>
  <c r="F253" i="6"/>
  <c r="G252" i="6"/>
  <c r="I251" i="6"/>
  <c r="L250" i="6"/>
  <c r="L249" i="6"/>
  <c r="O248" i="6"/>
  <c r="F246" i="6"/>
  <c r="I245" i="6"/>
  <c r="I244" i="6"/>
  <c r="K243" i="6"/>
  <c r="N242" i="6"/>
  <c r="N241" i="6"/>
  <c r="E240" i="6"/>
  <c r="F239" i="6"/>
  <c r="H238" i="6"/>
  <c r="K237" i="6"/>
  <c r="K236" i="6"/>
  <c r="N235" i="6"/>
  <c r="E233" i="6"/>
  <c r="H232" i="6"/>
  <c r="H231" i="6"/>
  <c r="K230" i="6"/>
  <c r="M229" i="6"/>
  <c r="M228" i="6"/>
  <c r="E227" i="6"/>
  <c r="E226" i="6"/>
  <c r="G225" i="6"/>
  <c r="J224" i="6"/>
  <c r="J223" i="6"/>
  <c r="N136" i="6"/>
  <c r="F136" i="6"/>
  <c r="L135" i="6"/>
  <c r="D135" i="6"/>
  <c r="J134" i="6"/>
  <c r="H133" i="6"/>
  <c r="N132" i="6"/>
  <c r="F132" i="6"/>
  <c r="L131" i="6"/>
  <c r="D131" i="6"/>
  <c r="J130" i="6"/>
  <c r="H129" i="6"/>
  <c r="N128" i="6"/>
  <c r="F128" i="6"/>
  <c r="L127" i="6"/>
  <c r="D127" i="6"/>
  <c r="J126" i="6"/>
  <c r="H125" i="6"/>
  <c r="P125" i="6" s="1"/>
  <c r="N124" i="6"/>
  <c r="F124" i="6"/>
  <c r="L123" i="6"/>
  <c r="D123" i="6"/>
  <c r="J122" i="6"/>
  <c r="H121" i="6"/>
  <c r="K33" i="6"/>
  <c r="C1484" i="6"/>
  <c r="C209" i="6"/>
  <c r="C262" i="6" s="1"/>
  <c r="H87" i="6"/>
  <c r="J88" i="6"/>
  <c r="D89" i="6"/>
  <c r="L89" i="6"/>
  <c r="F90" i="6"/>
  <c r="N90" i="6"/>
  <c r="I91" i="6"/>
  <c r="D92" i="6"/>
  <c r="M92" i="6"/>
  <c r="H93" i="6"/>
  <c r="C94" i="6"/>
  <c r="M94" i="6"/>
  <c r="H95" i="6"/>
  <c r="C96" i="6"/>
  <c r="L96" i="6"/>
  <c r="G97" i="6"/>
  <c r="K98" i="6"/>
  <c r="G99" i="6"/>
  <c r="K100" i="6"/>
  <c r="F101" i="6"/>
  <c r="O101" i="6"/>
  <c r="J102" i="6"/>
  <c r="E103" i="6"/>
  <c r="O103" i="6"/>
  <c r="J104" i="6"/>
  <c r="E105" i="6"/>
  <c r="N105" i="6"/>
  <c r="I106" i="6"/>
  <c r="D107" i="6"/>
  <c r="M107" i="6"/>
  <c r="I108" i="6"/>
  <c r="D109" i="6"/>
  <c r="M109" i="6"/>
  <c r="H110" i="6"/>
  <c r="L111" i="6"/>
  <c r="G112" i="6"/>
  <c r="L113" i="6"/>
  <c r="G114" i="6"/>
  <c r="K115" i="6"/>
  <c r="F116" i="6"/>
  <c r="O116" i="6"/>
  <c r="K117" i="6"/>
  <c r="F118" i="6"/>
  <c r="O118" i="6"/>
  <c r="J119" i="6"/>
  <c r="E120" i="6"/>
  <c r="N120" i="6"/>
  <c r="K121" i="6"/>
  <c r="G122" i="6"/>
  <c r="C123" i="6"/>
  <c r="O123" i="6"/>
  <c r="K124" i="6"/>
  <c r="G125" i="6"/>
  <c r="E126" i="6"/>
  <c r="O126" i="6"/>
  <c r="K127" i="6"/>
  <c r="I128" i="6"/>
  <c r="P128" i="6" s="1"/>
  <c r="E129" i="6"/>
  <c r="O129" i="6"/>
  <c r="M130" i="6"/>
  <c r="I131" i="6"/>
  <c r="E132" i="6"/>
  <c r="M133" i="6"/>
  <c r="I134" i="6"/>
  <c r="G135" i="6"/>
  <c r="M136" i="6"/>
  <c r="C201" i="6"/>
  <c r="C254" i="6" s="1"/>
  <c r="C214" i="6"/>
  <c r="C267" i="6" s="1"/>
  <c r="I223" i="6"/>
  <c r="M224" i="6"/>
  <c r="O225" i="6"/>
  <c r="H228" i="6"/>
  <c r="G229" i="6"/>
  <c r="I230" i="6"/>
  <c r="N231" i="6"/>
  <c r="O233" i="6"/>
  <c r="F235" i="6"/>
  <c r="H236" i="6"/>
  <c r="J237" i="6"/>
  <c r="N238" i="6"/>
  <c r="N239" i="6"/>
  <c r="F242" i="6"/>
  <c r="H243" i="6"/>
  <c r="H244" i="6"/>
  <c r="L245" i="6"/>
  <c r="N246" i="6"/>
  <c r="F249" i="6"/>
  <c r="F250" i="6"/>
  <c r="H251" i="6"/>
  <c r="L252" i="6"/>
  <c r="N253" i="6"/>
  <c r="N254" i="6"/>
  <c r="D256" i="6"/>
  <c r="F257" i="6"/>
  <c r="H258" i="6"/>
  <c r="M259" i="6"/>
  <c r="L260" i="6"/>
  <c r="N261" i="6"/>
  <c r="E263" i="6"/>
  <c r="G264" i="6"/>
  <c r="F265" i="6"/>
  <c r="K266" i="6"/>
  <c r="M267" i="6"/>
  <c r="O268" i="6"/>
  <c r="E270" i="6"/>
  <c r="E271" i="6"/>
  <c r="G272" i="6"/>
  <c r="C554" i="6"/>
  <c r="B751" i="9"/>
  <c r="B645" i="9"/>
  <c r="H592" i="9"/>
  <c r="H486" i="9"/>
  <c r="H539" i="9"/>
  <c r="B327" i="9"/>
  <c r="B698" i="9"/>
  <c r="B539" i="9"/>
  <c r="B592" i="9"/>
  <c r="H115" i="9"/>
  <c r="B380" i="9"/>
  <c r="B115" i="9"/>
  <c r="B221" i="9"/>
  <c r="B804" i="9"/>
  <c r="B486" i="9"/>
  <c r="H168" i="9"/>
  <c r="H433" i="9"/>
  <c r="B168" i="9"/>
  <c r="B433" i="9"/>
  <c r="H62" i="9"/>
  <c r="B274" i="9"/>
  <c r="H9" i="9"/>
  <c r="H82" i="9"/>
  <c r="B831" i="9"/>
  <c r="H566" i="9"/>
  <c r="H460" i="9"/>
  <c r="B725" i="9"/>
  <c r="B407" i="9"/>
  <c r="B566" i="9"/>
  <c r="B672" i="9"/>
  <c r="B301" i="9"/>
  <c r="H36" i="9"/>
  <c r="H142" i="9"/>
  <c r="H513" i="9"/>
  <c r="B354" i="9"/>
  <c r="B142" i="9"/>
  <c r="B513" i="9"/>
  <c r="H619" i="9"/>
  <c r="B619" i="9"/>
  <c r="B460" i="9"/>
  <c r="H89" i="9"/>
  <c r="B248" i="9"/>
  <c r="B791" i="9"/>
  <c r="B685" i="9"/>
  <c r="B738" i="9"/>
  <c r="H632" i="9"/>
  <c r="H526" i="9"/>
  <c r="B844" i="9"/>
  <c r="B526" i="9"/>
  <c r="B367" i="9"/>
  <c r="B632" i="9"/>
  <c r="B420" i="9"/>
  <c r="B314" i="9"/>
  <c r="H155" i="9"/>
  <c r="H579" i="9"/>
  <c r="B155" i="9"/>
  <c r="B579" i="9"/>
  <c r="B261" i="9"/>
  <c r="H208" i="9"/>
  <c r="B208" i="9"/>
  <c r="H473" i="9"/>
  <c r="H195" i="9"/>
  <c r="C647" i="6"/>
  <c r="C182" i="6"/>
  <c r="C235" i="6" s="1"/>
  <c r="C895" i="6"/>
  <c r="C190" i="6"/>
  <c r="C243" i="6" s="1"/>
  <c r="I87" i="6"/>
  <c r="K88" i="6"/>
  <c r="E89" i="6"/>
  <c r="M89" i="6"/>
  <c r="G90" i="6"/>
  <c r="O90" i="6"/>
  <c r="J91" i="6"/>
  <c r="E92" i="6"/>
  <c r="N92" i="6"/>
  <c r="I93" i="6"/>
  <c r="E94" i="6"/>
  <c r="N94" i="6"/>
  <c r="I95" i="6"/>
  <c r="D96" i="6"/>
  <c r="M96" i="6"/>
  <c r="H97" i="6"/>
  <c r="P97" i="6" s="1"/>
  <c r="M98" i="6"/>
  <c r="H99" i="6"/>
  <c r="L100" i="6"/>
  <c r="G101" i="6"/>
  <c r="K102" i="6"/>
  <c r="G103" i="6"/>
  <c r="K104" i="6"/>
  <c r="F105" i="6"/>
  <c r="O105" i="6"/>
  <c r="J106" i="6"/>
  <c r="E107" i="6"/>
  <c r="O107" i="6"/>
  <c r="J108" i="6"/>
  <c r="E109" i="6"/>
  <c r="N109" i="6"/>
  <c r="I110" i="6"/>
  <c r="D111" i="6"/>
  <c r="M111" i="6"/>
  <c r="I112" i="6"/>
  <c r="D113" i="6"/>
  <c r="M113" i="6"/>
  <c r="H114" i="6"/>
  <c r="C115" i="6"/>
  <c r="L115" i="6"/>
  <c r="G116" i="6"/>
  <c r="L117" i="6"/>
  <c r="G118" i="6"/>
  <c r="K119" i="6"/>
  <c r="F120" i="6"/>
  <c r="O120" i="6"/>
  <c r="L121" i="6"/>
  <c r="H122" i="6"/>
  <c r="E123" i="6"/>
  <c r="L124" i="6"/>
  <c r="I125" i="6"/>
  <c r="F126" i="6"/>
  <c r="M127" i="6"/>
  <c r="J128" i="6"/>
  <c r="F129" i="6"/>
  <c r="N130" i="6"/>
  <c r="J131" i="6"/>
  <c r="G132" i="6"/>
  <c r="D133" i="6"/>
  <c r="N133" i="6"/>
  <c r="K134" i="6"/>
  <c r="H135" i="6"/>
  <c r="D136" i="6"/>
  <c r="O136" i="6"/>
  <c r="N223" i="6"/>
  <c r="O224" i="6"/>
  <c r="F227" i="6"/>
  <c r="I228" i="6"/>
  <c r="I229" i="6"/>
  <c r="L230" i="6"/>
  <c r="O231" i="6"/>
  <c r="F234" i="6"/>
  <c r="G235" i="6"/>
  <c r="I236" i="6"/>
  <c r="L237" i="6"/>
  <c r="O238" i="6"/>
  <c r="O239" i="6"/>
  <c r="D241" i="6"/>
  <c r="G242" i="6"/>
  <c r="I243" i="6"/>
  <c r="L244" i="6"/>
  <c r="M245" i="6"/>
  <c r="O246" i="6"/>
  <c r="D248" i="6"/>
  <c r="G249" i="6"/>
  <c r="G250" i="6"/>
  <c r="J251" i="6"/>
  <c r="M252" i="6"/>
  <c r="O253" i="6"/>
  <c r="E255" i="6"/>
  <c r="E256" i="6"/>
  <c r="G257" i="6"/>
  <c r="K258" i="6"/>
  <c r="N259" i="6"/>
  <c r="M260" i="6"/>
  <c r="F263" i="6"/>
  <c r="H264" i="6"/>
  <c r="K265" i="6"/>
  <c r="L266" i="6"/>
  <c r="N267" i="6"/>
  <c r="F270" i="6"/>
  <c r="F271" i="6"/>
  <c r="I272" i="6"/>
  <c r="K923" i="9"/>
  <c r="K915" i="9"/>
  <c r="K891" i="9"/>
  <c r="K883" i="9"/>
  <c r="K887" i="9"/>
  <c r="K879" i="9"/>
  <c r="K691" i="9"/>
  <c r="K638" i="9"/>
  <c r="K373" i="9"/>
  <c r="K797" i="9"/>
  <c r="K214" i="9"/>
  <c r="F71" i="8"/>
  <c r="K911" i="9"/>
  <c r="K320" i="9"/>
  <c r="K267" i="9"/>
  <c r="K919" i="9"/>
  <c r="K744" i="9"/>
  <c r="AQ923" i="9"/>
  <c r="AQ915" i="9"/>
  <c r="AQ891" i="9"/>
  <c r="AQ883" i="9"/>
  <c r="AQ744" i="9"/>
  <c r="AQ911" i="9"/>
  <c r="AQ887" i="9"/>
  <c r="AQ373" i="9"/>
  <c r="AQ638" i="9"/>
  <c r="AQ214" i="9"/>
  <c r="AQ919" i="9"/>
  <c r="N71" i="8"/>
  <c r="AQ267" i="9"/>
  <c r="AQ879" i="9"/>
  <c r="AQ691" i="9"/>
  <c r="AQ320" i="9"/>
  <c r="F859" i="9"/>
  <c r="F856" i="9"/>
  <c r="F850" i="9"/>
  <c r="F853" i="9"/>
  <c r="N850" i="9"/>
  <c r="N856" i="9"/>
  <c r="N853" i="9"/>
  <c r="N859" i="9"/>
  <c r="F30" i="7"/>
  <c r="F29" i="7"/>
  <c r="B759" i="9"/>
  <c r="B653" i="9"/>
  <c r="H600" i="9"/>
  <c r="H494" i="9"/>
  <c r="B494" i="9"/>
  <c r="B335" i="9"/>
  <c r="B812" i="9"/>
  <c r="B600" i="9"/>
  <c r="B547" i="9"/>
  <c r="H123" i="9"/>
  <c r="B123" i="9"/>
  <c r="B229" i="9"/>
  <c r="B282" i="9"/>
  <c r="H176" i="9"/>
  <c r="B176" i="9"/>
  <c r="H17" i="9"/>
  <c r="B706" i="9"/>
  <c r="H441" i="9"/>
  <c r="B441" i="9"/>
  <c r="B713" i="9"/>
  <c r="H554" i="9"/>
  <c r="H448" i="9"/>
  <c r="B607" i="9"/>
  <c r="B766" i="9"/>
  <c r="B448" i="9"/>
  <c r="B342" i="9"/>
  <c r="B554" i="9"/>
  <c r="B501" i="9"/>
  <c r="B395" i="9"/>
  <c r="H607" i="9"/>
  <c r="H130" i="9"/>
  <c r="B236" i="9"/>
  <c r="B130" i="9"/>
  <c r="H183" i="9"/>
  <c r="B660" i="9"/>
  <c r="H501" i="9"/>
  <c r="B183" i="9"/>
  <c r="B289" i="9"/>
  <c r="H24" i="9"/>
  <c r="B772" i="9"/>
  <c r="H613" i="9"/>
  <c r="H507" i="9"/>
  <c r="B825" i="9"/>
  <c r="B719" i="9"/>
  <c r="B454" i="9"/>
  <c r="H560" i="9"/>
  <c r="B560" i="9"/>
  <c r="H454" i="9"/>
  <c r="B507" i="9"/>
  <c r="H189" i="9"/>
  <c r="H83" i="9"/>
  <c r="B189" i="9"/>
  <c r="B666" i="9"/>
  <c r="B242" i="9"/>
  <c r="H30" i="9"/>
  <c r="B348" i="9"/>
  <c r="B295" i="9"/>
  <c r="H136" i="9"/>
  <c r="B136" i="9"/>
  <c r="B839" i="9"/>
  <c r="H574" i="9"/>
  <c r="H468" i="9"/>
  <c r="B521" i="9"/>
  <c r="B415" i="9"/>
  <c r="H627" i="9"/>
  <c r="B627" i="9"/>
  <c r="H44" i="9"/>
  <c r="H150" i="9"/>
  <c r="B733" i="9"/>
  <c r="B468" i="9"/>
  <c r="B309" i="9"/>
  <c r="B150" i="9"/>
  <c r="B574" i="9"/>
  <c r="B786" i="9"/>
  <c r="H521" i="9"/>
  <c r="B680" i="9"/>
  <c r="H102" i="9"/>
  <c r="C306" i="6"/>
  <c r="C171" i="6"/>
  <c r="C224" i="6" s="1"/>
  <c r="C187" i="6"/>
  <c r="C240" i="6" s="1"/>
  <c r="C802" i="6"/>
  <c r="C195" i="6"/>
  <c r="C248" i="6" s="1"/>
  <c r="C1050" i="6"/>
  <c r="C1298" i="6"/>
  <c r="C203" i="6"/>
  <c r="C256" i="6" s="1"/>
  <c r="C1794" i="6"/>
  <c r="C219" i="6"/>
  <c r="C272" i="6" s="1"/>
  <c r="J87" i="6"/>
  <c r="D88" i="6"/>
  <c r="L88" i="6"/>
  <c r="F89" i="6"/>
  <c r="N89" i="6"/>
  <c r="H90" i="6"/>
  <c r="K91" i="6"/>
  <c r="F92" i="6"/>
  <c r="O92" i="6"/>
  <c r="K93" i="6"/>
  <c r="F94" i="6"/>
  <c r="O94" i="6"/>
  <c r="J95" i="6"/>
  <c r="E96" i="6"/>
  <c r="N96" i="6"/>
  <c r="I97" i="6"/>
  <c r="E98" i="6"/>
  <c r="N98" i="6"/>
  <c r="I99" i="6"/>
  <c r="D100" i="6"/>
  <c r="M100" i="6"/>
  <c r="H101" i="6"/>
  <c r="M102" i="6"/>
  <c r="H103" i="6"/>
  <c r="C104" i="6"/>
  <c r="L104" i="6"/>
  <c r="G105" i="6"/>
  <c r="K106" i="6"/>
  <c r="G107" i="6"/>
  <c r="K108" i="6"/>
  <c r="F109" i="6"/>
  <c r="O109" i="6"/>
  <c r="J110" i="6"/>
  <c r="E111" i="6"/>
  <c r="O111" i="6"/>
  <c r="J112" i="6"/>
  <c r="E113" i="6"/>
  <c r="N113" i="6"/>
  <c r="I114" i="6"/>
  <c r="D115" i="6"/>
  <c r="M115" i="6"/>
  <c r="I116" i="6"/>
  <c r="D117" i="6"/>
  <c r="M117" i="6"/>
  <c r="H118" i="6"/>
  <c r="L119" i="6"/>
  <c r="G120" i="6"/>
  <c r="M121" i="6"/>
  <c r="I122" i="6"/>
  <c r="G123" i="6"/>
  <c r="M124" i="6"/>
  <c r="K125" i="6"/>
  <c r="G126" i="6"/>
  <c r="O127" i="6"/>
  <c r="K128" i="6"/>
  <c r="G129" i="6"/>
  <c r="E130" i="6"/>
  <c r="O130" i="6"/>
  <c r="K131" i="6"/>
  <c r="I132" i="6"/>
  <c r="E133" i="6"/>
  <c r="O133" i="6"/>
  <c r="M134" i="6"/>
  <c r="I135" i="6"/>
  <c r="E136" i="6"/>
  <c r="C174" i="6"/>
  <c r="C227" i="6" s="1"/>
  <c r="D225" i="6"/>
  <c r="D226" i="6"/>
  <c r="H227" i="6"/>
  <c r="J228" i="6"/>
  <c r="L229" i="6"/>
  <c r="D233" i="6"/>
  <c r="H234" i="6"/>
  <c r="J235" i="6"/>
  <c r="J236" i="6"/>
  <c r="N237" i="6"/>
  <c r="D240" i="6"/>
  <c r="I241" i="6"/>
  <c r="H242" i="6"/>
  <c r="J243" i="6"/>
  <c r="O244" i="6"/>
  <c r="G248" i="6"/>
  <c r="I249" i="6"/>
  <c r="K250" i="6"/>
  <c r="O251" i="6"/>
  <c r="O252" i="6"/>
  <c r="G255" i="6"/>
  <c r="I256" i="6"/>
  <c r="I257" i="6"/>
  <c r="M258" i="6"/>
  <c r="O259" i="6"/>
  <c r="G262" i="6"/>
  <c r="G263" i="6"/>
  <c r="I264" i="6"/>
  <c r="M265" i="6"/>
  <c r="O266" i="6"/>
  <c r="O267" i="6"/>
  <c r="E269" i="6"/>
  <c r="G270" i="6"/>
  <c r="I271" i="6"/>
  <c r="M272" i="6"/>
  <c r="B799" i="9"/>
  <c r="H534" i="9"/>
  <c r="B375" i="9"/>
  <c r="B534" i="9"/>
  <c r="B640" i="9"/>
  <c r="H481" i="9"/>
  <c r="B269" i="9"/>
  <c r="H4" i="9"/>
  <c r="B481" i="9"/>
  <c r="H110" i="9"/>
  <c r="B746" i="9"/>
  <c r="B322" i="9"/>
  <c r="B110" i="9"/>
  <c r="B693" i="9"/>
  <c r="H587" i="9"/>
  <c r="H57" i="9"/>
  <c r="H163" i="9"/>
  <c r="H428" i="9"/>
  <c r="B163" i="9"/>
  <c r="B428" i="9"/>
  <c r="H70" i="9"/>
  <c r="H77" i="9"/>
  <c r="H621" i="9"/>
  <c r="H515" i="9"/>
  <c r="B780" i="9"/>
  <c r="B674" i="9"/>
  <c r="B515" i="9"/>
  <c r="B303" i="9"/>
  <c r="H462" i="9"/>
  <c r="B409" i="9"/>
  <c r="B462" i="9"/>
  <c r="B356" i="9"/>
  <c r="B833" i="9"/>
  <c r="H197" i="9"/>
  <c r="H91" i="9"/>
  <c r="H568" i="9"/>
  <c r="B197" i="9"/>
  <c r="B621" i="9"/>
  <c r="B568" i="9"/>
  <c r="B727" i="9"/>
  <c r="B144" i="9"/>
  <c r="B250" i="9"/>
  <c r="H144" i="9"/>
  <c r="H97" i="9"/>
  <c r="B792" i="9"/>
  <c r="H633" i="9"/>
  <c r="H527" i="9"/>
  <c r="B845" i="9"/>
  <c r="B686" i="9"/>
  <c r="B633" i="9"/>
  <c r="H474" i="9"/>
  <c r="B474" i="9"/>
  <c r="B421" i="9"/>
  <c r="B580" i="9"/>
  <c r="B527" i="9"/>
  <c r="B368" i="9"/>
  <c r="B262" i="9"/>
  <c r="B739" i="9"/>
  <c r="H209" i="9"/>
  <c r="H103" i="9"/>
  <c r="B209" i="9"/>
  <c r="H580" i="9"/>
  <c r="H156" i="9"/>
  <c r="B156" i="9"/>
  <c r="B256" i="9"/>
  <c r="O797" i="9"/>
  <c r="O883" i="9"/>
  <c r="O923" i="9"/>
  <c r="O891" i="9"/>
  <c r="O879" i="9"/>
  <c r="O638" i="9"/>
  <c r="O373" i="9"/>
  <c r="O911" i="9"/>
  <c r="O744" i="9"/>
  <c r="O915" i="9"/>
  <c r="O214" i="9"/>
  <c r="G71" i="8"/>
  <c r="O320" i="9"/>
  <c r="O267" i="9"/>
  <c r="O887" i="9"/>
  <c r="O919" i="9"/>
  <c r="AU923" i="9"/>
  <c r="AU797" i="9"/>
  <c r="AU891" i="9"/>
  <c r="AU887" i="9"/>
  <c r="AU691" i="9"/>
  <c r="AU373" i="9"/>
  <c r="AU915" i="9"/>
  <c r="AU638" i="9"/>
  <c r="AU214" i="9"/>
  <c r="AU919" i="9"/>
  <c r="O71" i="8"/>
  <c r="AU911" i="9"/>
  <c r="AU267" i="9"/>
  <c r="AU883" i="9"/>
  <c r="AU744" i="9"/>
  <c r="G859" i="9"/>
  <c r="G856" i="9"/>
  <c r="G850" i="9"/>
  <c r="G853" i="9"/>
  <c r="P1794" i="6"/>
  <c r="P34" i="8"/>
  <c r="P36" i="8" s="1"/>
  <c r="S797" i="9"/>
  <c r="S883" i="9"/>
  <c r="S879" i="9"/>
  <c r="S691" i="9"/>
  <c r="S923" i="9"/>
  <c r="S919" i="9"/>
  <c r="S744" i="9"/>
  <c r="S891" i="9"/>
  <c r="S638" i="9"/>
  <c r="S911" i="9"/>
  <c r="H71" i="8"/>
  <c r="S320" i="9"/>
  <c r="S267" i="9"/>
  <c r="S887" i="9"/>
  <c r="S373" i="9"/>
  <c r="S915" i="9"/>
  <c r="H33" i="8"/>
  <c r="B703" i="9"/>
  <c r="H597" i="9"/>
  <c r="H491" i="9"/>
  <c r="H544" i="9"/>
  <c r="H438" i="9"/>
  <c r="B650" i="9"/>
  <c r="B544" i="9"/>
  <c r="B438" i="9"/>
  <c r="B756" i="9"/>
  <c r="B491" i="9"/>
  <c r="B809" i="9"/>
  <c r="H173" i="9"/>
  <c r="H67" i="9"/>
  <c r="B332" i="9"/>
  <c r="B173" i="9"/>
  <c r="B597" i="9"/>
  <c r="B226" i="9"/>
  <c r="B385" i="9"/>
  <c r="B823" i="9"/>
  <c r="H558" i="9"/>
  <c r="H452" i="9"/>
  <c r="B770" i="9"/>
  <c r="B664" i="9"/>
  <c r="B505" i="9"/>
  <c r="B399" i="9"/>
  <c r="H611" i="9"/>
  <c r="B611" i="9"/>
  <c r="B346" i="9"/>
  <c r="B293" i="9"/>
  <c r="H28" i="9"/>
  <c r="B717" i="9"/>
  <c r="B452" i="9"/>
  <c r="H134" i="9"/>
  <c r="B134" i="9"/>
  <c r="H505" i="9"/>
  <c r="B240" i="9"/>
  <c r="H187" i="9"/>
  <c r="B187" i="9"/>
  <c r="H629" i="9"/>
  <c r="H523" i="9"/>
  <c r="B470" i="9"/>
  <c r="B735" i="9"/>
  <c r="H576" i="9"/>
  <c r="B682" i="9"/>
  <c r="B576" i="9"/>
  <c r="B311" i="9"/>
  <c r="H470" i="9"/>
  <c r="H205" i="9"/>
  <c r="H99" i="9"/>
  <c r="B523" i="9"/>
  <c r="B417" i="9"/>
  <c r="B364" i="9"/>
  <c r="B205" i="9"/>
  <c r="B788" i="9"/>
  <c r="B841" i="9"/>
  <c r="H46" i="9"/>
  <c r="B258" i="9"/>
  <c r="B152" i="9"/>
  <c r="B629" i="9"/>
  <c r="F36" i="8"/>
  <c r="N36" i="8"/>
  <c r="B817" i="9"/>
  <c r="H605" i="9"/>
  <c r="H499" i="9"/>
  <c r="B711" i="9"/>
  <c r="B499" i="9"/>
  <c r="B446" i="9"/>
  <c r="H552" i="9"/>
  <c r="B393" i="9"/>
  <c r="H181" i="9"/>
  <c r="H75" i="9"/>
  <c r="B605" i="9"/>
  <c r="B552" i="9"/>
  <c r="B181" i="9"/>
  <c r="B764" i="9"/>
  <c r="H446" i="9"/>
  <c r="B658" i="9"/>
  <c r="B340" i="9"/>
  <c r="H81" i="9"/>
  <c r="B776" i="9"/>
  <c r="H617" i="9"/>
  <c r="H511" i="9"/>
  <c r="B829" i="9"/>
  <c r="B617" i="9"/>
  <c r="H458" i="9"/>
  <c r="B723" i="9"/>
  <c r="B458" i="9"/>
  <c r="B405" i="9"/>
  <c r="B246" i="9"/>
  <c r="B670" i="9"/>
  <c r="H193" i="9"/>
  <c r="H87" i="9"/>
  <c r="B299" i="9"/>
  <c r="B193" i="9"/>
  <c r="B511" i="9"/>
  <c r="B352" i="9"/>
  <c r="H140" i="9"/>
  <c r="H564" i="9"/>
  <c r="B783" i="9"/>
  <c r="B677" i="9"/>
  <c r="H624" i="9"/>
  <c r="H518" i="9"/>
  <c r="B465" i="9"/>
  <c r="H571" i="9"/>
  <c r="B359" i="9"/>
  <c r="B571" i="9"/>
  <c r="B836" i="9"/>
  <c r="H147" i="9"/>
  <c r="B147" i="9"/>
  <c r="B624" i="9"/>
  <c r="B253" i="9"/>
  <c r="B412" i="9"/>
  <c r="H200" i="9"/>
  <c r="H465" i="9"/>
  <c r="B200" i="9"/>
  <c r="H94" i="9"/>
  <c r="H41" i="9"/>
  <c r="B120" i="9"/>
  <c r="H128" i="9"/>
  <c r="AU320" i="9"/>
  <c r="O691" i="9"/>
  <c r="C911" i="9"/>
  <c r="C891" i="9"/>
  <c r="C887" i="9"/>
  <c r="C883" i="9"/>
  <c r="C919" i="9"/>
  <c r="C797" i="9"/>
  <c r="C923" i="9"/>
  <c r="C320" i="9"/>
  <c r="C915" i="9"/>
  <c r="C691" i="9"/>
  <c r="C879" i="9"/>
  <c r="C214" i="9"/>
  <c r="C638" i="9"/>
  <c r="C373" i="9"/>
  <c r="C744" i="9"/>
  <c r="AI923" i="9"/>
  <c r="AI919" i="9"/>
  <c r="AI915" i="9"/>
  <c r="AI797" i="9"/>
  <c r="AI911" i="9"/>
  <c r="AI891" i="9"/>
  <c r="AI883" i="9"/>
  <c r="AI691" i="9"/>
  <c r="AI320" i="9"/>
  <c r="AI887" i="9"/>
  <c r="AI879" i="9"/>
  <c r="AI638" i="9"/>
  <c r="AI214" i="9"/>
  <c r="AI744" i="9"/>
  <c r="L33" i="8"/>
  <c r="AI267" i="9"/>
  <c r="D859" i="9"/>
  <c r="D853" i="9"/>
  <c r="D856" i="9"/>
  <c r="D850" i="9"/>
  <c r="L859" i="9"/>
  <c r="L853" i="9"/>
  <c r="L850" i="9"/>
  <c r="L856" i="9"/>
  <c r="P72" i="8"/>
  <c r="E74" i="8"/>
  <c r="H596" i="9"/>
  <c r="H490" i="9"/>
  <c r="B755" i="9"/>
  <c r="B596" i="9"/>
  <c r="B384" i="9"/>
  <c r="B278" i="9"/>
  <c r="H119" i="9"/>
  <c r="H13" i="9"/>
  <c r="B702" i="9"/>
  <c r="H437" i="9"/>
  <c r="B119" i="9"/>
  <c r="H543" i="9"/>
  <c r="B490" i="9"/>
  <c r="B437" i="9"/>
  <c r="B808" i="9"/>
  <c r="B649" i="9"/>
  <c r="B543" i="9"/>
  <c r="B331" i="9"/>
  <c r="B225" i="9"/>
  <c r="H628" i="9"/>
  <c r="H522" i="9"/>
  <c r="B628" i="9"/>
  <c r="H469" i="9"/>
  <c r="B734" i="9"/>
  <c r="B469" i="9"/>
  <c r="H151" i="9"/>
  <c r="H45" i="9"/>
  <c r="B151" i="9"/>
  <c r="B310" i="9"/>
  <c r="B681" i="9"/>
  <c r="H575" i="9"/>
  <c r="B522" i="9"/>
  <c r="B840" i="9"/>
  <c r="B575" i="9"/>
  <c r="B787" i="9"/>
  <c r="B257" i="9"/>
  <c r="H172" i="9"/>
  <c r="G923" i="9"/>
  <c r="G915" i="9"/>
  <c r="G891" i="9"/>
  <c r="G883" i="9"/>
  <c r="G744" i="9"/>
  <c r="G638" i="9"/>
  <c r="G887" i="9"/>
  <c r="G919" i="9"/>
  <c r="G797" i="9"/>
  <c r="G320" i="9"/>
  <c r="G879" i="9"/>
  <c r="G691" i="9"/>
  <c r="E33" i="8"/>
  <c r="G214" i="9"/>
  <c r="G911" i="9"/>
  <c r="G373" i="9"/>
  <c r="E71" i="8"/>
  <c r="AM923" i="9"/>
  <c r="AM915" i="9"/>
  <c r="AM891" i="9"/>
  <c r="AM883" i="9"/>
  <c r="AM744" i="9"/>
  <c r="AM638" i="9"/>
  <c r="AM911" i="9"/>
  <c r="AM320" i="9"/>
  <c r="AM887" i="9"/>
  <c r="AM879" i="9"/>
  <c r="M33" i="8"/>
  <c r="AM214" i="9"/>
  <c r="AM919" i="9"/>
  <c r="AM267" i="9"/>
  <c r="E859" i="9"/>
  <c r="E853" i="9"/>
  <c r="E856" i="9"/>
  <c r="E850" i="9"/>
  <c r="B750" i="9"/>
  <c r="H538" i="9"/>
  <c r="B803" i="9"/>
  <c r="B591" i="9"/>
  <c r="B326" i="9"/>
  <c r="H432" i="9"/>
  <c r="H591" i="9"/>
  <c r="B432" i="9"/>
  <c r="B697" i="9"/>
  <c r="B379" i="9"/>
  <c r="H114" i="9"/>
  <c r="B220" i="9"/>
  <c r="B114" i="9"/>
  <c r="H485" i="9"/>
  <c r="B485" i="9"/>
  <c r="H167" i="9"/>
  <c r="H66" i="9"/>
  <c r="B815" i="9"/>
  <c r="B762" i="9"/>
  <c r="H550" i="9"/>
  <c r="H444" i="9"/>
  <c r="B391" i="9"/>
  <c r="B550" i="9"/>
  <c r="B709" i="9"/>
  <c r="B656" i="9"/>
  <c r="B285" i="9"/>
  <c r="H20" i="9"/>
  <c r="H497" i="9"/>
  <c r="H126" i="9"/>
  <c r="B497" i="9"/>
  <c r="B444" i="9"/>
  <c r="B126" i="9"/>
  <c r="B603" i="9"/>
  <c r="H73" i="9"/>
  <c r="B775" i="9"/>
  <c r="B722" i="9"/>
  <c r="B669" i="9"/>
  <c r="H616" i="9"/>
  <c r="H510" i="9"/>
  <c r="B510" i="9"/>
  <c r="B351" i="9"/>
  <c r="B828" i="9"/>
  <c r="B616" i="9"/>
  <c r="H563" i="9"/>
  <c r="H139" i="9"/>
  <c r="B563" i="9"/>
  <c r="B139" i="9"/>
  <c r="B404" i="9"/>
  <c r="B245" i="9"/>
  <c r="B298" i="9"/>
  <c r="H192" i="9"/>
  <c r="B192" i="9"/>
  <c r="H457" i="9"/>
  <c r="B782" i="9"/>
  <c r="H570" i="9"/>
  <c r="H464" i="9"/>
  <c r="B835" i="9"/>
  <c r="B729" i="9"/>
  <c r="B623" i="9"/>
  <c r="B464" i="9"/>
  <c r="B358" i="9"/>
  <c r="B676" i="9"/>
  <c r="H517" i="9"/>
  <c r="B570" i="9"/>
  <c r="B517" i="9"/>
  <c r="H146" i="9"/>
  <c r="H623" i="9"/>
  <c r="B252" i="9"/>
  <c r="B146" i="9"/>
  <c r="B411" i="9"/>
  <c r="H199" i="9"/>
  <c r="B847" i="9"/>
  <c r="B794" i="9"/>
  <c r="H582" i="9"/>
  <c r="H476" i="9"/>
  <c r="B423" i="9"/>
  <c r="B582" i="9"/>
  <c r="B635" i="9"/>
  <c r="B741" i="9"/>
  <c r="H52" i="9"/>
  <c r="B688" i="9"/>
  <c r="H158" i="9"/>
  <c r="B158" i="9"/>
  <c r="H529" i="9"/>
  <c r="B529" i="9"/>
  <c r="B317" i="9"/>
  <c r="H635" i="9"/>
  <c r="H105" i="9"/>
  <c r="B476" i="9"/>
  <c r="B370" i="9"/>
  <c r="B211" i="9"/>
  <c r="B264" i="9"/>
  <c r="AI373" i="9"/>
  <c r="B538" i="9"/>
  <c r="AM797" i="9"/>
  <c r="H856" i="9"/>
  <c r="H850" i="9"/>
  <c r="I71" i="8"/>
  <c r="B694" i="9"/>
  <c r="H588" i="9"/>
  <c r="H482" i="9"/>
  <c r="B535" i="9"/>
  <c r="B641" i="9"/>
  <c r="B800" i="9"/>
  <c r="B482" i="9"/>
  <c r="B270" i="9"/>
  <c r="H111" i="9"/>
  <c r="H5" i="9"/>
  <c r="B111" i="9"/>
  <c r="B747" i="9"/>
  <c r="B323" i="9"/>
  <c r="B588" i="9"/>
  <c r="H535" i="9"/>
  <c r="H429" i="9"/>
  <c r="B752" i="9"/>
  <c r="B805" i="9"/>
  <c r="H593" i="9"/>
  <c r="H487" i="9"/>
  <c r="B540" i="9"/>
  <c r="B699" i="9"/>
  <c r="H434" i="9"/>
  <c r="B434" i="9"/>
  <c r="B381" i="9"/>
  <c r="B222" i="9"/>
  <c r="H169" i="9"/>
  <c r="H63" i="9"/>
  <c r="B275" i="9"/>
  <c r="B169" i="9"/>
  <c r="B487" i="9"/>
  <c r="H546" i="9"/>
  <c r="B758" i="9"/>
  <c r="B652" i="9"/>
  <c r="H493" i="9"/>
  <c r="B493" i="9"/>
  <c r="B334" i="9"/>
  <c r="B811" i="9"/>
  <c r="B705" i="9"/>
  <c r="H599" i="9"/>
  <c r="B599" i="9"/>
  <c r="B546" i="9"/>
  <c r="H122" i="9"/>
  <c r="B228" i="9"/>
  <c r="B122" i="9"/>
  <c r="B710" i="9"/>
  <c r="H604" i="9"/>
  <c r="H498" i="9"/>
  <c r="B551" i="9"/>
  <c r="B816" i="9"/>
  <c r="B498" i="9"/>
  <c r="B657" i="9"/>
  <c r="B286" i="9"/>
  <c r="H127" i="9"/>
  <c r="H21" i="9"/>
  <c r="H445" i="9"/>
  <c r="B127" i="9"/>
  <c r="B445" i="9"/>
  <c r="B392" i="9"/>
  <c r="B604" i="9"/>
  <c r="H551" i="9"/>
  <c r="B768" i="9"/>
  <c r="H609" i="9"/>
  <c r="H503" i="9"/>
  <c r="B556" i="9"/>
  <c r="B662" i="9"/>
  <c r="B397" i="9"/>
  <c r="B609" i="9"/>
  <c r="B238" i="9"/>
  <c r="H185" i="9"/>
  <c r="H79" i="9"/>
  <c r="B344" i="9"/>
  <c r="B291" i="9"/>
  <c r="B185" i="9"/>
  <c r="B715" i="9"/>
  <c r="B827" i="9"/>
  <c r="H562" i="9"/>
  <c r="H456" i="9"/>
  <c r="H509" i="9"/>
  <c r="B509" i="9"/>
  <c r="B350" i="9"/>
  <c r="B721" i="9"/>
  <c r="B774" i="9"/>
  <c r="H615" i="9"/>
  <c r="B615" i="9"/>
  <c r="B562" i="9"/>
  <c r="H138" i="9"/>
  <c r="B668" i="9"/>
  <c r="B403" i="9"/>
  <c r="B244" i="9"/>
  <c r="B138" i="9"/>
  <c r="H620" i="9"/>
  <c r="H514" i="9"/>
  <c r="B832" i="9"/>
  <c r="B567" i="9"/>
  <c r="B673" i="9"/>
  <c r="B779" i="9"/>
  <c r="B514" i="9"/>
  <c r="B302" i="9"/>
  <c r="H143" i="9"/>
  <c r="H37" i="9"/>
  <c r="B408" i="9"/>
  <c r="B143" i="9"/>
  <c r="H461" i="9"/>
  <c r="B355" i="9"/>
  <c r="B461" i="9"/>
  <c r="B784" i="9"/>
  <c r="B837" i="9"/>
  <c r="B731" i="9"/>
  <c r="H625" i="9"/>
  <c r="H519" i="9"/>
  <c r="B572" i="9"/>
  <c r="B413" i="9"/>
  <c r="H572" i="9"/>
  <c r="B625" i="9"/>
  <c r="B254" i="9"/>
  <c r="H201" i="9"/>
  <c r="H95" i="9"/>
  <c r="B201" i="9"/>
  <c r="H578" i="9"/>
  <c r="H472" i="9"/>
  <c r="B790" i="9"/>
  <c r="B737" i="9"/>
  <c r="B843" i="9"/>
  <c r="B684" i="9"/>
  <c r="H525" i="9"/>
  <c r="B525" i="9"/>
  <c r="B366" i="9"/>
  <c r="B472" i="9"/>
  <c r="B419" i="9"/>
  <c r="B313" i="9"/>
  <c r="H631" i="9"/>
  <c r="H154" i="9"/>
  <c r="B631" i="9"/>
  <c r="B578" i="9"/>
  <c r="B260" i="9"/>
  <c r="B154" i="9"/>
  <c r="B689" i="9"/>
  <c r="H636" i="9"/>
  <c r="H530" i="9"/>
  <c r="B583" i="9"/>
  <c r="B795" i="9"/>
  <c r="B530" i="9"/>
  <c r="B742" i="9"/>
  <c r="H159" i="9"/>
  <c r="H53" i="9"/>
  <c r="B159" i="9"/>
  <c r="H477" i="9"/>
  <c r="B477" i="9"/>
  <c r="B281" i="9"/>
  <c r="B297" i="9"/>
  <c r="B503" i="9"/>
  <c r="H556" i="9"/>
  <c r="B636" i="9"/>
  <c r="B678" i="9"/>
  <c r="P306" i="6"/>
  <c r="P554" i="6"/>
  <c r="P802" i="6"/>
  <c r="P1050" i="6"/>
  <c r="P1298" i="6"/>
  <c r="P1546" i="6"/>
  <c r="W919" i="9"/>
  <c r="W911" i="9"/>
  <c r="W887" i="9"/>
  <c r="W879" i="9"/>
  <c r="W923" i="9"/>
  <c r="W744" i="9"/>
  <c r="W691" i="9"/>
  <c r="W797" i="9"/>
  <c r="W320" i="9"/>
  <c r="W267" i="9"/>
  <c r="W373" i="9"/>
  <c r="W638" i="9"/>
  <c r="I856" i="9"/>
  <c r="I850" i="9"/>
  <c r="I859" i="9"/>
  <c r="I853" i="9"/>
  <c r="H74" i="8"/>
  <c r="H32" i="9"/>
  <c r="H58" i="9"/>
  <c r="H69" i="9"/>
  <c r="H74" i="9"/>
  <c r="H85" i="9"/>
  <c r="H90" i="9"/>
  <c r="H101" i="9"/>
  <c r="H106" i="9"/>
  <c r="B318" i="9"/>
  <c r="B387" i="9"/>
  <c r="B450" i="9"/>
  <c r="B466" i="9"/>
  <c r="H11" i="9"/>
  <c r="H19" i="9"/>
  <c r="H27" i="9"/>
  <c r="H35" i="9"/>
  <c r="H51" i="9"/>
  <c r="B284" i="9"/>
  <c r="B292" i="9"/>
  <c r="B333" i="9"/>
  <c r="B365" i="9"/>
  <c r="B418" i="9"/>
  <c r="H516" i="9"/>
  <c r="B696" i="9"/>
  <c r="B643" i="9"/>
  <c r="H537" i="9"/>
  <c r="B802" i="9"/>
  <c r="B484" i="9"/>
  <c r="B431" i="9"/>
  <c r="H590" i="9"/>
  <c r="B590" i="9"/>
  <c r="B806" i="9"/>
  <c r="H541" i="9"/>
  <c r="B700" i="9"/>
  <c r="B435" i="9"/>
  <c r="H488" i="9"/>
  <c r="B382" i="9"/>
  <c r="B753" i="9"/>
  <c r="B488" i="9"/>
  <c r="B704" i="9"/>
  <c r="B651" i="9"/>
  <c r="H545" i="9"/>
  <c r="B545" i="9"/>
  <c r="B439" i="9"/>
  <c r="B814" i="9"/>
  <c r="H549" i="9"/>
  <c r="H443" i="9"/>
  <c r="B602" i="9"/>
  <c r="B443" i="9"/>
  <c r="B390" i="9"/>
  <c r="B549" i="9"/>
  <c r="B712" i="9"/>
  <c r="B659" i="9"/>
  <c r="H553" i="9"/>
  <c r="H447" i="9"/>
  <c r="B818" i="9"/>
  <c r="B500" i="9"/>
  <c r="H606" i="9"/>
  <c r="B765" i="9"/>
  <c r="B606" i="9"/>
  <c r="B447" i="9"/>
  <c r="B822" i="9"/>
  <c r="H557" i="9"/>
  <c r="H451" i="9"/>
  <c r="B769" i="9"/>
  <c r="B663" i="9"/>
  <c r="H504" i="9"/>
  <c r="B398" i="9"/>
  <c r="B504" i="9"/>
  <c r="B720" i="9"/>
  <c r="B667" i="9"/>
  <c r="H561" i="9"/>
  <c r="H455" i="9"/>
  <c r="B561" i="9"/>
  <c r="B830" i="9"/>
  <c r="H565" i="9"/>
  <c r="H459" i="9"/>
  <c r="B618" i="9"/>
  <c r="B459" i="9"/>
  <c r="B724" i="9"/>
  <c r="B406" i="9"/>
  <c r="B565" i="9"/>
  <c r="B728" i="9"/>
  <c r="B675" i="9"/>
  <c r="H569" i="9"/>
  <c r="H463" i="9"/>
  <c r="B516" i="9"/>
  <c r="B781" i="9"/>
  <c r="H622" i="9"/>
  <c r="B304" i="9"/>
  <c r="B622" i="9"/>
  <c r="B463" i="9"/>
  <c r="B838" i="9"/>
  <c r="H573" i="9"/>
  <c r="H467" i="9"/>
  <c r="B785" i="9"/>
  <c r="H520" i="9"/>
  <c r="B414" i="9"/>
  <c r="B520" i="9"/>
  <c r="B736" i="9"/>
  <c r="B683" i="9"/>
  <c r="H577" i="9"/>
  <c r="H471" i="9"/>
  <c r="B577" i="9"/>
  <c r="B312" i="9"/>
  <c r="B842" i="9"/>
  <c r="B846" i="9"/>
  <c r="B740" i="9"/>
  <c r="H581" i="9"/>
  <c r="H475" i="9"/>
  <c r="B634" i="9"/>
  <c r="B475" i="9"/>
  <c r="B422" i="9"/>
  <c r="B581" i="9"/>
  <c r="B166" i="9"/>
  <c r="B170" i="9"/>
  <c r="B174" i="9"/>
  <c r="B178" i="9"/>
  <c r="B182" i="9"/>
  <c r="B186" i="9"/>
  <c r="B190" i="9"/>
  <c r="B194" i="9"/>
  <c r="B198" i="9"/>
  <c r="B202" i="9"/>
  <c r="B206" i="9"/>
  <c r="B210" i="9"/>
  <c r="B394" i="9"/>
  <c r="B471" i="9"/>
  <c r="H500" i="9"/>
  <c r="B508" i="9"/>
  <c r="H524" i="9"/>
  <c r="B553" i="9"/>
  <c r="H634" i="9"/>
  <c r="B671" i="9"/>
  <c r="B749" i="9"/>
  <c r="B810" i="9"/>
  <c r="B834" i="9"/>
  <c r="M859" i="9"/>
  <c r="M853" i="9"/>
  <c r="M850" i="9"/>
  <c r="H60" i="9"/>
  <c r="H64" i="9"/>
  <c r="H68" i="9"/>
  <c r="H72" i="9"/>
  <c r="H76" i="9"/>
  <c r="H80" i="9"/>
  <c r="H84" i="9"/>
  <c r="H88" i="9"/>
  <c r="H92" i="9"/>
  <c r="H96" i="9"/>
  <c r="H100" i="9"/>
  <c r="H104" i="9"/>
  <c r="H166" i="9"/>
  <c r="H170" i="9"/>
  <c r="H174" i="9"/>
  <c r="H178" i="9"/>
  <c r="H182" i="9"/>
  <c r="H186" i="9"/>
  <c r="H190" i="9"/>
  <c r="H194" i="9"/>
  <c r="H198" i="9"/>
  <c r="H202" i="9"/>
  <c r="H206" i="9"/>
  <c r="H210" i="9"/>
  <c r="B223" i="9"/>
  <c r="B231" i="9"/>
  <c r="B239" i="9"/>
  <c r="B247" i="9"/>
  <c r="B255" i="9"/>
  <c r="B263" i="9"/>
  <c r="B325" i="9"/>
  <c r="B337" i="9"/>
  <c r="B357" i="9"/>
  <c r="B369" i="9"/>
  <c r="H439" i="9"/>
  <c r="B455" i="9"/>
  <c r="H484" i="9"/>
  <c r="B492" i="9"/>
  <c r="H508" i="9"/>
  <c r="B537" i="9"/>
  <c r="H618" i="9"/>
  <c r="B626" i="9"/>
  <c r="B777" i="9"/>
  <c r="C25" i="14"/>
  <c r="A19" i="14"/>
  <c r="A13" i="14"/>
  <c r="N86" i="3" l="1"/>
  <c r="H86" i="3"/>
  <c r="J86" i="3"/>
  <c r="I86" i="3"/>
  <c r="L72" i="6"/>
  <c r="M72" i="6"/>
  <c r="O72" i="6"/>
  <c r="D72" i="6"/>
  <c r="F72" i="6"/>
  <c r="N72" i="6"/>
  <c r="E72" i="6"/>
  <c r="D44" i="6"/>
  <c r="E44" i="6"/>
  <c r="O44" i="6"/>
  <c r="L44" i="6"/>
  <c r="N44" i="6"/>
  <c r="K44" i="6"/>
  <c r="M44" i="6"/>
  <c r="F44" i="6"/>
  <c r="O55" i="1"/>
  <c r="O47" i="1"/>
  <c r="O39" i="1"/>
  <c r="O31" i="1"/>
  <c r="O23" i="1"/>
  <c r="O15" i="1"/>
  <c r="O28" i="1"/>
  <c r="O36" i="1"/>
  <c r="O12" i="1"/>
  <c r="O52" i="1"/>
  <c r="O44" i="1"/>
  <c r="O20" i="1"/>
  <c r="O13" i="1"/>
  <c r="O9" i="1"/>
  <c r="O18" i="1"/>
  <c r="O53" i="1"/>
  <c r="O14" i="1"/>
  <c r="O57" i="1"/>
  <c r="O45" i="1"/>
  <c r="O49" i="1"/>
  <c r="O30" i="1"/>
  <c r="O54" i="1"/>
  <c r="O17" i="1"/>
  <c r="O41" i="1"/>
  <c r="O26" i="1"/>
  <c r="O25" i="1"/>
  <c r="O46" i="1"/>
  <c r="O34" i="1"/>
  <c r="O29" i="1"/>
  <c r="O58" i="1"/>
  <c r="O50" i="1"/>
  <c r="O22" i="1"/>
  <c r="O21" i="1"/>
  <c r="O42" i="1"/>
  <c r="O38" i="1"/>
  <c r="O33" i="1"/>
  <c r="O37" i="1"/>
  <c r="D75" i="6"/>
  <c r="L75" i="6"/>
  <c r="M75" i="6"/>
  <c r="O75" i="6"/>
  <c r="G75" i="6"/>
  <c r="E75" i="6"/>
  <c r="L40" i="6"/>
  <c r="M40" i="6"/>
  <c r="E40" i="6"/>
  <c r="D40" i="6"/>
  <c r="O40" i="6"/>
  <c r="G40" i="6"/>
  <c r="N40" i="6"/>
  <c r="F40" i="6"/>
  <c r="P133" i="6"/>
  <c r="M80" i="6" s="1"/>
  <c r="E214" i="6"/>
  <c r="O216" i="6"/>
  <c r="P232" i="6"/>
  <c r="M196" i="6"/>
  <c r="D185" i="6"/>
  <c r="P238" i="6"/>
  <c r="P235" i="6"/>
  <c r="P258" i="6"/>
  <c r="H205" i="6" s="1"/>
  <c r="H52" i="1"/>
  <c r="H38" i="1"/>
  <c r="G247" i="5"/>
  <c r="I268" i="5"/>
  <c r="N103" i="2"/>
  <c r="H33" i="1"/>
  <c r="K266" i="5"/>
  <c r="J82" i="5"/>
  <c r="D271" i="5"/>
  <c r="F238" i="5"/>
  <c r="N274" i="5"/>
  <c r="L57" i="2"/>
  <c r="E47" i="2"/>
  <c r="F47" i="2" s="1"/>
  <c r="N17" i="2"/>
  <c r="O17" i="2" s="1"/>
  <c r="I82" i="6"/>
  <c r="P103" i="6"/>
  <c r="D78" i="6"/>
  <c r="P131" i="6"/>
  <c r="J78" i="6" s="1"/>
  <c r="N78" i="6"/>
  <c r="E175" i="6"/>
  <c r="M198" i="6"/>
  <c r="P270" i="6"/>
  <c r="H188" i="6"/>
  <c r="H204" i="6"/>
  <c r="L193" i="6"/>
  <c r="K190" i="4"/>
  <c r="K75" i="6"/>
  <c r="F52" i="6"/>
  <c r="K213" i="6"/>
  <c r="M171" i="6"/>
  <c r="N83" i="6"/>
  <c r="P95" i="6"/>
  <c r="H63" i="6"/>
  <c r="L171" i="6"/>
  <c r="N204" i="6"/>
  <c r="L210" i="6"/>
  <c r="L201" i="6"/>
  <c r="E46" i="1"/>
  <c r="P100" i="4"/>
  <c r="K176" i="4"/>
  <c r="J35" i="4"/>
  <c r="E78" i="4"/>
  <c r="J223" i="4"/>
  <c r="M58" i="4"/>
  <c r="M186" i="4"/>
  <c r="O72" i="4"/>
  <c r="I187" i="4"/>
  <c r="O278" i="4"/>
  <c r="O174" i="4" s="1"/>
  <c r="O203" i="4"/>
  <c r="G181" i="4"/>
  <c r="P228" i="4"/>
  <c r="P136" i="6"/>
  <c r="D83" i="6"/>
  <c r="F212" i="6"/>
  <c r="H219" i="6"/>
  <c r="H28" i="1"/>
  <c r="H46" i="1"/>
  <c r="H14" i="1"/>
  <c r="E14" i="1"/>
  <c r="F69" i="1"/>
  <c r="D114" i="1"/>
  <c r="H41" i="1"/>
  <c r="K50" i="1"/>
  <c r="L47" i="4"/>
  <c r="E71" i="4"/>
  <c r="C31" i="14"/>
  <c r="A25" i="14"/>
  <c r="P88" i="6"/>
  <c r="K35" i="6" s="1"/>
  <c r="L184" i="6"/>
  <c r="G65" i="6"/>
  <c r="E217" i="6"/>
  <c r="M39" i="6"/>
  <c r="E174" i="6"/>
  <c r="P260" i="6"/>
  <c r="F207" i="6" s="1"/>
  <c r="D207" i="6"/>
  <c r="P251" i="6"/>
  <c r="G198" i="6" s="1"/>
  <c r="F219" i="6"/>
  <c r="G185" i="6"/>
  <c r="H20" i="1"/>
  <c r="H55" i="1"/>
  <c r="H57" i="1"/>
  <c r="M81" i="5"/>
  <c r="G231" i="5"/>
  <c r="P118" i="4"/>
  <c r="P260" i="5"/>
  <c r="L37" i="5"/>
  <c r="M239" i="5"/>
  <c r="J234" i="5"/>
  <c r="J256" i="5"/>
  <c r="D55" i="5"/>
  <c r="F61" i="4"/>
  <c r="L210" i="4"/>
  <c r="L12" i="2"/>
  <c r="I48" i="2"/>
  <c r="H211" i="6"/>
  <c r="G182" i="6"/>
  <c r="G63" i="6"/>
  <c r="F83" i="6"/>
  <c r="O201" i="6"/>
  <c r="J52" i="6"/>
  <c r="M177" i="6"/>
  <c r="L211" i="6"/>
  <c r="L217" i="6"/>
  <c r="O211" i="6"/>
  <c r="F215" i="6"/>
  <c r="N202" i="6"/>
  <c r="F41" i="2"/>
  <c r="M81" i="6"/>
  <c r="I61" i="6"/>
  <c r="M49" i="6"/>
  <c r="I190" i="6"/>
  <c r="H69" i="6"/>
  <c r="P120" i="6"/>
  <c r="K222" i="6"/>
  <c r="K86" i="6"/>
  <c r="D53" i="6"/>
  <c r="P106" i="6"/>
  <c r="F74" i="6"/>
  <c r="H187" i="6"/>
  <c r="O175" i="6"/>
  <c r="I193" i="6"/>
  <c r="M217" i="6"/>
  <c r="E62" i="4"/>
  <c r="L48" i="4"/>
  <c r="L220" i="4"/>
  <c r="F47" i="4"/>
  <c r="O78" i="4"/>
  <c r="O220" i="4"/>
  <c r="P88" i="4"/>
  <c r="P138" i="4" s="1"/>
  <c r="L77" i="4"/>
  <c r="J74" i="4"/>
  <c r="P260" i="4"/>
  <c r="O28" i="2"/>
  <c r="N60" i="6"/>
  <c r="G189" i="6"/>
  <c r="L68" i="6"/>
  <c r="P107" i="6"/>
  <c r="D54" i="6"/>
  <c r="E187" i="6"/>
  <c r="N197" i="6"/>
  <c r="I213" i="6"/>
  <c r="M181" i="6"/>
  <c r="F177" i="6"/>
  <c r="P230" i="6"/>
  <c r="G188" i="6"/>
  <c r="P253" i="6"/>
  <c r="D200" i="6"/>
  <c r="H218" i="6"/>
  <c r="H44" i="1"/>
  <c r="G114" i="1"/>
  <c r="I94" i="1" s="1"/>
  <c r="H12" i="1"/>
  <c r="H30" i="1"/>
  <c r="H9" i="1"/>
  <c r="G59" i="1"/>
  <c r="I9" i="1"/>
  <c r="O96" i="1"/>
  <c r="N41" i="1"/>
  <c r="K18" i="1"/>
  <c r="P92" i="4"/>
  <c r="F66" i="4"/>
  <c r="K178" i="4"/>
  <c r="O178" i="4"/>
  <c r="P97" i="4"/>
  <c r="P104" i="4"/>
  <c r="O62" i="4"/>
  <c r="O82" i="4"/>
  <c r="K189" i="4"/>
  <c r="L36" i="4"/>
  <c r="G184" i="4"/>
  <c r="G203" i="4"/>
  <c r="M222" i="4"/>
  <c r="P134" i="4"/>
  <c r="D81" i="4"/>
  <c r="J138" i="4"/>
  <c r="J34" i="4"/>
  <c r="G176" i="4"/>
  <c r="L201" i="4"/>
  <c r="O212" i="4"/>
  <c r="P274" i="4"/>
  <c r="K58" i="4"/>
  <c r="G188" i="4"/>
  <c r="K206" i="4"/>
  <c r="J213" i="4"/>
  <c r="P261" i="4"/>
  <c r="D208" i="4"/>
  <c r="M35" i="4"/>
  <c r="E48" i="4"/>
  <c r="L61" i="4"/>
  <c r="M179" i="4"/>
  <c r="P249" i="4"/>
  <c r="M42" i="4"/>
  <c r="O47" i="4"/>
  <c r="K53" i="4"/>
  <c r="L64" i="4"/>
  <c r="M175" i="4"/>
  <c r="G183" i="4"/>
  <c r="E190" i="4"/>
  <c r="M197" i="4"/>
  <c r="O69" i="4"/>
  <c r="M80" i="4"/>
  <c r="O181" i="4"/>
  <c r="O197" i="4"/>
  <c r="K203" i="4"/>
  <c r="M208" i="4"/>
  <c r="O213" i="4"/>
  <c r="P128" i="4"/>
  <c r="L175" i="4"/>
  <c r="J186" i="4"/>
  <c r="L191" i="4"/>
  <c r="J218" i="4"/>
  <c r="L223" i="4"/>
  <c r="K138" i="4"/>
  <c r="P252" i="6"/>
  <c r="P105" i="6"/>
  <c r="L95" i="1"/>
  <c r="K40" i="1"/>
  <c r="H49" i="1"/>
  <c r="H17" i="1"/>
  <c r="I17" i="1"/>
  <c r="D71" i="4"/>
  <c r="P124" i="4"/>
  <c r="L34" i="4"/>
  <c r="L138" i="4"/>
  <c r="P121" i="4"/>
  <c r="K181" i="4"/>
  <c r="K221" i="4"/>
  <c r="O214" i="4"/>
  <c r="O45" i="4"/>
  <c r="F62" i="4"/>
  <c r="N201" i="4"/>
  <c r="G191" i="4"/>
  <c r="P91" i="4"/>
  <c r="P258" i="4"/>
  <c r="D205" i="4"/>
  <c r="F278" i="4"/>
  <c r="P247" i="4"/>
  <c r="O218" i="4"/>
  <c r="P102" i="4"/>
  <c r="M56" i="4"/>
  <c r="G198" i="4"/>
  <c r="G138" i="4"/>
  <c r="G58" i="4" s="1"/>
  <c r="G34" i="4"/>
  <c r="L57" i="4"/>
  <c r="J83" i="4"/>
  <c r="P238" i="4"/>
  <c r="D185" i="4"/>
  <c r="L68" i="4"/>
  <c r="O76" i="4"/>
  <c r="P267" i="4"/>
  <c r="G187" i="4"/>
  <c r="N210" i="4"/>
  <c r="D222" i="4"/>
  <c r="P275" i="4"/>
  <c r="P99" i="4"/>
  <c r="L52" i="4"/>
  <c r="P119" i="4"/>
  <c r="P135" i="4"/>
  <c r="P242" i="4"/>
  <c r="D189" i="4"/>
  <c r="M198" i="4"/>
  <c r="K43" i="4"/>
  <c r="L54" i="4"/>
  <c r="J180" i="4"/>
  <c r="E189" i="4"/>
  <c r="P250" i="4"/>
  <c r="E54" i="4"/>
  <c r="O184" i="4"/>
  <c r="O190" i="4"/>
  <c r="L20" i="2"/>
  <c r="F10" i="1"/>
  <c r="E10" i="1"/>
  <c r="D59" i="1"/>
  <c r="K11" i="1"/>
  <c r="O18" i="2"/>
  <c r="E58" i="6"/>
  <c r="K40" i="6"/>
  <c r="P112" i="6"/>
  <c r="L47" i="6"/>
  <c r="H198" i="6"/>
  <c r="I75" i="6"/>
  <c r="F71" i="6"/>
  <c r="P124" i="6"/>
  <c r="J40" i="6"/>
  <c r="J72" i="6"/>
  <c r="P229" i="6"/>
  <c r="D209" i="6"/>
  <c r="P262" i="6"/>
  <c r="O173" i="6"/>
  <c r="N209" i="6"/>
  <c r="P267" i="6"/>
  <c r="D214" i="6" s="1"/>
  <c r="K24" i="1"/>
  <c r="L79" i="1"/>
  <c r="M73" i="5"/>
  <c r="I266" i="5"/>
  <c r="I236" i="5"/>
  <c r="E274" i="5"/>
  <c r="J260" i="5"/>
  <c r="L71" i="4"/>
  <c r="N252" i="5"/>
  <c r="I36" i="2"/>
  <c r="P233" i="6"/>
  <c r="D180" i="6" s="1"/>
  <c r="P115" i="6"/>
  <c r="F39" i="6"/>
  <c r="L191" i="6"/>
  <c r="P111" i="6"/>
  <c r="N58" i="6" s="1"/>
  <c r="I55" i="6"/>
  <c r="H72" i="6"/>
  <c r="H185" i="6"/>
  <c r="K217" i="6"/>
  <c r="I180" i="6"/>
  <c r="G205" i="6"/>
  <c r="P231" i="6"/>
  <c r="J178" i="6" s="1"/>
  <c r="D178" i="6"/>
  <c r="M173" i="6"/>
  <c r="P129" i="6"/>
  <c r="F76" i="6" s="1"/>
  <c r="D138" i="4"/>
  <c r="D61" i="4" s="1"/>
  <c r="P91" i="6"/>
  <c r="K38" i="6" s="1"/>
  <c r="G202" i="6"/>
  <c r="O83" i="6"/>
  <c r="N193" i="6"/>
  <c r="J49" i="6"/>
  <c r="L78" i="6"/>
  <c r="H47" i="6"/>
  <c r="P122" i="6"/>
  <c r="G69" i="6" s="1"/>
  <c r="M178" i="6"/>
  <c r="P234" i="6"/>
  <c r="N181" i="6" s="1"/>
  <c r="D181" i="6"/>
  <c r="J206" i="6"/>
  <c r="L187" i="6"/>
  <c r="P265" i="6"/>
  <c r="D212" i="6"/>
  <c r="M172" i="6"/>
  <c r="P119" i="6"/>
  <c r="N66" i="6" s="1"/>
  <c r="N19" i="1"/>
  <c r="O19" i="1"/>
  <c r="M201" i="4"/>
  <c r="O194" i="4"/>
  <c r="E61" i="4"/>
  <c r="P107" i="4"/>
  <c r="M195" i="4"/>
  <c r="J39" i="4"/>
  <c r="P253" i="4"/>
  <c r="O57" i="4"/>
  <c r="K212" i="4"/>
  <c r="K182" i="4"/>
  <c r="M210" i="4"/>
  <c r="I188" i="6"/>
  <c r="L66" i="6"/>
  <c r="O178" i="6"/>
  <c r="I78" i="6"/>
  <c r="L60" i="6"/>
  <c r="H42" i="6"/>
  <c r="J170" i="6"/>
  <c r="K170" i="6"/>
  <c r="L200" i="6"/>
  <c r="I182" i="6"/>
  <c r="D206" i="6"/>
  <c r="P259" i="6"/>
  <c r="L209" i="6"/>
  <c r="M180" i="6"/>
  <c r="P244" i="6"/>
  <c r="E191" i="6" s="1"/>
  <c r="P90" i="6"/>
  <c r="H37" i="6" s="1"/>
  <c r="P116" i="6"/>
  <c r="I63" i="6" s="1"/>
  <c r="N22" i="1"/>
  <c r="N56" i="1"/>
  <c r="O56" i="1"/>
  <c r="N40" i="1"/>
  <c r="O40" i="1"/>
  <c r="N24" i="1"/>
  <c r="O24" i="1"/>
  <c r="N57" i="1"/>
  <c r="N33" i="1"/>
  <c r="N27" i="1"/>
  <c r="O27" i="1"/>
  <c r="P246" i="6"/>
  <c r="F193" i="6" s="1"/>
  <c r="F11" i="1"/>
  <c r="E11" i="1"/>
  <c r="L43" i="2"/>
  <c r="E216" i="6"/>
  <c r="J182" i="6"/>
  <c r="G70" i="6"/>
  <c r="O193" i="6"/>
  <c r="I72" i="6"/>
  <c r="E54" i="6"/>
  <c r="O63" i="6"/>
  <c r="H34" i="6"/>
  <c r="P135" i="6"/>
  <c r="N82" i="6" s="1"/>
  <c r="F201" i="6"/>
  <c r="L185" i="6"/>
  <c r="K204" i="6"/>
  <c r="G173" i="6"/>
  <c r="F171" i="6"/>
  <c r="P224" i="6"/>
  <c r="H208" i="6"/>
  <c r="J215" i="6"/>
  <c r="E176" i="6"/>
  <c r="H54" i="1"/>
  <c r="H22" i="1"/>
  <c r="H25" i="1"/>
  <c r="I25" i="1"/>
  <c r="P87" i="6"/>
  <c r="I34" i="6" s="1"/>
  <c r="N273" i="5"/>
  <c r="J50" i="5"/>
  <c r="N43" i="5"/>
  <c r="G238" i="5"/>
  <c r="M252" i="5"/>
  <c r="P104" i="6"/>
  <c r="J51" i="6" s="1"/>
  <c r="P245" i="6"/>
  <c r="K192" i="6" s="1"/>
  <c r="P237" i="6"/>
  <c r="N184" i="6" s="1"/>
  <c r="F74" i="5"/>
  <c r="N36" i="5"/>
  <c r="O16" i="2"/>
  <c r="O67" i="4"/>
  <c r="E15" i="2"/>
  <c r="F15" i="2" s="1"/>
  <c r="I20" i="2"/>
  <c r="M68" i="6"/>
  <c r="I44" i="6"/>
  <c r="C33" i="8"/>
  <c r="C33" i="6"/>
  <c r="C71" i="8"/>
  <c r="C169" i="6"/>
  <c r="C175" i="3"/>
  <c r="C89" i="3"/>
  <c r="C229" i="5"/>
  <c r="C33" i="4"/>
  <c r="C173" i="4"/>
  <c r="C8" i="2"/>
  <c r="C33" i="3"/>
  <c r="C33" i="5"/>
  <c r="C8" i="1"/>
  <c r="E70" i="6"/>
  <c r="O52" i="6"/>
  <c r="M214" i="6"/>
  <c r="J184" i="6"/>
  <c r="P99" i="6"/>
  <c r="N46" i="6" s="1"/>
  <c r="J68" i="6"/>
  <c r="J186" i="6"/>
  <c r="D211" i="6"/>
  <c r="P264" i="6"/>
  <c r="K211" i="6" s="1"/>
  <c r="P247" i="6"/>
  <c r="F194" i="6" s="1"/>
  <c r="D194" i="6"/>
  <c r="P263" i="6"/>
  <c r="F210" i="6" s="1"/>
  <c r="D210" i="6"/>
  <c r="P114" i="4"/>
  <c r="G67" i="6"/>
  <c r="H44" i="6"/>
  <c r="F204" i="6"/>
  <c r="P132" i="6"/>
  <c r="N79" i="6" s="1"/>
  <c r="M54" i="6"/>
  <c r="K177" i="6"/>
  <c r="M209" i="6"/>
  <c r="F58" i="6"/>
  <c r="E195" i="6"/>
  <c r="J219" i="6"/>
  <c r="N215" i="6"/>
  <c r="N51" i="1"/>
  <c r="O51" i="1"/>
  <c r="L278" i="4"/>
  <c r="L207" i="4" s="1"/>
  <c r="P117" i="4"/>
  <c r="J175" i="4"/>
  <c r="F58" i="4"/>
  <c r="J36" i="4"/>
  <c r="J63" i="4"/>
  <c r="N195" i="4"/>
  <c r="I220" i="4"/>
  <c r="L41" i="4"/>
  <c r="I189" i="4"/>
  <c r="L79" i="4"/>
  <c r="D191" i="4"/>
  <c r="P244" i="4"/>
  <c r="P276" i="4"/>
  <c r="L60" i="2"/>
  <c r="F18" i="2"/>
  <c r="I211" i="6"/>
  <c r="K55" i="6"/>
  <c r="P256" i="6"/>
  <c r="I203" i="6" s="1"/>
  <c r="F182" i="6"/>
  <c r="G72" i="6"/>
  <c r="H68" i="6"/>
  <c r="P127" i="6"/>
  <c r="D74" i="6"/>
  <c r="H178" i="6"/>
  <c r="L53" i="6"/>
  <c r="O188" i="6"/>
  <c r="K219" i="6"/>
  <c r="O194" i="6"/>
  <c r="P227" i="6"/>
  <c r="F174" i="6" s="1"/>
  <c r="P243" i="6"/>
  <c r="D190" i="6"/>
  <c r="H200" i="6"/>
  <c r="H216" i="6"/>
  <c r="J200" i="6"/>
  <c r="I171" i="6"/>
  <c r="P242" i="6"/>
  <c r="L189" i="6" s="1"/>
  <c r="P108" i="6"/>
  <c r="P121" i="6"/>
  <c r="P272" i="6"/>
  <c r="G219" i="6" s="1"/>
  <c r="L108" i="1"/>
  <c r="K53" i="1"/>
  <c r="L92" i="1"/>
  <c r="K37" i="1"/>
  <c r="L76" i="1"/>
  <c r="K21" i="1"/>
  <c r="J114" i="1"/>
  <c r="K55" i="1"/>
  <c r="K39" i="1"/>
  <c r="L39" i="1"/>
  <c r="K23" i="1"/>
  <c r="K56" i="1"/>
  <c r="L111" i="1"/>
  <c r="N25" i="1"/>
  <c r="K58" i="1"/>
  <c r="L58" i="1"/>
  <c r="K26" i="1"/>
  <c r="F48" i="5"/>
  <c r="F241" i="5"/>
  <c r="N40" i="5"/>
  <c r="J59" i="5"/>
  <c r="P246" i="5"/>
  <c r="O260" i="5"/>
  <c r="F77" i="5"/>
  <c r="H73" i="5"/>
  <c r="J243" i="5"/>
  <c r="E236" i="5"/>
  <c r="K258" i="5"/>
  <c r="J273" i="5"/>
  <c r="K51" i="5"/>
  <c r="J66" i="5"/>
  <c r="L35" i="5"/>
  <c r="K41" i="5"/>
  <c r="N46" i="5"/>
  <c r="D63" i="5"/>
  <c r="M69" i="5"/>
  <c r="G77" i="5"/>
  <c r="I83" i="5"/>
  <c r="O236" i="5"/>
  <c r="M37" i="5"/>
  <c r="P237" i="5"/>
  <c r="E245" i="5"/>
  <c r="K259" i="5"/>
  <c r="M265" i="5"/>
  <c r="G273" i="5"/>
  <c r="F281" i="5"/>
  <c r="D239" i="5"/>
  <c r="H257" i="5"/>
  <c r="L275" i="5"/>
  <c r="M230" i="5"/>
  <c r="M262" i="5"/>
  <c r="M278" i="5"/>
  <c r="P259" i="5"/>
  <c r="J264" i="5"/>
  <c r="F278" i="5"/>
  <c r="M259" i="5"/>
  <c r="H10" i="1"/>
  <c r="O58" i="2"/>
  <c r="F53" i="2"/>
  <c r="K198" i="4"/>
  <c r="G212" i="4"/>
  <c r="G193" i="4"/>
  <c r="I214" i="4"/>
  <c r="L75" i="4"/>
  <c r="D187" i="4"/>
  <c r="P240" i="4"/>
  <c r="D219" i="4"/>
  <c r="P272" i="4"/>
  <c r="O58" i="4"/>
  <c r="O56" i="2"/>
  <c r="I10" i="2"/>
  <c r="E80" i="2"/>
  <c r="F25" i="2" s="1"/>
  <c r="E22" i="2"/>
  <c r="F22" i="2" s="1"/>
  <c r="L37" i="2"/>
  <c r="H77" i="2"/>
  <c r="I22" i="2" s="1"/>
  <c r="H93" i="2"/>
  <c r="P74" i="8"/>
  <c r="E60" i="6"/>
  <c r="M47" i="6"/>
  <c r="J42" i="6"/>
  <c r="L177" i="6"/>
  <c r="J75" i="6"/>
  <c r="H61" i="6"/>
  <c r="G50" i="6"/>
  <c r="P96" i="6"/>
  <c r="M43" i="6" s="1"/>
  <c r="G211" i="6"/>
  <c r="K71" i="6"/>
  <c r="G59" i="6"/>
  <c r="L74" i="6"/>
  <c r="J171" i="6"/>
  <c r="F54" i="6"/>
  <c r="P118" i="6"/>
  <c r="F65" i="6" s="1"/>
  <c r="D65" i="6"/>
  <c r="H75" i="6"/>
  <c r="D81" i="6"/>
  <c r="P134" i="6"/>
  <c r="K81" i="6" s="1"/>
  <c r="G180" i="6"/>
  <c r="G171" i="6"/>
  <c r="H182" i="6"/>
  <c r="N194" i="6"/>
  <c r="L219" i="6"/>
  <c r="N179" i="6"/>
  <c r="L190" i="6"/>
  <c r="N211" i="6"/>
  <c r="F106" i="1"/>
  <c r="F74" i="1"/>
  <c r="E37" i="1"/>
  <c r="F37" i="1"/>
  <c r="E22" i="1"/>
  <c r="F77" i="1"/>
  <c r="E24" i="1"/>
  <c r="F24" i="1"/>
  <c r="E48" i="1"/>
  <c r="F48" i="1"/>
  <c r="D59" i="5"/>
  <c r="O276" i="5"/>
  <c r="G45" i="5"/>
  <c r="K75" i="5"/>
  <c r="O83" i="5"/>
  <c r="K250" i="5"/>
  <c r="G265" i="5"/>
  <c r="I51" i="5"/>
  <c r="F68" i="5"/>
  <c r="F257" i="5"/>
  <c r="H265" i="5"/>
  <c r="K34" i="5"/>
  <c r="O44" i="5"/>
  <c r="M55" i="5"/>
  <c r="K66" i="5"/>
  <c r="O76" i="5"/>
  <c r="H241" i="5"/>
  <c r="N271" i="5"/>
  <c r="I232" i="5"/>
  <c r="G259" i="5"/>
  <c r="E270" i="5"/>
  <c r="G275" i="5"/>
  <c r="H275" i="5"/>
  <c r="M34" i="5"/>
  <c r="P266" i="4"/>
  <c r="D213" i="4"/>
  <c r="J176" i="4"/>
  <c r="N222" i="4"/>
  <c r="O199" i="4"/>
  <c r="O50" i="4"/>
  <c r="J66" i="4"/>
  <c r="K74" i="4"/>
  <c r="P131" i="4"/>
  <c r="P246" i="4"/>
  <c r="D193" i="4"/>
  <c r="M211" i="4"/>
  <c r="N190" i="4"/>
  <c r="G208" i="4"/>
  <c r="D188" i="4"/>
  <c r="P241" i="4"/>
  <c r="P122" i="4"/>
  <c r="D69" i="4"/>
  <c r="D190" i="4"/>
  <c r="P243" i="4"/>
  <c r="O43" i="4"/>
  <c r="M54" i="4"/>
  <c r="L66" i="4"/>
  <c r="L80" i="4"/>
  <c r="O81" i="4"/>
  <c r="K183" i="4"/>
  <c r="O193" i="4"/>
  <c r="M204" i="4"/>
  <c r="J182" i="4"/>
  <c r="N192" i="4"/>
  <c r="N208" i="4"/>
  <c r="L9" i="2"/>
  <c r="F39" i="2"/>
  <c r="F24" i="2"/>
  <c r="E54" i="2"/>
  <c r="F54" i="2" s="1"/>
  <c r="I218" i="6"/>
  <c r="G209" i="6"/>
  <c r="P226" i="6"/>
  <c r="D173" i="6"/>
  <c r="K72" i="6"/>
  <c r="M64" i="6"/>
  <c r="K53" i="6"/>
  <c r="P100" i="6"/>
  <c r="D47" i="6" s="1"/>
  <c r="F217" i="6"/>
  <c r="K205" i="6"/>
  <c r="M74" i="6"/>
  <c r="F67" i="6"/>
  <c r="M60" i="6"/>
  <c r="J55" i="6"/>
  <c r="E210" i="6"/>
  <c r="N200" i="6"/>
  <c r="H190" i="6"/>
  <c r="N178" i="6"/>
  <c r="N52" i="6"/>
  <c r="K47" i="6"/>
  <c r="P89" i="6"/>
  <c r="P123" i="6"/>
  <c r="F70" i="6" s="1"/>
  <c r="F75" i="6"/>
  <c r="E180" i="6"/>
  <c r="N189" i="6"/>
  <c r="I198" i="6"/>
  <c r="J44" i="6"/>
  <c r="L49" i="6"/>
  <c r="N54" i="6"/>
  <c r="J60" i="6"/>
  <c r="L65" i="6"/>
  <c r="L81" i="6"/>
  <c r="N190" i="6"/>
  <c r="I207" i="6"/>
  <c r="G215" i="6"/>
  <c r="N177" i="6"/>
  <c r="F190" i="6"/>
  <c r="I195" i="6"/>
  <c r="K202" i="6"/>
  <c r="J208" i="6"/>
  <c r="H171" i="6"/>
  <c r="G190" i="6"/>
  <c r="H201" i="6"/>
  <c r="F209" i="6"/>
  <c r="I214" i="6"/>
  <c r="P223" i="6"/>
  <c r="O170" i="6" s="1"/>
  <c r="H180" i="6"/>
  <c r="P239" i="6"/>
  <c r="D186" i="6"/>
  <c r="F191" i="6"/>
  <c r="D202" i="6"/>
  <c r="P255" i="6"/>
  <c r="P271" i="6"/>
  <c r="D218" i="6"/>
  <c r="J207" i="6"/>
  <c r="M187" i="6"/>
  <c r="O69" i="1"/>
  <c r="N48" i="1"/>
  <c r="O48" i="1"/>
  <c r="N32" i="1"/>
  <c r="O32" i="1"/>
  <c r="N16" i="1"/>
  <c r="O16" i="1"/>
  <c r="K16" i="1"/>
  <c r="L71" i="1"/>
  <c r="N43" i="1"/>
  <c r="O43" i="1"/>
  <c r="N11" i="1"/>
  <c r="O11" i="1"/>
  <c r="N35" i="1"/>
  <c r="O35" i="1"/>
  <c r="L40" i="5"/>
  <c r="F265" i="5"/>
  <c r="P36" i="5"/>
  <c r="H81" i="5"/>
  <c r="P256" i="5"/>
  <c r="F36" i="5"/>
  <c r="K239" i="5"/>
  <c r="O253" i="5"/>
  <c r="K271" i="5"/>
  <c r="M40" i="5"/>
  <c r="J262" i="5"/>
  <c r="D68" i="5"/>
  <c r="D79" i="5"/>
  <c r="H236" i="5"/>
  <c r="H250" i="5"/>
  <c r="N264" i="5"/>
  <c r="G39" i="5"/>
  <c r="M76" i="5"/>
  <c r="I241" i="5"/>
  <c r="M251" i="5"/>
  <c r="O266" i="5"/>
  <c r="P278" i="5"/>
  <c r="O62" i="5"/>
  <c r="N70" i="5"/>
  <c r="N78" i="5"/>
  <c r="D232" i="5"/>
  <c r="H253" i="5"/>
  <c r="D264" i="5"/>
  <c r="H49" i="5"/>
  <c r="G55" i="5"/>
  <c r="J60" i="5"/>
  <c r="O65" i="5"/>
  <c r="K73" i="5"/>
  <c r="I80" i="5"/>
  <c r="M232" i="5"/>
  <c r="O241" i="5"/>
  <c r="G258" i="5"/>
  <c r="G266" i="5"/>
  <c r="H274" i="5"/>
  <c r="D35" i="5"/>
  <c r="O46" i="5"/>
  <c r="D52" i="5"/>
  <c r="P57" i="5"/>
  <c r="D75" i="5"/>
  <c r="P233" i="5"/>
  <c r="P241" i="5"/>
  <c r="D250" i="5"/>
  <c r="H258" i="5"/>
  <c r="H266" i="5"/>
  <c r="I274" i="5"/>
  <c r="E35" i="5"/>
  <c r="G40" i="5"/>
  <c r="I45" i="5"/>
  <c r="E51" i="5"/>
  <c r="G56" i="5"/>
  <c r="I61" i="5"/>
  <c r="E67" i="5"/>
  <c r="G72" i="5"/>
  <c r="I77" i="5"/>
  <c r="E83" i="5"/>
  <c r="M233" i="5"/>
  <c r="G241" i="5"/>
  <c r="E248" i="5"/>
  <c r="M255" i="5"/>
  <c r="K262" i="5"/>
  <c r="I269" i="5"/>
  <c r="E277" i="5"/>
  <c r="D236" i="5"/>
  <c r="D242" i="5"/>
  <c r="F248" i="5"/>
  <c r="H254" i="5"/>
  <c r="H260" i="5"/>
  <c r="J266" i="5"/>
  <c r="L278" i="5"/>
  <c r="K233" i="5"/>
  <c r="O259" i="5"/>
  <c r="O275" i="5"/>
  <c r="H239" i="5"/>
  <c r="F262" i="5"/>
  <c r="H271" i="5"/>
  <c r="P275" i="5"/>
  <c r="K281" i="5"/>
  <c r="N272" i="5"/>
  <c r="H248" i="5"/>
  <c r="P234" i="4"/>
  <c r="L55" i="4"/>
  <c r="G206" i="4"/>
  <c r="F38" i="4"/>
  <c r="P127" i="4"/>
  <c r="F52" i="4"/>
  <c r="D70" i="4"/>
  <c r="P123" i="4"/>
  <c r="L188" i="4"/>
  <c r="O138" i="4"/>
  <c r="O71" i="4" s="1"/>
  <c r="L49" i="4"/>
  <c r="M182" i="4"/>
  <c r="P265" i="4"/>
  <c r="D212" i="4"/>
  <c r="P259" i="4"/>
  <c r="D206" i="4"/>
  <c r="J195" i="4"/>
  <c r="N215" i="4"/>
  <c r="O52" i="4"/>
  <c r="D278" i="4"/>
  <c r="D174" i="4"/>
  <c r="P227" i="4"/>
  <c r="D192" i="4"/>
  <c r="P245" i="4"/>
  <c r="P231" i="4"/>
  <c r="D178" i="4"/>
  <c r="F138" i="4"/>
  <c r="F60" i="4" s="1"/>
  <c r="F34" i="4"/>
  <c r="K50" i="4"/>
  <c r="M278" i="4"/>
  <c r="M174" i="4"/>
  <c r="M187" i="4"/>
  <c r="P254" i="4"/>
  <c r="D201" i="4"/>
  <c r="P89" i="4"/>
  <c r="P96" i="4"/>
  <c r="L51" i="4"/>
  <c r="L59" i="4"/>
  <c r="M202" i="4"/>
  <c r="K46" i="4"/>
  <c r="P108" i="4"/>
  <c r="L62" i="4"/>
  <c r="L194" i="4"/>
  <c r="N205" i="4"/>
  <c r="L216" i="4"/>
  <c r="L35" i="4"/>
  <c r="K61" i="4"/>
  <c r="J67" i="4"/>
  <c r="G278" i="4"/>
  <c r="G179" i="4" s="1"/>
  <c r="O183" i="4"/>
  <c r="I200" i="4"/>
  <c r="P262" i="4"/>
  <c r="D209" i="4"/>
  <c r="P269" i="4"/>
  <c r="D216" i="4"/>
  <c r="L198" i="4"/>
  <c r="M37" i="4"/>
  <c r="O44" i="4"/>
  <c r="P103" i="4"/>
  <c r="L56" i="4"/>
  <c r="H278" i="4"/>
  <c r="O191" i="4"/>
  <c r="M199" i="4"/>
  <c r="G216" i="4"/>
  <c r="E138" i="4"/>
  <c r="E39" i="4" s="1"/>
  <c r="G39" i="4"/>
  <c r="J81" i="4"/>
  <c r="M178" i="4"/>
  <c r="O200" i="4"/>
  <c r="O206" i="4"/>
  <c r="I221" i="4"/>
  <c r="G61" i="4"/>
  <c r="G189" i="4"/>
  <c r="I194" i="4"/>
  <c r="E200" i="4"/>
  <c r="J82" i="4"/>
  <c r="D183" i="4"/>
  <c r="P236" i="4"/>
  <c r="D199" i="4"/>
  <c r="P252" i="4"/>
  <c r="D215" i="4"/>
  <c r="P268" i="4"/>
  <c r="O44" i="2"/>
  <c r="K278" i="4"/>
  <c r="K174" i="4" s="1"/>
  <c r="K82" i="2"/>
  <c r="L27" i="2" s="1"/>
  <c r="N70" i="2"/>
  <c r="O15" i="2" s="1"/>
  <c r="K49" i="2"/>
  <c r="L49" i="2" s="1"/>
  <c r="I26" i="2"/>
  <c r="P237" i="4"/>
  <c r="E99" i="2"/>
  <c r="F44" i="2" s="1"/>
  <c r="E67" i="2"/>
  <c r="F12" i="2" s="1"/>
  <c r="H38" i="2"/>
  <c r="L46" i="2"/>
  <c r="N86" i="2"/>
  <c r="O31" i="2" s="1"/>
  <c r="H100" i="2"/>
  <c r="I45" i="2" s="1"/>
  <c r="N66" i="2"/>
  <c r="O11" i="2" s="1"/>
  <c r="N90" i="2"/>
  <c r="O35" i="2" s="1"/>
  <c r="I35" i="2"/>
  <c r="H55" i="2"/>
  <c r="F27" i="2"/>
  <c r="F43" i="2"/>
  <c r="N60" i="2"/>
  <c r="O60" i="2" s="1"/>
  <c r="N111" i="2"/>
  <c r="H31" i="1"/>
  <c r="O219" i="4"/>
  <c r="G65" i="4"/>
  <c r="E76" i="4"/>
  <c r="F192" i="4"/>
  <c r="D203" i="4"/>
  <c r="P256" i="4"/>
  <c r="L189" i="4"/>
  <c r="E73" i="2"/>
  <c r="F28" i="2"/>
  <c r="F60" i="2"/>
  <c r="L21" i="2"/>
  <c r="H109" i="2"/>
  <c r="I54" i="2" s="1"/>
  <c r="F9" i="2"/>
  <c r="I40" i="2"/>
  <c r="P86" i="3"/>
  <c r="D187" i="6"/>
  <c r="P240" i="6"/>
  <c r="G54" i="6"/>
  <c r="N206" i="6"/>
  <c r="P241" i="6"/>
  <c r="E188" i="6" s="1"/>
  <c r="D188" i="6"/>
  <c r="N201" i="6"/>
  <c r="O180" i="6"/>
  <c r="O65" i="6"/>
  <c r="I53" i="6"/>
  <c r="J69" i="6"/>
  <c r="L197" i="6"/>
  <c r="J211" i="6"/>
  <c r="F38" i="6"/>
  <c r="P102" i="6"/>
  <c r="I173" i="6"/>
  <c r="E189" i="6"/>
  <c r="I206" i="6"/>
  <c r="G214" i="6"/>
  <c r="E177" i="6"/>
  <c r="K189" i="6"/>
  <c r="P266" i="6"/>
  <c r="H213" i="6" s="1"/>
  <c r="O177" i="6"/>
  <c r="P236" i="6"/>
  <c r="K183" i="6" s="1"/>
  <c r="D183" i="6"/>
  <c r="J185" i="6"/>
  <c r="L206" i="6"/>
  <c r="J217" i="6"/>
  <c r="E199" i="6"/>
  <c r="G170" i="6"/>
  <c r="F90" i="1"/>
  <c r="E53" i="1"/>
  <c r="F53" i="1"/>
  <c r="F21" i="1"/>
  <c r="E21" i="1"/>
  <c r="E54" i="1"/>
  <c r="F109" i="1"/>
  <c r="E56" i="1"/>
  <c r="F56" i="1"/>
  <c r="K32" i="1"/>
  <c r="L87" i="1"/>
  <c r="E16" i="1"/>
  <c r="F16" i="1"/>
  <c r="H57" i="5"/>
  <c r="F55" i="5"/>
  <c r="J78" i="5"/>
  <c r="I265" i="5"/>
  <c r="H45" i="5"/>
  <c r="D62" i="5"/>
  <c r="J230" i="5"/>
  <c r="M273" i="5"/>
  <c r="O59" i="5"/>
  <c r="M231" i="5"/>
  <c r="E257" i="5"/>
  <c r="F273" i="5"/>
  <c r="M39" i="5"/>
  <c r="K50" i="5"/>
  <c r="O60" i="5"/>
  <c r="M71" i="5"/>
  <c r="K82" i="5"/>
  <c r="O232" i="5"/>
  <c r="G276" i="5"/>
  <c r="F235" i="5"/>
  <c r="J247" i="5"/>
  <c r="J253" i="5"/>
  <c r="L259" i="5"/>
  <c r="P277" i="5"/>
  <c r="J252" i="5"/>
  <c r="L261" i="5"/>
  <c r="F266" i="5"/>
  <c r="O186" i="4"/>
  <c r="P112" i="4"/>
  <c r="E35" i="1"/>
  <c r="F36" i="4"/>
  <c r="N138" i="4"/>
  <c r="O208" i="4"/>
  <c r="L40" i="4"/>
  <c r="J177" i="4"/>
  <c r="M189" i="4"/>
  <c r="J196" i="4"/>
  <c r="F41" i="4"/>
  <c r="J57" i="4"/>
  <c r="F73" i="4"/>
  <c r="P95" i="4"/>
  <c r="N278" i="4"/>
  <c r="N199" i="4" s="1"/>
  <c r="N174" i="4"/>
  <c r="J201" i="4"/>
  <c r="L197" i="4"/>
  <c r="H138" i="4"/>
  <c r="H62" i="4" s="1"/>
  <c r="O60" i="4"/>
  <c r="J199" i="4"/>
  <c r="O196" i="4"/>
  <c r="P90" i="4"/>
  <c r="M38" i="4"/>
  <c r="P113" i="4"/>
  <c r="M191" i="4"/>
  <c r="E206" i="4"/>
  <c r="K220" i="4"/>
  <c r="O177" i="4"/>
  <c r="M188" i="4"/>
  <c r="K199" i="4"/>
  <c r="O209" i="4"/>
  <c r="M220" i="4"/>
  <c r="N176" i="4"/>
  <c r="L187" i="4"/>
  <c r="J198" i="4"/>
  <c r="L19" i="2"/>
  <c r="P233" i="4"/>
  <c r="D180" i="4"/>
  <c r="H110" i="2"/>
  <c r="O32" i="2"/>
  <c r="O54" i="4"/>
  <c r="L26" i="2"/>
  <c r="N22" i="2"/>
  <c r="O22" i="2" s="1"/>
  <c r="N54" i="2"/>
  <c r="O54" i="2" s="1"/>
  <c r="K78" i="2"/>
  <c r="L23" i="2" s="1"/>
  <c r="K110" i="2"/>
  <c r="L55" i="2" s="1"/>
  <c r="P94" i="4"/>
  <c r="I13" i="2"/>
  <c r="F58" i="2"/>
  <c r="G217" i="6"/>
  <c r="O206" i="6"/>
  <c r="P225" i="6"/>
  <c r="K172" i="6" s="1"/>
  <c r="D172" i="6"/>
  <c r="K78" i="6"/>
  <c r="M71" i="6"/>
  <c r="D64" i="6"/>
  <c r="P117" i="6"/>
  <c r="O58" i="6"/>
  <c r="G52" i="6"/>
  <c r="I46" i="6"/>
  <c r="F41" i="6"/>
  <c r="N214" i="6"/>
  <c r="P248" i="6"/>
  <c r="O185" i="6"/>
  <c r="I175" i="6"/>
  <c r="N80" i="6"/>
  <c r="K66" i="6"/>
  <c r="D60" i="6"/>
  <c r="P113" i="6"/>
  <c r="O54" i="6"/>
  <c r="N41" i="6"/>
  <c r="M36" i="6"/>
  <c r="I177" i="6"/>
  <c r="M83" i="6"/>
  <c r="E76" i="6"/>
  <c r="K64" i="6"/>
  <c r="E52" i="6"/>
  <c r="H40" i="6"/>
  <c r="L70" i="6"/>
  <c r="N75" i="6"/>
  <c r="J81" i="6"/>
  <c r="E173" i="6"/>
  <c r="K190" i="6"/>
  <c r="G206" i="6"/>
  <c r="G213" i="6"/>
  <c r="H39" i="6"/>
  <c r="P98" i="6"/>
  <c r="L45" i="6" s="1"/>
  <c r="H55" i="6"/>
  <c r="P114" i="6"/>
  <c r="D61" i="6"/>
  <c r="F66" i="6"/>
  <c r="H71" i="6"/>
  <c r="P130" i="6"/>
  <c r="F82" i="6"/>
  <c r="P228" i="6"/>
  <c r="J175" i="6" s="1"/>
  <c r="I200" i="6"/>
  <c r="F208" i="6"/>
  <c r="P269" i="6"/>
  <c r="D216" i="6"/>
  <c r="F173" i="6"/>
  <c r="I178" i="6"/>
  <c r="G184" i="6"/>
  <c r="O190" i="6"/>
  <c r="P249" i="6"/>
  <c r="F196" i="6" s="1"/>
  <c r="D196" i="6"/>
  <c r="E209" i="6"/>
  <c r="H214" i="6"/>
  <c r="I184" i="6"/>
  <c r="K191" i="6"/>
  <c r="N196" i="6"/>
  <c r="M202" i="6"/>
  <c r="O209" i="6"/>
  <c r="P268" i="6"/>
  <c r="M215" i="6" s="1"/>
  <c r="L170" i="6"/>
  <c r="N175" i="6"/>
  <c r="J181" i="6"/>
  <c r="L186" i="6"/>
  <c r="L202" i="6"/>
  <c r="J213" i="6"/>
  <c r="L218" i="6"/>
  <c r="L216" i="6"/>
  <c r="F206" i="6"/>
  <c r="P250" i="6"/>
  <c r="G177" i="6"/>
  <c r="L100" i="1"/>
  <c r="L84" i="1"/>
  <c r="L68" i="1"/>
  <c r="K47" i="1"/>
  <c r="K31" i="1"/>
  <c r="K15" i="1"/>
  <c r="K42" i="1"/>
  <c r="K10" i="1"/>
  <c r="F85" i="1"/>
  <c r="E30" i="1"/>
  <c r="K34" i="1"/>
  <c r="L34" i="1"/>
  <c r="K270" i="5"/>
  <c r="M243" i="5"/>
  <c r="D39" i="5"/>
  <c r="M237" i="5"/>
  <c r="L51" i="5"/>
  <c r="N260" i="5"/>
  <c r="H37" i="5"/>
  <c r="M241" i="5"/>
  <c r="L235" i="5"/>
  <c r="E49" i="5"/>
  <c r="G58" i="5"/>
  <c r="H69" i="5"/>
  <c r="F80" i="5"/>
  <c r="D238" i="5"/>
  <c r="H252" i="5"/>
  <c r="L266" i="5"/>
  <c r="N281" i="5"/>
  <c r="D47" i="5"/>
  <c r="P61" i="5"/>
  <c r="M77" i="5"/>
  <c r="K242" i="5"/>
  <c r="H269" i="5"/>
  <c r="E281" i="5"/>
  <c r="N56" i="5"/>
  <c r="L63" i="5"/>
  <c r="L71" i="5"/>
  <c r="H233" i="5"/>
  <c r="F244" i="5"/>
  <c r="L254" i="5"/>
  <c r="J265" i="5"/>
  <c r="N44" i="5"/>
  <c r="P55" i="5"/>
  <c r="M66" i="5"/>
  <c r="G74" i="5"/>
  <c r="E81" i="5"/>
  <c r="O233" i="5"/>
  <c r="O244" i="5"/>
  <c r="E259" i="5"/>
  <c r="I267" i="5"/>
  <c r="G42" i="5"/>
  <c r="J47" i="5"/>
  <c r="L58" i="5"/>
  <c r="N69" i="5"/>
  <c r="P81" i="5"/>
  <c r="P234" i="5"/>
  <c r="D243" i="5"/>
  <c r="D251" i="5"/>
  <c r="J267" i="5"/>
  <c r="I275" i="5"/>
  <c r="M35" i="5"/>
  <c r="O40" i="5"/>
  <c r="K46" i="5"/>
  <c r="M51" i="5"/>
  <c r="O56" i="5"/>
  <c r="K62" i="5"/>
  <c r="M67" i="5"/>
  <c r="O72" i="5"/>
  <c r="K78" i="5"/>
  <c r="M83" i="5"/>
  <c r="I234" i="5"/>
  <c r="O242" i="5"/>
  <c r="O248" i="5"/>
  <c r="K256" i="5"/>
  <c r="I263" i="5"/>
  <c r="G270" i="5"/>
  <c r="O277" i="5"/>
  <c r="L66" i="5"/>
  <c r="F71" i="5"/>
  <c r="N75" i="5"/>
  <c r="H80" i="5"/>
  <c r="L230" i="5"/>
  <c r="N236" i="5"/>
  <c r="P248" i="5"/>
  <c r="D255" i="5"/>
  <c r="F267" i="5"/>
  <c r="H273" i="5"/>
  <c r="J279" i="5"/>
  <c r="G239" i="5"/>
  <c r="I244" i="5"/>
  <c r="E250" i="5"/>
  <c r="G255" i="5"/>
  <c r="I260" i="5"/>
  <c r="E266" i="5"/>
  <c r="I276" i="5"/>
  <c r="N230" i="5"/>
  <c r="H235" i="5"/>
  <c r="P239" i="5"/>
  <c r="D249" i="5"/>
  <c r="F258" i="5"/>
  <c r="J276" i="5"/>
  <c r="L267" i="5"/>
  <c r="N245" i="5"/>
  <c r="L47" i="5"/>
  <c r="G220" i="4"/>
  <c r="P106" i="4"/>
  <c r="D53" i="4"/>
  <c r="J197" i="4"/>
  <c r="N185" i="4"/>
  <c r="M215" i="4"/>
  <c r="I209" i="4"/>
  <c r="P251" i="4"/>
  <c r="D198" i="4"/>
  <c r="L217" i="4"/>
  <c r="L72" i="4"/>
  <c r="N181" i="4"/>
  <c r="E205" i="4"/>
  <c r="E35" i="4"/>
  <c r="L44" i="4"/>
  <c r="O175" i="4"/>
  <c r="L202" i="4"/>
  <c r="J216" i="4"/>
  <c r="O36" i="4"/>
  <c r="J68" i="4"/>
  <c r="L76" i="4"/>
  <c r="G178" i="4"/>
  <c r="G190" i="4"/>
  <c r="G204" i="4"/>
  <c r="P109" i="4"/>
  <c r="L63" i="4"/>
  <c r="O195" i="4"/>
  <c r="E201" i="4"/>
  <c r="E215" i="4"/>
  <c r="O42" i="4"/>
  <c r="P101" i="4"/>
  <c r="F55" i="4"/>
  <c r="G68" i="4"/>
  <c r="N77" i="4"/>
  <c r="L184" i="4"/>
  <c r="P263" i="4"/>
  <c r="D210" i="4"/>
  <c r="N217" i="4"/>
  <c r="P235" i="4"/>
  <c r="D182" i="4"/>
  <c r="M190" i="4"/>
  <c r="J45" i="4"/>
  <c r="G57" i="4"/>
  <c r="L70" i="4"/>
  <c r="P130" i="4"/>
  <c r="G175" i="4"/>
  <c r="L192" i="4"/>
  <c r="J200" i="4"/>
  <c r="P270" i="4"/>
  <c r="D217" i="4"/>
  <c r="M138" i="4"/>
  <c r="M65" i="4" s="1"/>
  <c r="O39" i="4"/>
  <c r="K45" i="4"/>
  <c r="M50" i="4"/>
  <c r="O55" i="4"/>
  <c r="L74" i="4"/>
  <c r="F82" i="4"/>
  <c r="I179" i="4"/>
  <c r="E187" i="4"/>
  <c r="E193" i="4"/>
  <c r="M207" i="4"/>
  <c r="O61" i="4"/>
  <c r="M72" i="4"/>
  <c r="O77" i="4"/>
  <c r="K179" i="4"/>
  <c r="M184" i="4"/>
  <c r="O189" i="4"/>
  <c r="K195" i="4"/>
  <c r="M200" i="4"/>
  <c r="O205" i="4"/>
  <c r="K211" i="4"/>
  <c r="M216" i="4"/>
  <c r="O221" i="4"/>
  <c r="P136" i="4"/>
  <c r="J178" i="4"/>
  <c r="L183" i="4"/>
  <c r="N188" i="4"/>
  <c r="J194" i="4"/>
  <c r="L199" i="4"/>
  <c r="L215" i="4"/>
  <c r="N220" i="4"/>
  <c r="P120" i="4"/>
  <c r="J77" i="4"/>
  <c r="O48" i="2"/>
  <c r="P126" i="4"/>
  <c r="E31" i="2"/>
  <c r="F31" i="2" s="1"/>
  <c r="H79" i="2"/>
  <c r="I24" i="2" s="1"/>
  <c r="E112" i="2"/>
  <c r="F57" i="2" s="1"/>
  <c r="E71" i="2"/>
  <c r="F16" i="2" s="1"/>
  <c r="E111" i="2"/>
  <c r="F56" i="2" s="1"/>
  <c r="K32" i="2"/>
  <c r="L32" i="2" s="1"/>
  <c r="I12" i="2"/>
  <c r="H28" i="2"/>
  <c r="I28" i="2" s="1"/>
  <c r="H44" i="2"/>
  <c r="I44" i="2" s="1"/>
  <c r="E84" i="2"/>
  <c r="F29" i="2" s="1"/>
  <c r="N30" i="1"/>
  <c r="E86" i="3"/>
  <c r="G86" i="3"/>
  <c r="N49" i="1"/>
  <c r="H47" i="1"/>
  <c r="H15" i="1"/>
  <c r="I73" i="5"/>
  <c r="E79" i="5"/>
  <c r="H85" i="5"/>
  <c r="E235" i="5"/>
  <c r="K243" i="5"/>
  <c r="M249" i="5"/>
  <c r="G257" i="5"/>
  <c r="E264" i="5"/>
  <c r="M271" i="5"/>
  <c r="K278" i="5"/>
  <c r="N71" i="5"/>
  <c r="J237" i="5"/>
  <c r="L243" i="5"/>
  <c r="N255" i="5"/>
  <c r="P261" i="5"/>
  <c r="D274" i="5"/>
  <c r="G281" i="5"/>
  <c r="M234" i="5"/>
  <c r="O239" i="5"/>
  <c r="M250" i="5"/>
  <c r="O255" i="5"/>
  <c r="K261" i="5"/>
  <c r="O271" i="5"/>
  <c r="K277" i="5"/>
  <c r="H231" i="5"/>
  <c r="P235" i="5"/>
  <c r="J240" i="5"/>
  <c r="D245" i="5"/>
  <c r="L249" i="5"/>
  <c r="F254" i="5"/>
  <c r="N258" i="5"/>
  <c r="H263" i="5"/>
  <c r="P267" i="5"/>
  <c r="J272" i="5"/>
  <c r="D277" i="5"/>
  <c r="E265" i="5"/>
  <c r="J242" i="5"/>
  <c r="P45" i="5"/>
  <c r="N186" i="4"/>
  <c r="F50" i="4"/>
  <c r="L43" i="4"/>
  <c r="L78" i="4"/>
  <c r="P93" i="4"/>
  <c r="F56" i="4"/>
  <c r="G79" i="4"/>
  <c r="O188" i="4"/>
  <c r="O215" i="4"/>
  <c r="J44" i="4"/>
  <c r="P111" i="4"/>
  <c r="G200" i="4"/>
  <c r="D220" i="4"/>
  <c r="P273" i="4"/>
  <c r="N207" i="4"/>
  <c r="N36" i="4"/>
  <c r="L45" i="4"/>
  <c r="P230" i="4"/>
  <c r="D177" i="4"/>
  <c r="H191" i="4"/>
  <c r="D204" i="4"/>
  <c r="P257" i="4"/>
  <c r="D218" i="4"/>
  <c r="P271" i="4"/>
  <c r="O37" i="4"/>
  <c r="M45" i="4"/>
  <c r="F53" i="4"/>
  <c r="J61" i="4"/>
  <c r="M77" i="4"/>
  <c r="J205" i="4"/>
  <c r="M39" i="4"/>
  <c r="H48" i="4"/>
  <c r="O56" i="4"/>
  <c r="M183" i="4"/>
  <c r="I197" i="4"/>
  <c r="K208" i="4"/>
  <c r="N219" i="4"/>
  <c r="O202" i="4"/>
  <c r="M217" i="4"/>
  <c r="L37" i="4"/>
  <c r="M48" i="4"/>
  <c r="D63" i="4"/>
  <c r="P116" i="4"/>
  <c r="M78" i="4"/>
  <c r="M177" i="4"/>
  <c r="J193" i="4"/>
  <c r="E202" i="4"/>
  <c r="O210" i="4"/>
  <c r="M218" i="4"/>
  <c r="O182" i="4"/>
  <c r="J191" i="4"/>
  <c r="P255" i="4"/>
  <c r="D202" i="4"/>
  <c r="O223" i="4"/>
  <c r="L39" i="4"/>
  <c r="F46" i="4"/>
  <c r="L58" i="4"/>
  <c r="P229" i="4"/>
  <c r="D176" i="4"/>
  <c r="M185" i="4"/>
  <c r="K193" i="4"/>
  <c r="G51" i="4"/>
  <c r="P115" i="4"/>
  <c r="G180" i="4"/>
  <c r="O187" i="4"/>
  <c r="M194" i="4"/>
  <c r="G202" i="4"/>
  <c r="O216" i="4"/>
  <c r="O222" i="4"/>
  <c r="G73" i="4"/>
  <c r="I278" i="4"/>
  <c r="I218" i="4" s="1"/>
  <c r="E196" i="4"/>
  <c r="G201" i="4"/>
  <c r="I206" i="4"/>
  <c r="G217" i="4"/>
  <c r="L83" i="4"/>
  <c r="D179" i="4"/>
  <c r="P232" i="4"/>
  <c r="F184" i="4"/>
  <c r="D195" i="4"/>
  <c r="P248" i="4"/>
  <c r="D211" i="4"/>
  <c r="P264" i="4"/>
  <c r="F216" i="4"/>
  <c r="M73" i="4"/>
  <c r="E64" i="2"/>
  <c r="I42" i="2"/>
  <c r="O10" i="1"/>
  <c r="N10" i="1"/>
  <c r="L51" i="2"/>
  <c r="L73" i="4"/>
  <c r="N80" i="2"/>
  <c r="O25" i="2" s="1"/>
  <c r="L14" i="2"/>
  <c r="E14" i="2"/>
  <c r="F14" i="2" s="1"/>
  <c r="I39" i="2"/>
  <c r="H96" i="2"/>
  <c r="I41" i="2" s="1"/>
  <c r="O37" i="2"/>
  <c r="O53" i="2"/>
  <c r="O33" i="2"/>
  <c r="L13" i="2"/>
  <c r="K29" i="2"/>
  <c r="L29" i="2" s="1"/>
  <c r="L45" i="2"/>
  <c r="H85" i="2"/>
  <c r="I30" i="2" s="1"/>
  <c r="H101" i="2"/>
  <c r="I46" i="2" s="1"/>
  <c r="N14" i="1"/>
  <c r="D86" i="3"/>
  <c r="K86" i="3"/>
  <c r="O86" i="3"/>
  <c r="K13" i="1"/>
  <c r="N259" i="5"/>
  <c r="F64" i="5"/>
  <c r="K49" i="5"/>
  <c r="D65" i="5"/>
  <c r="D234" i="5"/>
  <c r="I243" i="5"/>
  <c r="M257" i="5"/>
  <c r="D275" i="5"/>
  <c r="K254" i="5"/>
  <c r="N49" i="5"/>
  <c r="L57" i="5"/>
  <c r="L72" i="5"/>
  <c r="J245" i="5"/>
  <c r="P266" i="5"/>
  <c r="F40" i="5"/>
  <c r="I67" i="5"/>
  <c r="O75" i="5"/>
  <c r="O81" i="5"/>
  <c r="E249" i="5"/>
  <c r="P42" i="5"/>
  <c r="D244" i="5"/>
  <c r="F252" i="5"/>
  <c r="K276" i="5"/>
  <c r="O214" i="6"/>
  <c r="I204" i="6"/>
  <c r="O191" i="6"/>
  <c r="H181" i="6"/>
  <c r="E83" i="6"/>
  <c r="I69" i="6"/>
  <c r="O39" i="6"/>
  <c r="J34" i="6"/>
  <c r="E202" i="6"/>
  <c r="O171" i="6"/>
  <c r="L71" i="6"/>
  <c r="L64" i="6"/>
  <c r="M58" i="6"/>
  <c r="J53" i="6"/>
  <c r="I40" i="6"/>
  <c r="O215" i="6"/>
  <c r="M206" i="6"/>
  <c r="F197" i="6"/>
  <c r="N185" i="6"/>
  <c r="H175" i="6"/>
  <c r="I81" i="6"/>
  <c r="K74" i="6"/>
  <c r="K68" i="6"/>
  <c r="F63" i="6"/>
  <c r="P109" i="6"/>
  <c r="N56" i="6" s="1"/>
  <c r="G44" i="6"/>
  <c r="P92" i="6"/>
  <c r="D39" i="6" s="1"/>
  <c r="N71" i="6"/>
  <c r="L82" i="6"/>
  <c r="M175" i="6"/>
  <c r="K184" i="6"/>
  <c r="P254" i="6"/>
  <c r="D201" i="6" s="1"/>
  <c r="P261" i="6"/>
  <c r="O208" i="6" s="1"/>
  <c r="D208" i="6"/>
  <c r="M216" i="6"/>
  <c r="D41" i="6"/>
  <c r="P94" i="6"/>
  <c r="M41" i="6" s="1"/>
  <c r="F46" i="6"/>
  <c r="P110" i="6"/>
  <c r="F62" i="6"/>
  <c r="H67" i="6"/>
  <c r="P126" i="6"/>
  <c r="O73" i="6" s="1"/>
  <c r="F78" i="6"/>
  <c r="H83" i="6"/>
  <c r="K185" i="6"/>
  <c r="H193" i="6"/>
  <c r="F202" i="6"/>
  <c r="O210" i="6"/>
  <c r="O217" i="6"/>
  <c r="J174" i="6"/>
  <c r="H197" i="6"/>
  <c r="I210" i="6"/>
  <c r="G216" i="6"/>
  <c r="K174" i="6"/>
  <c r="J180" i="6"/>
  <c r="M185" i="6"/>
  <c r="E198" i="6"/>
  <c r="L204" i="6"/>
  <c r="E211" i="6"/>
  <c r="I216" i="6"/>
  <c r="N171" i="6"/>
  <c r="J177" i="6"/>
  <c r="N187" i="6"/>
  <c r="J193" i="6"/>
  <c r="L198" i="6"/>
  <c r="N203" i="6"/>
  <c r="J209" i="6"/>
  <c r="L214" i="6"/>
  <c r="J214" i="6"/>
  <c r="P257" i="6"/>
  <c r="J204" i="6" s="1"/>
  <c r="D204" i="6"/>
  <c r="K194" i="6"/>
  <c r="E184" i="6"/>
  <c r="O174" i="6"/>
  <c r="F98" i="1"/>
  <c r="F82" i="1"/>
  <c r="F66" i="1"/>
  <c r="F45" i="1"/>
  <c r="E45" i="1"/>
  <c r="F29" i="1"/>
  <c r="E29" i="1"/>
  <c r="F13" i="1"/>
  <c r="E13" i="1"/>
  <c r="E38" i="1"/>
  <c r="F93" i="1"/>
  <c r="M114" i="1"/>
  <c r="O101" i="1" s="1"/>
  <c r="O64" i="1"/>
  <c r="E40" i="1"/>
  <c r="F40" i="1"/>
  <c r="K48" i="1"/>
  <c r="L103" i="1"/>
  <c r="E32" i="1"/>
  <c r="F32" i="1"/>
  <c r="H83" i="5"/>
  <c r="P101" i="6"/>
  <c r="H48" i="6" s="1"/>
  <c r="N256" i="5"/>
  <c r="N237" i="5"/>
  <c r="N267" i="5"/>
  <c r="D49" i="5"/>
  <c r="G245" i="5"/>
  <c r="I259" i="5"/>
  <c r="P49" i="5"/>
  <c r="F243" i="5"/>
  <c r="F72" i="5"/>
  <c r="D83" i="5"/>
  <c r="L255" i="5"/>
  <c r="P269" i="5"/>
  <c r="K63" i="5"/>
  <c r="K234" i="5"/>
  <c r="I245" i="5"/>
  <c r="D272" i="5"/>
  <c r="P41" i="5"/>
  <c r="L50" i="5"/>
  <c r="L65" i="5"/>
  <c r="O246" i="5"/>
  <c r="J257" i="5"/>
  <c r="H34" i="5"/>
  <c r="E46" i="5"/>
  <c r="E68" i="5"/>
  <c r="K76" i="5"/>
  <c r="M82" i="5"/>
  <c r="E252" i="5"/>
  <c r="N48" i="5"/>
  <c r="H77" i="5"/>
  <c r="F253" i="5"/>
  <c r="H261" i="5"/>
  <c r="G269" i="5"/>
  <c r="I277" i="5"/>
  <c r="O36" i="5"/>
  <c r="K42" i="5"/>
  <c r="M47" i="5"/>
  <c r="O52" i="5"/>
  <c r="K58" i="5"/>
  <c r="M63" i="5"/>
  <c r="O68" i="5"/>
  <c r="K74" i="5"/>
  <c r="M79" i="5"/>
  <c r="P85" i="5"/>
  <c r="M236" i="5"/>
  <c r="G244" i="5"/>
  <c r="I250" i="5"/>
  <c r="O258" i="5"/>
  <c r="O264" i="5"/>
  <c r="K272" i="5"/>
  <c r="I279" i="5"/>
  <c r="N67" i="5"/>
  <c r="F232" i="5"/>
  <c r="H238" i="5"/>
  <c r="H244" i="5"/>
  <c r="J250" i="5"/>
  <c r="L262" i="5"/>
  <c r="N268" i="5"/>
  <c r="G235" i="5"/>
  <c r="I240" i="5"/>
  <c r="E246" i="5"/>
  <c r="G251" i="5"/>
  <c r="E262" i="5"/>
  <c r="G267" i="5"/>
  <c r="I272" i="5"/>
  <c r="P231" i="5"/>
  <c r="J236" i="5"/>
  <c r="D241" i="5"/>
  <c r="F250" i="5"/>
  <c r="H259" i="5"/>
  <c r="J268" i="5"/>
  <c r="G240" i="5"/>
  <c r="I42" i="5"/>
  <c r="F207" i="4"/>
  <c r="E51" i="1"/>
  <c r="E19" i="1"/>
  <c r="K180" i="4"/>
  <c r="G45" i="4"/>
  <c r="O59" i="4"/>
  <c r="O83" i="4"/>
  <c r="J211" i="4"/>
  <c r="L81" i="4"/>
  <c r="K197" i="4"/>
  <c r="E40" i="4"/>
  <c r="G56" i="4"/>
  <c r="O74" i="4"/>
  <c r="M221" i="4"/>
  <c r="L222" i="4"/>
  <c r="I185" i="4"/>
  <c r="P98" i="4"/>
  <c r="P110" i="4"/>
  <c r="O179" i="4"/>
  <c r="K218" i="4"/>
  <c r="D186" i="4"/>
  <c r="P239" i="4"/>
  <c r="E53" i="4"/>
  <c r="G219" i="4"/>
  <c r="L38" i="4"/>
  <c r="F54" i="4"/>
  <c r="P133" i="4"/>
  <c r="O180" i="4"/>
  <c r="K194" i="4"/>
  <c r="J208" i="4"/>
  <c r="M57" i="4"/>
  <c r="L65" i="4"/>
  <c r="L82" i="4"/>
  <c r="O198" i="4"/>
  <c r="M209" i="4"/>
  <c r="L204" i="4"/>
  <c r="I219" i="4"/>
  <c r="G38" i="4"/>
  <c r="E44" i="4"/>
  <c r="F57" i="4"/>
  <c r="L178" i="4"/>
  <c r="K186" i="4"/>
  <c r="G194" i="4"/>
  <c r="O204" i="4"/>
  <c r="J192" i="4"/>
  <c r="N203" i="4"/>
  <c r="I138" i="4"/>
  <c r="I50" i="4" s="1"/>
  <c r="O46" i="4"/>
  <c r="P105" i="4"/>
  <c r="D72" i="4"/>
  <c r="P125" i="4"/>
  <c r="M79" i="4"/>
  <c r="L186" i="4"/>
  <c r="O211" i="4"/>
  <c r="M219" i="4"/>
  <c r="O35" i="4"/>
  <c r="M46" i="4"/>
  <c r="M62" i="4"/>
  <c r="P129" i="4"/>
  <c r="D76" i="4"/>
  <c r="E278" i="4"/>
  <c r="E197" i="4" s="1"/>
  <c r="M181" i="4"/>
  <c r="E203" i="4"/>
  <c r="E209" i="4"/>
  <c r="K217" i="4"/>
  <c r="M223" i="4"/>
  <c r="K175" i="4"/>
  <c r="M180" i="4"/>
  <c r="O185" i="4"/>
  <c r="K191" i="4"/>
  <c r="M196" i="4"/>
  <c r="O201" i="4"/>
  <c r="M212" i="4"/>
  <c r="O217" i="4"/>
  <c r="K223" i="4"/>
  <c r="P132" i="4"/>
  <c r="J174" i="4"/>
  <c r="J278" i="4"/>
  <c r="J221" i="4" s="1"/>
  <c r="L179" i="4"/>
  <c r="J190" i="4"/>
  <c r="L195" i="4"/>
  <c r="N200" i="4"/>
  <c r="J206" i="4"/>
  <c r="L211" i="4"/>
  <c r="O36" i="2"/>
  <c r="J59" i="1"/>
  <c r="L26" i="1" s="1"/>
  <c r="K9" i="1"/>
  <c r="L9" i="1"/>
  <c r="O70" i="4"/>
  <c r="L41" i="2"/>
  <c r="I18" i="2"/>
  <c r="L11" i="2"/>
  <c r="I217" i="4"/>
  <c r="M70" i="4"/>
  <c r="E41" i="4"/>
  <c r="K108" i="2"/>
  <c r="L53" i="2" s="1"/>
  <c r="H15" i="2"/>
  <c r="I15" i="2" s="1"/>
  <c r="K40" i="2"/>
  <c r="L40" i="2" s="1"/>
  <c r="F46" i="2"/>
  <c r="K73" i="2"/>
  <c r="L18" i="2" s="1"/>
  <c r="N14" i="2"/>
  <c r="O14" i="2" s="1"/>
  <c r="O46" i="2"/>
  <c r="K45" i="1"/>
  <c r="I43" i="4" l="1"/>
  <c r="I42" i="4"/>
  <c r="K77" i="6"/>
  <c r="H77" i="6"/>
  <c r="F77" i="6"/>
  <c r="G77" i="6"/>
  <c r="I77" i="6"/>
  <c r="N42" i="4"/>
  <c r="N82" i="4"/>
  <c r="N39" i="4"/>
  <c r="N65" i="4"/>
  <c r="N54" i="4"/>
  <c r="N51" i="4"/>
  <c r="H192" i="4"/>
  <c r="H199" i="4"/>
  <c r="H210" i="4"/>
  <c r="H223" i="4"/>
  <c r="K36" i="6"/>
  <c r="G36" i="6"/>
  <c r="J36" i="6"/>
  <c r="H36" i="6"/>
  <c r="I36" i="6"/>
  <c r="O36" i="6"/>
  <c r="L36" i="6"/>
  <c r="N176" i="6"/>
  <c r="F176" i="6"/>
  <c r="F187" i="4"/>
  <c r="P187" i="4" s="1"/>
  <c r="F199" i="4"/>
  <c r="F183" i="4"/>
  <c r="P183" i="4" s="1"/>
  <c r="F217" i="4"/>
  <c r="D199" i="6"/>
  <c r="J199" i="6"/>
  <c r="H42" i="4"/>
  <c r="I64" i="4"/>
  <c r="I79" i="4"/>
  <c r="H185" i="4"/>
  <c r="F206" i="4"/>
  <c r="P206" i="4" s="1"/>
  <c r="I34" i="4"/>
  <c r="H76" i="4"/>
  <c r="I77" i="4"/>
  <c r="F205" i="6"/>
  <c r="D56" i="6"/>
  <c r="F190" i="4"/>
  <c r="P190" i="4" s="1"/>
  <c r="I38" i="4"/>
  <c r="N53" i="4"/>
  <c r="N71" i="4"/>
  <c r="H181" i="4"/>
  <c r="I38" i="2"/>
  <c r="H209" i="4"/>
  <c r="P192" i="4"/>
  <c r="I58" i="4"/>
  <c r="G192" i="6"/>
  <c r="L176" i="6"/>
  <c r="E181" i="6"/>
  <c r="D66" i="4"/>
  <c r="K48" i="4"/>
  <c r="K78" i="4"/>
  <c r="K80" i="4"/>
  <c r="K34" i="4"/>
  <c r="K75" i="4"/>
  <c r="H188" i="4"/>
  <c r="G42" i="4"/>
  <c r="H60" i="4"/>
  <c r="L73" i="6"/>
  <c r="D50" i="6"/>
  <c r="L50" i="6"/>
  <c r="J50" i="6"/>
  <c r="M50" i="6"/>
  <c r="I50" i="6"/>
  <c r="K50" i="6"/>
  <c r="F203" i="6"/>
  <c r="G179" i="6"/>
  <c r="L179" i="6"/>
  <c r="I179" i="6"/>
  <c r="I191" i="6"/>
  <c r="E203" i="6"/>
  <c r="K70" i="4"/>
  <c r="G79" i="6"/>
  <c r="E68" i="4"/>
  <c r="E46" i="4"/>
  <c r="F219" i="4"/>
  <c r="D40" i="4"/>
  <c r="H50" i="4"/>
  <c r="E175" i="4"/>
  <c r="G48" i="6"/>
  <c r="J183" i="6"/>
  <c r="N80" i="4"/>
  <c r="H44" i="4"/>
  <c r="N73" i="4"/>
  <c r="K54" i="4"/>
  <c r="P278" i="4"/>
  <c r="E179" i="4"/>
  <c r="P179" i="4" s="1"/>
  <c r="O218" i="6"/>
  <c r="K218" i="6"/>
  <c r="N218" i="6"/>
  <c r="E186" i="6"/>
  <c r="I186" i="6"/>
  <c r="M186" i="6"/>
  <c r="E196" i="6"/>
  <c r="F36" i="6"/>
  <c r="I79" i="6"/>
  <c r="K71" i="4"/>
  <c r="H55" i="4"/>
  <c r="E83" i="4"/>
  <c r="F185" i="4"/>
  <c r="E56" i="6"/>
  <c r="L55" i="1"/>
  <c r="E207" i="6"/>
  <c r="D203" i="6"/>
  <c r="N206" i="4"/>
  <c r="H79" i="6"/>
  <c r="H172" i="6"/>
  <c r="G176" i="6"/>
  <c r="H63" i="4"/>
  <c r="N212" i="6"/>
  <c r="E212" i="6"/>
  <c r="O212" i="6"/>
  <c r="O62" i="6"/>
  <c r="I62" i="6"/>
  <c r="J62" i="6"/>
  <c r="G62" i="6"/>
  <c r="E62" i="6"/>
  <c r="H62" i="6"/>
  <c r="K60" i="4"/>
  <c r="E211" i="4"/>
  <c r="N180" i="4"/>
  <c r="J48" i="4"/>
  <c r="J53" i="4"/>
  <c r="I63" i="4"/>
  <c r="D44" i="4"/>
  <c r="I53" i="1"/>
  <c r="I45" i="1"/>
  <c r="I37" i="1"/>
  <c r="I29" i="1"/>
  <c r="I21" i="1"/>
  <c r="I13" i="1"/>
  <c r="I42" i="1"/>
  <c r="I18" i="1"/>
  <c r="I58" i="1"/>
  <c r="I26" i="1"/>
  <c r="I50" i="1"/>
  <c r="I34" i="1"/>
  <c r="I56" i="1"/>
  <c r="I48" i="1"/>
  <c r="I40" i="1"/>
  <c r="I44" i="1"/>
  <c r="I15" i="1"/>
  <c r="I47" i="1"/>
  <c r="I31" i="1"/>
  <c r="I27" i="1"/>
  <c r="I20" i="1"/>
  <c r="I12" i="1"/>
  <c r="I11" i="1"/>
  <c r="I35" i="1"/>
  <c r="I51" i="1"/>
  <c r="I43" i="1"/>
  <c r="I32" i="1"/>
  <c r="I28" i="1"/>
  <c r="I23" i="1"/>
  <c r="I52" i="1"/>
  <c r="I19" i="1"/>
  <c r="I24" i="1"/>
  <c r="I16" i="1"/>
  <c r="I36" i="1"/>
  <c r="I55" i="1"/>
  <c r="I39" i="1"/>
  <c r="O181" i="6"/>
  <c r="F183" i="6"/>
  <c r="I57" i="1"/>
  <c r="H194" i="6"/>
  <c r="E50" i="6"/>
  <c r="K182" i="6"/>
  <c r="M182" i="6"/>
  <c r="O182" i="6"/>
  <c r="H76" i="6"/>
  <c r="K79" i="4"/>
  <c r="I195" i="4"/>
  <c r="D80" i="4"/>
  <c r="E194" i="4"/>
  <c r="F210" i="4"/>
  <c r="P210" i="4" s="1"/>
  <c r="E47" i="4"/>
  <c r="O192" i="6"/>
  <c r="E192" i="6"/>
  <c r="G57" i="6"/>
  <c r="F57" i="6"/>
  <c r="O57" i="6"/>
  <c r="M57" i="6"/>
  <c r="E57" i="6"/>
  <c r="N57" i="6"/>
  <c r="K57" i="6"/>
  <c r="J57" i="6"/>
  <c r="H205" i="4"/>
  <c r="I190" i="4"/>
  <c r="I62" i="4"/>
  <c r="N83" i="4"/>
  <c r="I40" i="4"/>
  <c r="N49" i="4"/>
  <c r="D83" i="4"/>
  <c r="E207" i="4"/>
  <c r="K47" i="4"/>
  <c r="J60" i="4"/>
  <c r="J75" i="4"/>
  <c r="E214" i="4"/>
  <c r="E70" i="4"/>
  <c r="P70" i="4" s="1"/>
  <c r="J76" i="4"/>
  <c r="K195" i="6"/>
  <c r="L195" i="6"/>
  <c r="H195" i="6"/>
  <c r="E177" i="4"/>
  <c r="P177" i="4" s="1"/>
  <c r="I181" i="4"/>
  <c r="H204" i="4"/>
  <c r="P204" i="4" s="1"/>
  <c r="N76" i="4"/>
  <c r="E184" i="4"/>
  <c r="K214" i="4"/>
  <c r="G67" i="4"/>
  <c r="N69" i="4"/>
  <c r="N191" i="4"/>
  <c r="I47" i="4"/>
  <c r="N179" i="4"/>
  <c r="K216" i="4"/>
  <c r="D43" i="4"/>
  <c r="K36" i="4"/>
  <c r="G172" i="6"/>
  <c r="O41" i="6"/>
  <c r="M60" i="4"/>
  <c r="F44" i="4"/>
  <c r="D78" i="4"/>
  <c r="P78" i="4" s="1"/>
  <c r="F208" i="4"/>
  <c r="L194" i="6"/>
  <c r="L77" i="6"/>
  <c r="L207" i="6"/>
  <c r="O88" i="1"/>
  <c r="J179" i="6"/>
  <c r="F59" i="6"/>
  <c r="M59" i="6"/>
  <c r="L59" i="6"/>
  <c r="N59" i="6"/>
  <c r="O59" i="6"/>
  <c r="D59" i="6"/>
  <c r="K59" i="6"/>
  <c r="E59" i="6"/>
  <c r="L11" i="1"/>
  <c r="I176" i="4"/>
  <c r="E38" i="4"/>
  <c r="G82" i="4"/>
  <c r="N209" i="4"/>
  <c r="H73" i="4"/>
  <c r="I49" i="1"/>
  <c r="M64" i="4"/>
  <c r="K37" i="4"/>
  <c r="I81" i="4"/>
  <c r="F40" i="4"/>
  <c r="F211" i="4"/>
  <c r="M55" i="4"/>
  <c r="N79" i="4"/>
  <c r="D39" i="4"/>
  <c r="N178" i="4"/>
  <c r="G211" i="4"/>
  <c r="M67" i="6"/>
  <c r="L67" i="6"/>
  <c r="D67" i="6"/>
  <c r="J67" i="6"/>
  <c r="I67" i="6"/>
  <c r="K67" i="6"/>
  <c r="F39" i="4"/>
  <c r="D198" i="6"/>
  <c r="I193" i="4"/>
  <c r="J42" i="4"/>
  <c r="N183" i="6"/>
  <c r="D42" i="6"/>
  <c r="E42" i="6"/>
  <c r="L42" i="6"/>
  <c r="M42" i="6"/>
  <c r="G42" i="6"/>
  <c r="O42" i="6"/>
  <c r="K42" i="6"/>
  <c r="N77" i="6"/>
  <c r="O77" i="6"/>
  <c r="O60" i="1"/>
  <c r="J222" i="4"/>
  <c r="K207" i="4"/>
  <c r="O73" i="4"/>
  <c r="K188" i="4"/>
  <c r="K57" i="4"/>
  <c r="H194" i="4"/>
  <c r="N183" i="4"/>
  <c r="J70" i="4"/>
  <c r="K222" i="4"/>
  <c r="F49" i="4"/>
  <c r="G70" i="4"/>
  <c r="F178" i="4"/>
  <c r="P178" i="4" s="1"/>
  <c r="G60" i="4"/>
  <c r="L182" i="6"/>
  <c r="G186" i="6"/>
  <c r="O176" i="6"/>
  <c r="D57" i="6"/>
  <c r="I183" i="6"/>
  <c r="M62" i="6"/>
  <c r="F200" i="4"/>
  <c r="J78" i="4"/>
  <c r="G185" i="4"/>
  <c r="H75" i="4"/>
  <c r="G35" i="4"/>
  <c r="N78" i="4"/>
  <c r="L185" i="4"/>
  <c r="J43" i="4"/>
  <c r="K81" i="4"/>
  <c r="I191" i="4"/>
  <c r="I68" i="4"/>
  <c r="I196" i="4"/>
  <c r="H183" i="4"/>
  <c r="K72" i="4"/>
  <c r="I204" i="4"/>
  <c r="E213" i="4"/>
  <c r="P213" i="4" s="1"/>
  <c r="F77" i="4"/>
  <c r="J210" i="4"/>
  <c r="E222" i="4"/>
  <c r="M34" i="4"/>
  <c r="D77" i="4"/>
  <c r="L218" i="4"/>
  <c r="F201" i="4"/>
  <c r="P201" i="4" s="1"/>
  <c r="N38" i="4"/>
  <c r="H52" i="4"/>
  <c r="H67" i="4"/>
  <c r="N193" i="4"/>
  <c r="J181" i="4"/>
  <c r="N52" i="4"/>
  <c r="E56" i="4"/>
  <c r="L15" i="1"/>
  <c r="N207" i="6"/>
  <c r="D215" i="6"/>
  <c r="L172" i="6"/>
  <c r="D175" i="6"/>
  <c r="K61" i="6"/>
  <c r="M61" i="6"/>
  <c r="J61" i="6"/>
  <c r="N61" i="6"/>
  <c r="F61" i="6"/>
  <c r="O61" i="6"/>
  <c r="E61" i="6"/>
  <c r="G199" i="6"/>
  <c r="F189" i="6"/>
  <c r="H60" i="6"/>
  <c r="I60" i="6"/>
  <c r="K60" i="6"/>
  <c r="O60" i="6"/>
  <c r="F60" i="6"/>
  <c r="G60" i="6"/>
  <c r="D195" i="6"/>
  <c r="N64" i="6"/>
  <c r="F64" i="6"/>
  <c r="E64" i="6"/>
  <c r="G64" i="6"/>
  <c r="H64" i="6"/>
  <c r="O64" i="6"/>
  <c r="I64" i="6"/>
  <c r="J214" i="4"/>
  <c r="E73" i="4"/>
  <c r="G75" i="4"/>
  <c r="E182" i="4"/>
  <c r="P182" i="4" s="1"/>
  <c r="H178" i="4"/>
  <c r="D42" i="4"/>
  <c r="J207" i="4"/>
  <c r="O64" i="4"/>
  <c r="D59" i="4"/>
  <c r="D213" i="6"/>
  <c r="O67" i="6"/>
  <c r="E80" i="6"/>
  <c r="G209" i="4"/>
  <c r="P209" i="4" s="1"/>
  <c r="O80" i="4"/>
  <c r="G221" i="4"/>
  <c r="I178" i="4"/>
  <c r="N60" i="4"/>
  <c r="H208" i="4"/>
  <c r="P208" i="4" s="1"/>
  <c r="O63" i="4"/>
  <c r="N189" i="4"/>
  <c r="P189" i="4" s="1"/>
  <c r="F42" i="4"/>
  <c r="E79" i="4"/>
  <c r="M214" i="4"/>
  <c r="M203" i="4"/>
  <c r="H203" i="4"/>
  <c r="D221" i="4"/>
  <c r="D184" i="4"/>
  <c r="I55" i="4"/>
  <c r="M193" i="4"/>
  <c r="D181" i="4"/>
  <c r="I86" i="1"/>
  <c r="F175" i="6"/>
  <c r="M183" i="6"/>
  <c r="L183" i="6"/>
  <c r="G174" i="6"/>
  <c r="H80" i="6"/>
  <c r="L58" i="6"/>
  <c r="H173" i="6"/>
  <c r="L173" i="6"/>
  <c r="K173" i="6"/>
  <c r="N173" i="6"/>
  <c r="J189" i="4"/>
  <c r="F76" i="4"/>
  <c r="P76" i="4" s="1"/>
  <c r="M213" i="4"/>
  <c r="I207" i="4"/>
  <c r="J212" i="4"/>
  <c r="G53" i="4"/>
  <c r="M61" i="4"/>
  <c r="H39" i="4"/>
  <c r="L190" i="4"/>
  <c r="M188" i="6"/>
  <c r="J195" i="6"/>
  <c r="H191" i="6"/>
  <c r="H174" i="6"/>
  <c r="H197" i="4"/>
  <c r="I182" i="4"/>
  <c r="L89" i="1"/>
  <c r="L112" i="1"/>
  <c r="L86" i="1"/>
  <c r="L83" i="1"/>
  <c r="L80" i="1"/>
  <c r="L113" i="1"/>
  <c r="L110" i="1"/>
  <c r="L104" i="1"/>
  <c r="L72" i="1"/>
  <c r="L78" i="1"/>
  <c r="L81" i="1"/>
  <c r="L107" i="1"/>
  <c r="L75" i="1"/>
  <c r="L99" i="1"/>
  <c r="L88" i="1"/>
  <c r="L82" i="1"/>
  <c r="L102" i="1"/>
  <c r="L90" i="1"/>
  <c r="L91" i="1"/>
  <c r="L98" i="1"/>
  <c r="L67" i="1"/>
  <c r="L93" i="1"/>
  <c r="L85" i="1"/>
  <c r="L101" i="1"/>
  <c r="L109" i="1"/>
  <c r="L94" i="1"/>
  <c r="L74" i="1"/>
  <c r="L65" i="1"/>
  <c r="L64" i="1"/>
  <c r="L115" i="1" s="1"/>
  <c r="L106" i="1"/>
  <c r="L70" i="1"/>
  <c r="L105" i="1"/>
  <c r="L97" i="1"/>
  <c r="L73" i="1"/>
  <c r="L96" i="1"/>
  <c r="L77" i="1"/>
  <c r="L69" i="1"/>
  <c r="L66" i="1"/>
  <c r="O68" i="6"/>
  <c r="G68" i="6"/>
  <c r="E68" i="6"/>
  <c r="N68" i="6"/>
  <c r="I68" i="6"/>
  <c r="F68" i="6"/>
  <c r="D68" i="6"/>
  <c r="E190" i="6"/>
  <c r="M190" i="6"/>
  <c r="J176" i="6"/>
  <c r="I74" i="6"/>
  <c r="H74" i="6"/>
  <c r="E74" i="6"/>
  <c r="G74" i="6"/>
  <c r="J74" i="6"/>
  <c r="D223" i="4"/>
  <c r="I52" i="4"/>
  <c r="K39" i="4"/>
  <c r="K38" i="4"/>
  <c r="D64" i="4"/>
  <c r="J173" i="6"/>
  <c r="L62" i="6"/>
  <c r="N170" i="6"/>
  <c r="J190" i="6"/>
  <c r="I22" i="1"/>
  <c r="D171" i="6"/>
  <c r="E171" i="6"/>
  <c r="K171" i="6"/>
  <c r="H206" i="6"/>
  <c r="E206" i="6"/>
  <c r="L69" i="6"/>
  <c r="L192" i="6"/>
  <c r="F180" i="4"/>
  <c r="F203" i="4"/>
  <c r="M41" i="4"/>
  <c r="L178" i="6"/>
  <c r="D69" i="6"/>
  <c r="I57" i="6"/>
  <c r="F213" i="6"/>
  <c r="O203" i="6"/>
  <c r="H209" i="6"/>
  <c r="I209" i="6"/>
  <c r="K209" i="6"/>
  <c r="I59" i="6"/>
  <c r="F58" i="1"/>
  <c r="F50" i="1"/>
  <c r="F42" i="1"/>
  <c r="F34" i="1"/>
  <c r="F26" i="1"/>
  <c r="F18" i="1"/>
  <c r="F55" i="1"/>
  <c r="F15" i="1"/>
  <c r="F47" i="1"/>
  <c r="F31" i="1"/>
  <c r="F39" i="1"/>
  <c r="F23" i="1"/>
  <c r="F36" i="1"/>
  <c r="F14" i="1"/>
  <c r="F46" i="1"/>
  <c r="F41" i="1"/>
  <c r="F27" i="1"/>
  <c r="F28" i="1"/>
  <c r="F22" i="1"/>
  <c r="F54" i="1"/>
  <c r="F20" i="1"/>
  <c r="F17" i="1"/>
  <c r="F33" i="1"/>
  <c r="F35" i="1"/>
  <c r="F57" i="1"/>
  <c r="F30" i="1"/>
  <c r="F12" i="1"/>
  <c r="F52" i="1"/>
  <c r="F44" i="1"/>
  <c r="F38" i="1"/>
  <c r="F9" i="1"/>
  <c r="F19" i="1"/>
  <c r="F51" i="1"/>
  <c r="F43" i="1"/>
  <c r="F25" i="1"/>
  <c r="F49" i="1"/>
  <c r="F79" i="4"/>
  <c r="G222" i="4"/>
  <c r="H74" i="4"/>
  <c r="E195" i="4"/>
  <c r="P195" i="4" s="1"/>
  <c r="F181" i="4"/>
  <c r="D214" i="4"/>
  <c r="P214" i="4" s="1"/>
  <c r="E43" i="4"/>
  <c r="K65" i="4"/>
  <c r="I183" i="4"/>
  <c r="M81" i="4"/>
  <c r="G64" i="4"/>
  <c r="N212" i="4"/>
  <c r="F80" i="4"/>
  <c r="M192" i="4"/>
  <c r="K59" i="4"/>
  <c r="H78" i="4"/>
  <c r="K73" i="4"/>
  <c r="I180" i="4"/>
  <c r="N75" i="4"/>
  <c r="F197" i="4"/>
  <c r="I223" i="4"/>
  <c r="F48" i="4"/>
  <c r="N61" i="4"/>
  <c r="E51" i="4"/>
  <c r="L208" i="4"/>
  <c r="F78" i="4"/>
  <c r="D177" i="6"/>
  <c r="H177" i="6"/>
  <c r="N74" i="6"/>
  <c r="H54" i="6"/>
  <c r="J54" i="6"/>
  <c r="L54" i="6"/>
  <c r="I54" i="6"/>
  <c r="K54" i="6"/>
  <c r="I186" i="4"/>
  <c r="M74" i="4"/>
  <c r="J189" i="6"/>
  <c r="E53" i="6"/>
  <c r="F53" i="6"/>
  <c r="M53" i="6"/>
  <c r="O53" i="6"/>
  <c r="N53" i="6"/>
  <c r="G53" i="6"/>
  <c r="H53" i="6"/>
  <c r="E67" i="6"/>
  <c r="H189" i="6"/>
  <c r="K193" i="6"/>
  <c r="H50" i="6"/>
  <c r="K35" i="4"/>
  <c r="H176" i="6"/>
  <c r="M56" i="6"/>
  <c r="I46" i="1"/>
  <c r="L83" i="6"/>
  <c r="G83" i="6"/>
  <c r="K83" i="6"/>
  <c r="J83" i="6"/>
  <c r="I83" i="6"/>
  <c r="D175" i="4"/>
  <c r="L205" i="4"/>
  <c r="H47" i="4"/>
  <c r="H45" i="4"/>
  <c r="K206" i="6"/>
  <c r="F42" i="6"/>
  <c r="M199" i="6"/>
  <c r="N217" i="6"/>
  <c r="I217" i="6"/>
  <c r="H217" i="6"/>
  <c r="N62" i="6"/>
  <c r="I33" i="1"/>
  <c r="M184" i="6"/>
  <c r="G195" i="6"/>
  <c r="I76" i="4"/>
  <c r="I35" i="4"/>
  <c r="I75" i="4"/>
  <c r="I37" i="4"/>
  <c r="I78" i="4"/>
  <c r="I54" i="4"/>
  <c r="O45" i="6"/>
  <c r="H45" i="6"/>
  <c r="J45" i="6"/>
  <c r="I45" i="6"/>
  <c r="F45" i="6"/>
  <c r="G45" i="6"/>
  <c r="O43" i="6"/>
  <c r="G43" i="6"/>
  <c r="J43" i="6"/>
  <c r="I43" i="6"/>
  <c r="F43" i="6"/>
  <c r="K43" i="6"/>
  <c r="L79" i="6"/>
  <c r="O79" i="6"/>
  <c r="D79" i="6"/>
  <c r="M79" i="6"/>
  <c r="J79" i="6"/>
  <c r="K79" i="6"/>
  <c r="J37" i="6"/>
  <c r="K37" i="6"/>
  <c r="M37" i="6"/>
  <c r="D37" i="6"/>
  <c r="I37" i="6"/>
  <c r="L37" i="6"/>
  <c r="E37" i="6"/>
  <c r="E43" i="6"/>
  <c r="H195" i="4"/>
  <c r="F192" i="6"/>
  <c r="I96" i="1"/>
  <c r="I93" i="1"/>
  <c r="I90" i="1"/>
  <c r="I64" i="1"/>
  <c r="I88" i="1"/>
  <c r="I87" i="1"/>
  <c r="I85" i="1"/>
  <c r="I111" i="1"/>
  <c r="I82" i="1"/>
  <c r="I79" i="1"/>
  <c r="I72" i="1"/>
  <c r="I106" i="1"/>
  <c r="I97" i="1"/>
  <c r="I73" i="1"/>
  <c r="I98" i="1"/>
  <c r="I103" i="1"/>
  <c r="I76" i="1"/>
  <c r="I65" i="1"/>
  <c r="I74" i="1"/>
  <c r="I68" i="1"/>
  <c r="I112" i="1"/>
  <c r="I104" i="1"/>
  <c r="I100" i="1"/>
  <c r="I113" i="1"/>
  <c r="I109" i="1"/>
  <c r="I89" i="1"/>
  <c r="I66" i="1"/>
  <c r="I81" i="1"/>
  <c r="I80" i="1"/>
  <c r="I108" i="1"/>
  <c r="I77" i="1"/>
  <c r="I105" i="1"/>
  <c r="I95" i="1"/>
  <c r="I71" i="1"/>
  <c r="I101" i="1"/>
  <c r="I84" i="1"/>
  <c r="I92" i="1"/>
  <c r="I69" i="1"/>
  <c r="M45" i="6"/>
  <c r="O56" i="6"/>
  <c r="E205" i="6"/>
  <c r="N205" i="6"/>
  <c r="I73" i="4"/>
  <c r="I70" i="1"/>
  <c r="K196" i="6"/>
  <c r="O196" i="6"/>
  <c r="J196" i="6"/>
  <c r="H215" i="4"/>
  <c r="P215" i="4" s="1"/>
  <c r="H34" i="4"/>
  <c r="G183" i="6"/>
  <c r="O183" i="6"/>
  <c r="M77" i="6"/>
  <c r="N36" i="6"/>
  <c r="I57" i="4"/>
  <c r="I55" i="2"/>
  <c r="H177" i="4"/>
  <c r="H174" i="4"/>
  <c r="N43" i="4"/>
  <c r="E65" i="4"/>
  <c r="K199" i="6"/>
  <c r="D36" i="6"/>
  <c r="H176" i="4"/>
  <c r="N47" i="4"/>
  <c r="L203" i="6"/>
  <c r="F51" i="6"/>
  <c r="E51" i="6"/>
  <c r="D51" i="6"/>
  <c r="O51" i="6"/>
  <c r="M51" i="6"/>
  <c r="N51" i="6"/>
  <c r="I51" i="6"/>
  <c r="G51" i="6"/>
  <c r="G191" i="6"/>
  <c r="D191" i="6"/>
  <c r="D34" i="4"/>
  <c r="D51" i="4"/>
  <c r="D82" i="4"/>
  <c r="D41" i="4"/>
  <c r="D73" i="4"/>
  <c r="D67" i="4"/>
  <c r="G63" i="4"/>
  <c r="P63" i="4" s="1"/>
  <c r="G83" i="4"/>
  <c r="G37" i="4"/>
  <c r="D49" i="4"/>
  <c r="H211" i="4"/>
  <c r="N81" i="4"/>
  <c r="I67" i="1"/>
  <c r="F79" i="6"/>
  <c r="K207" i="6"/>
  <c r="H207" i="6"/>
  <c r="H217" i="4"/>
  <c r="I74" i="4"/>
  <c r="E66" i="4"/>
  <c r="N37" i="4"/>
  <c r="E45" i="6"/>
  <c r="P211" i="4"/>
  <c r="H184" i="4"/>
  <c r="K67" i="4"/>
  <c r="E183" i="4"/>
  <c r="G62" i="4"/>
  <c r="F218" i="4"/>
  <c r="D56" i="4"/>
  <c r="P56" i="4" s="1"/>
  <c r="I102" i="1"/>
  <c r="M191" i="6"/>
  <c r="N198" i="4"/>
  <c r="F215" i="4"/>
  <c r="F204" i="4"/>
  <c r="G76" i="4"/>
  <c r="E37" i="4"/>
  <c r="H83" i="4"/>
  <c r="E204" i="4"/>
  <c r="H187" i="4"/>
  <c r="O46" i="6"/>
  <c r="M46" i="6"/>
  <c r="E46" i="6"/>
  <c r="J46" i="6"/>
  <c r="D46" i="6"/>
  <c r="K46" i="6"/>
  <c r="L46" i="6"/>
  <c r="L212" i="6"/>
  <c r="E73" i="6"/>
  <c r="I76" i="6"/>
  <c r="K76" i="6"/>
  <c r="D76" i="6"/>
  <c r="L76" i="6"/>
  <c r="N76" i="6"/>
  <c r="M76" i="6"/>
  <c r="O205" i="6"/>
  <c r="I91" i="1"/>
  <c r="J191" i="6"/>
  <c r="J56" i="6"/>
  <c r="G43" i="4"/>
  <c r="H36" i="4"/>
  <c r="G59" i="4"/>
  <c r="D68" i="4"/>
  <c r="N197" i="4"/>
  <c r="I45" i="4"/>
  <c r="F189" i="4"/>
  <c r="G48" i="4"/>
  <c r="K200" i="6"/>
  <c r="E200" i="6"/>
  <c r="G200" i="6"/>
  <c r="F37" i="6"/>
  <c r="E208" i="4"/>
  <c r="I36" i="4"/>
  <c r="N44" i="4"/>
  <c r="N37" i="6"/>
  <c r="N35" i="6"/>
  <c r="M35" i="6"/>
  <c r="G35" i="6"/>
  <c r="F35" i="6"/>
  <c r="H35" i="6"/>
  <c r="I35" i="6"/>
  <c r="E35" i="6"/>
  <c r="O35" i="6"/>
  <c r="G49" i="4"/>
  <c r="I14" i="1"/>
  <c r="F196" i="4"/>
  <c r="E64" i="4"/>
  <c r="J47" i="4"/>
  <c r="D179" i="6"/>
  <c r="L51" i="6"/>
  <c r="N184" i="4"/>
  <c r="F202" i="4"/>
  <c r="P202" i="4" s="1"/>
  <c r="H59" i="4"/>
  <c r="J79" i="4"/>
  <c r="O109" i="1"/>
  <c r="O103" i="1"/>
  <c r="O100" i="1"/>
  <c r="O71" i="1"/>
  <c r="O68" i="1"/>
  <c r="O95" i="1"/>
  <c r="O92" i="1"/>
  <c r="O105" i="1"/>
  <c r="O82" i="1"/>
  <c r="O73" i="1"/>
  <c r="O106" i="1"/>
  <c r="O74" i="1"/>
  <c r="O65" i="1"/>
  <c r="O115" i="1" s="1"/>
  <c r="O97" i="1"/>
  <c r="O108" i="1"/>
  <c r="O81" i="1"/>
  <c r="O91" i="1"/>
  <c r="O84" i="1"/>
  <c r="O87" i="1"/>
  <c r="O79" i="1"/>
  <c r="O113" i="1"/>
  <c r="O94" i="1"/>
  <c r="O107" i="1"/>
  <c r="O90" i="1"/>
  <c r="O83" i="1"/>
  <c r="O89" i="1"/>
  <c r="O66" i="1"/>
  <c r="O75" i="1"/>
  <c r="O98" i="1"/>
  <c r="O70" i="1"/>
  <c r="O110" i="1"/>
  <c r="O76" i="1"/>
  <c r="O67" i="1"/>
  <c r="O78" i="1"/>
  <c r="O111" i="1"/>
  <c r="O99" i="1"/>
  <c r="O86" i="1"/>
  <c r="O102" i="1"/>
  <c r="E204" i="6"/>
  <c r="M204" i="6"/>
  <c r="O204" i="6"/>
  <c r="E208" i="6"/>
  <c r="G208" i="6"/>
  <c r="I208" i="6"/>
  <c r="M208" i="6"/>
  <c r="K76" i="4"/>
  <c r="H216" i="4"/>
  <c r="G78" i="4"/>
  <c r="M63" i="4"/>
  <c r="M71" i="4"/>
  <c r="M49" i="4"/>
  <c r="M40" i="4"/>
  <c r="M53" i="4"/>
  <c r="M82" i="4"/>
  <c r="H38" i="4"/>
  <c r="E179" i="6"/>
  <c r="E182" i="6"/>
  <c r="J35" i="6"/>
  <c r="I196" i="6"/>
  <c r="J58" i="4"/>
  <c r="N195" i="6"/>
  <c r="H179" i="6"/>
  <c r="H65" i="6"/>
  <c r="E220" i="4"/>
  <c r="P220" i="4" s="1"/>
  <c r="I205" i="4"/>
  <c r="K210" i="4"/>
  <c r="K177" i="4"/>
  <c r="F45" i="4"/>
  <c r="F67" i="4"/>
  <c r="F59" i="4"/>
  <c r="F51" i="4"/>
  <c r="F37" i="4"/>
  <c r="N70" i="4"/>
  <c r="N68" i="4"/>
  <c r="O104" i="1"/>
  <c r="O85" i="1"/>
  <c r="H212" i="6"/>
  <c r="G181" i="6"/>
  <c r="H81" i="4"/>
  <c r="P81" i="4" s="1"/>
  <c r="F223" i="4"/>
  <c r="N66" i="4"/>
  <c r="H212" i="4"/>
  <c r="J51" i="4"/>
  <c r="J50" i="4"/>
  <c r="K179" i="6"/>
  <c r="K208" i="6"/>
  <c r="K198" i="6"/>
  <c r="H43" i="6"/>
  <c r="G73" i="6"/>
  <c r="O80" i="1"/>
  <c r="D219" i="6"/>
  <c r="E219" i="6"/>
  <c r="O219" i="6"/>
  <c r="F71" i="4"/>
  <c r="J64" i="4"/>
  <c r="F70" i="4"/>
  <c r="H186" i="6"/>
  <c r="K196" i="4"/>
  <c r="K202" i="4"/>
  <c r="H192" i="6"/>
  <c r="H201" i="4"/>
  <c r="E42" i="4"/>
  <c r="H220" i="4"/>
  <c r="D54" i="4"/>
  <c r="N214" i="4"/>
  <c r="J205" i="6"/>
  <c r="D62" i="6"/>
  <c r="M195" i="6"/>
  <c r="I53" i="4"/>
  <c r="H40" i="4"/>
  <c r="I188" i="4"/>
  <c r="I175" i="4"/>
  <c r="J40" i="4"/>
  <c r="I99" i="1"/>
  <c r="J172" i="6"/>
  <c r="G197" i="4"/>
  <c r="N199" i="6"/>
  <c r="D35" i="6"/>
  <c r="L50" i="1"/>
  <c r="E81" i="4"/>
  <c r="I38" i="1"/>
  <c r="D182" i="6"/>
  <c r="N216" i="4"/>
  <c r="J184" i="4"/>
  <c r="J217" i="4"/>
  <c r="J203" i="4"/>
  <c r="P203" i="4" s="1"/>
  <c r="M68" i="4"/>
  <c r="O51" i="4"/>
  <c r="D52" i="4"/>
  <c r="J219" i="4"/>
  <c r="N63" i="4"/>
  <c r="K40" i="4"/>
  <c r="K62" i="4"/>
  <c r="K77" i="4"/>
  <c r="D45" i="4"/>
  <c r="M43" i="4"/>
  <c r="O72" i="1"/>
  <c r="N219" i="6"/>
  <c r="M179" i="6"/>
  <c r="H51" i="6"/>
  <c r="K201" i="6"/>
  <c r="I201" i="6"/>
  <c r="E201" i="6"/>
  <c r="M201" i="6"/>
  <c r="K39" i="6"/>
  <c r="J39" i="6"/>
  <c r="G39" i="6"/>
  <c r="I39" i="6"/>
  <c r="L39" i="6"/>
  <c r="H46" i="6"/>
  <c r="M192" i="6"/>
  <c r="O38" i="4"/>
  <c r="I222" i="4"/>
  <c r="E180" i="4"/>
  <c r="P180" i="4" s="1"/>
  <c r="F69" i="4"/>
  <c r="N218" i="4"/>
  <c r="H71" i="4"/>
  <c r="I72" i="4"/>
  <c r="H179" i="4"/>
  <c r="I60" i="4"/>
  <c r="L177" i="4"/>
  <c r="O75" i="4"/>
  <c r="J54" i="4"/>
  <c r="N204" i="4"/>
  <c r="H77" i="4"/>
  <c r="G215" i="4"/>
  <c r="K68" i="4"/>
  <c r="H200" i="4"/>
  <c r="K192" i="4"/>
  <c r="D48" i="4"/>
  <c r="P48" i="4" s="1"/>
  <c r="H182" i="4"/>
  <c r="E218" i="4"/>
  <c r="P218" i="4" s="1"/>
  <c r="M44" i="4"/>
  <c r="J59" i="4"/>
  <c r="N175" i="4"/>
  <c r="F72" i="4"/>
  <c r="M36" i="4"/>
  <c r="N41" i="4"/>
  <c r="L10" i="1"/>
  <c r="L60" i="1" s="1"/>
  <c r="L31" i="1"/>
  <c r="K186" i="6"/>
  <c r="K215" i="6"/>
  <c r="H215" i="6"/>
  <c r="E215" i="6"/>
  <c r="I215" i="6"/>
  <c r="K175" i="6"/>
  <c r="L175" i="6"/>
  <c r="G46" i="6"/>
  <c r="L199" i="6"/>
  <c r="G204" i="6"/>
  <c r="L203" i="4"/>
  <c r="D60" i="4"/>
  <c r="E63" i="4"/>
  <c r="G74" i="4"/>
  <c r="J69" i="4"/>
  <c r="L221" i="4"/>
  <c r="L174" i="6"/>
  <c r="G201" i="6"/>
  <c r="H59" i="6"/>
  <c r="H82" i="6"/>
  <c r="G187" i="6"/>
  <c r="O187" i="6"/>
  <c r="I187" i="6"/>
  <c r="J187" i="6"/>
  <c r="H213" i="4"/>
  <c r="I198" i="4"/>
  <c r="H193" i="4"/>
  <c r="E216" i="4"/>
  <c r="P216" i="4" s="1"/>
  <c r="I82" i="4"/>
  <c r="G55" i="4"/>
  <c r="H180" i="4"/>
  <c r="G174" i="4"/>
  <c r="H70" i="4"/>
  <c r="N187" i="4"/>
  <c r="D36" i="4"/>
  <c r="F74" i="4"/>
  <c r="K69" i="4"/>
  <c r="O41" i="4"/>
  <c r="O34" i="4"/>
  <c r="G178" i="6"/>
  <c r="J202" i="6"/>
  <c r="H202" i="6"/>
  <c r="I202" i="6"/>
  <c r="D170" i="6"/>
  <c r="N38" i="6"/>
  <c r="G37" i="6"/>
  <c r="I176" i="6"/>
  <c r="J47" i="6"/>
  <c r="I47" i="6"/>
  <c r="G47" i="6"/>
  <c r="E47" i="6"/>
  <c r="N47" i="6"/>
  <c r="O47" i="6"/>
  <c r="F47" i="6"/>
  <c r="K215" i="4"/>
  <c r="G199" i="4"/>
  <c r="J41" i="4"/>
  <c r="G54" i="4"/>
  <c r="I83" i="4"/>
  <c r="L193" i="4"/>
  <c r="E52" i="4"/>
  <c r="L208" i="6"/>
  <c r="N81" i="6"/>
  <c r="F81" i="6"/>
  <c r="G81" i="6"/>
  <c r="H81" i="6"/>
  <c r="O81" i="6"/>
  <c r="E81" i="6"/>
  <c r="N188" i="6"/>
  <c r="G210" i="6"/>
  <c r="F193" i="4"/>
  <c r="P193" i="4" s="1"/>
  <c r="G81" i="4"/>
  <c r="L55" i="6"/>
  <c r="F55" i="6"/>
  <c r="M55" i="6"/>
  <c r="D55" i="6"/>
  <c r="O55" i="6"/>
  <c r="E55" i="6"/>
  <c r="N55" i="6"/>
  <c r="G55" i="6"/>
  <c r="D174" i="6"/>
  <c r="L205" i="6"/>
  <c r="J198" i="6"/>
  <c r="F212" i="4"/>
  <c r="J220" i="4"/>
  <c r="N223" i="4"/>
  <c r="L200" i="4"/>
  <c r="L174" i="4"/>
  <c r="I199" i="6"/>
  <c r="F181" i="6"/>
  <c r="E183" i="6"/>
  <c r="M176" i="6"/>
  <c r="F200" i="6"/>
  <c r="O112" i="1"/>
  <c r="O77" i="1"/>
  <c r="J38" i="6"/>
  <c r="G213" i="4"/>
  <c r="J80" i="4"/>
  <c r="D200" i="4"/>
  <c r="L214" i="4"/>
  <c r="J212" i="6"/>
  <c r="F69" i="6"/>
  <c r="E69" i="6"/>
  <c r="M69" i="6"/>
  <c r="N69" i="6"/>
  <c r="O69" i="6"/>
  <c r="K69" i="6"/>
  <c r="F199" i="6"/>
  <c r="N39" i="6"/>
  <c r="K180" i="6"/>
  <c r="N180" i="6"/>
  <c r="F180" i="6"/>
  <c r="L180" i="6"/>
  <c r="F214" i="6"/>
  <c r="K214" i="6"/>
  <c r="D71" i="6"/>
  <c r="I71" i="6"/>
  <c r="J71" i="6"/>
  <c r="O71" i="6"/>
  <c r="E71" i="6"/>
  <c r="G71" i="6"/>
  <c r="J72" i="4"/>
  <c r="H214" i="4"/>
  <c r="H68" i="4"/>
  <c r="H186" i="4"/>
  <c r="D46" i="4"/>
  <c r="N202" i="4"/>
  <c r="H35" i="4"/>
  <c r="H82" i="4"/>
  <c r="F63" i="4"/>
  <c r="K52" i="4"/>
  <c r="L182" i="4"/>
  <c r="L60" i="4"/>
  <c r="L69" i="4"/>
  <c r="L53" i="4"/>
  <c r="L46" i="4"/>
  <c r="L42" i="4"/>
  <c r="K187" i="4"/>
  <c r="E219" i="4"/>
  <c r="P219" i="4" s="1"/>
  <c r="K213" i="4"/>
  <c r="L67" i="4"/>
  <c r="F194" i="4"/>
  <c r="F81" i="4"/>
  <c r="E221" i="4"/>
  <c r="M67" i="4"/>
  <c r="J183" i="4"/>
  <c r="K209" i="4"/>
  <c r="I39" i="4"/>
  <c r="M47" i="4"/>
  <c r="J37" i="4"/>
  <c r="L18" i="1"/>
  <c r="I30" i="1"/>
  <c r="F211" i="6"/>
  <c r="J64" i="6"/>
  <c r="J66" i="6"/>
  <c r="E176" i="4"/>
  <c r="P176" i="4" s="1"/>
  <c r="H41" i="4"/>
  <c r="J187" i="4"/>
  <c r="H183" i="6"/>
  <c r="I38" i="6"/>
  <c r="G76" i="6"/>
  <c r="I110" i="1"/>
  <c r="H203" i="6"/>
  <c r="G82" i="6"/>
  <c r="M205" i="6"/>
  <c r="I41" i="1"/>
  <c r="M207" i="6"/>
  <c r="O207" i="4"/>
  <c r="O176" i="4"/>
  <c r="O192" i="4"/>
  <c r="J179" i="4"/>
  <c r="D47" i="4"/>
  <c r="O202" i="6"/>
  <c r="D217" i="6"/>
  <c r="L41" i="6"/>
  <c r="E185" i="6"/>
  <c r="F185" i="6"/>
  <c r="I185" i="6"/>
  <c r="N186" i="6"/>
  <c r="N73" i="6"/>
  <c r="M73" i="6"/>
  <c r="I73" i="6"/>
  <c r="H73" i="6"/>
  <c r="K73" i="6"/>
  <c r="G56" i="6"/>
  <c r="I56" i="6"/>
  <c r="L56" i="6"/>
  <c r="K56" i="6"/>
  <c r="H56" i="6"/>
  <c r="I67" i="4"/>
  <c r="I71" i="4"/>
  <c r="N48" i="4"/>
  <c r="H207" i="4"/>
  <c r="E34" i="4"/>
  <c r="F214" i="4"/>
  <c r="N35" i="4"/>
  <c r="K63" i="4"/>
  <c r="N211" i="4"/>
  <c r="H222" i="4"/>
  <c r="N221" i="4"/>
  <c r="F191" i="4"/>
  <c r="P191" i="4" s="1"/>
  <c r="E77" i="6"/>
  <c r="I203" i="4"/>
  <c r="I184" i="4"/>
  <c r="I208" i="4"/>
  <c r="E210" i="4"/>
  <c r="I65" i="4"/>
  <c r="N57" i="4"/>
  <c r="G80" i="4"/>
  <c r="K51" i="4"/>
  <c r="J56" i="4"/>
  <c r="E191" i="4"/>
  <c r="J55" i="4"/>
  <c r="E197" i="6"/>
  <c r="O197" i="6"/>
  <c r="M197" i="6"/>
  <c r="J197" i="6"/>
  <c r="F50" i="6"/>
  <c r="N182" i="6"/>
  <c r="N208" i="6"/>
  <c r="M76" i="4"/>
  <c r="I49" i="4"/>
  <c r="N45" i="4"/>
  <c r="F35" i="4"/>
  <c r="G66" i="4"/>
  <c r="F68" i="4"/>
  <c r="N213" i="6"/>
  <c r="N49" i="6"/>
  <c r="F49" i="6"/>
  <c r="I49" i="6"/>
  <c r="H49" i="6"/>
  <c r="O49" i="6"/>
  <c r="E49" i="6"/>
  <c r="G49" i="6"/>
  <c r="E188" i="4"/>
  <c r="P188" i="4" s="1"/>
  <c r="F220" i="4"/>
  <c r="F188" i="4"/>
  <c r="I210" i="4"/>
  <c r="G77" i="4"/>
  <c r="I192" i="4"/>
  <c r="E50" i="4"/>
  <c r="D50" i="4"/>
  <c r="P50" i="4" s="1"/>
  <c r="G223" i="4"/>
  <c r="G210" i="4"/>
  <c r="I213" i="4"/>
  <c r="F177" i="4"/>
  <c r="H66" i="4"/>
  <c r="O79" i="4"/>
  <c r="O48" i="4"/>
  <c r="D74" i="4"/>
  <c r="F170" i="6"/>
  <c r="H170" i="6"/>
  <c r="E170" i="6"/>
  <c r="J76" i="6"/>
  <c r="G212" i="6"/>
  <c r="H70" i="6"/>
  <c r="M70" i="6"/>
  <c r="I70" i="6"/>
  <c r="J70" i="6"/>
  <c r="K70" i="6"/>
  <c r="O70" i="6"/>
  <c r="I42" i="6"/>
  <c r="O186" i="6"/>
  <c r="K197" i="6"/>
  <c r="E55" i="4"/>
  <c r="K185" i="4"/>
  <c r="E36" i="4"/>
  <c r="J65" i="4"/>
  <c r="N67" i="4"/>
  <c r="O68" i="4"/>
  <c r="M170" i="6"/>
  <c r="O37" i="6"/>
  <c r="G197" i="6"/>
  <c r="M219" i="6"/>
  <c r="I70" i="4"/>
  <c r="I10" i="1"/>
  <c r="I60" i="1" s="1"/>
  <c r="M189" i="6"/>
  <c r="O189" i="6"/>
  <c r="I189" i="6"/>
  <c r="D189" i="6"/>
  <c r="I174" i="6"/>
  <c r="M174" i="6"/>
  <c r="N174" i="6"/>
  <c r="O48" i="6"/>
  <c r="G195" i="4"/>
  <c r="M83" i="4"/>
  <c r="G46" i="4"/>
  <c r="L176" i="4"/>
  <c r="L196" i="4"/>
  <c r="L213" i="4"/>
  <c r="K176" i="6"/>
  <c r="J73" i="6"/>
  <c r="N43" i="6"/>
  <c r="N192" i="6"/>
  <c r="L43" i="6"/>
  <c r="I78" i="1"/>
  <c r="I54" i="1"/>
  <c r="I197" i="6"/>
  <c r="E82" i="6"/>
  <c r="K82" i="6"/>
  <c r="J82" i="6"/>
  <c r="M82" i="6"/>
  <c r="O82" i="6"/>
  <c r="O93" i="1"/>
  <c r="F179" i="6"/>
  <c r="N42" i="6"/>
  <c r="E80" i="4"/>
  <c r="M52" i="4"/>
  <c r="K66" i="4"/>
  <c r="L181" i="4"/>
  <c r="L57" i="6"/>
  <c r="I58" i="6"/>
  <c r="K58" i="6"/>
  <c r="G58" i="6"/>
  <c r="J58" i="6"/>
  <c r="H58" i="6"/>
  <c r="O213" i="6"/>
  <c r="F187" i="6"/>
  <c r="L213" i="6"/>
  <c r="H65" i="4"/>
  <c r="L206" i="4"/>
  <c r="F222" i="4"/>
  <c r="E82" i="4"/>
  <c r="O40" i="4"/>
  <c r="H190" i="4"/>
  <c r="I212" i="4"/>
  <c r="E49" i="4"/>
  <c r="G72" i="4"/>
  <c r="D194" i="4"/>
  <c r="G50" i="4"/>
  <c r="M66" i="4"/>
  <c r="J202" i="4"/>
  <c r="D75" i="4"/>
  <c r="P75" i="4" s="1"/>
  <c r="I211" i="4"/>
  <c r="M205" i="4"/>
  <c r="J185" i="4"/>
  <c r="N72" i="4"/>
  <c r="G207" i="4"/>
  <c r="M59" i="4"/>
  <c r="K82" i="4"/>
  <c r="I216" i="4"/>
  <c r="F179" i="4"/>
  <c r="F64" i="4"/>
  <c r="F195" i="6"/>
  <c r="I212" i="6"/>
  <c r="J48" i="6"/>
  <c r="I170" i="6"/>
  <c r="G218" i="4"/>
  <c r="D35" i="4"/>
  <c r="P35" i="4" s="1"/>
  <c r="G182" i="4"/>
  <c r="J218" i="6"/>
  <c r="E39" i="6"/>
  <c r="K200" i="4"/>
  <c r="K187" i="6"/>
  <c r="K62" i="6"/>
  <c r="D65" i="4"/>
  <c r="P65" i="4" s="1"/>
  <c r="O179" i="6"/>
  <c r="I202" i="4"/>
  <c r="G47" i="4"/>
  <c r="L50" i="4"/>
  <c r="J62" i="4"/>
  <c r="M211" i="6"/>
  <c r="N198" i="6"/>
  <c r="I107" i="1"/>
  <c r="E36" i="6"/>
  <c r="I56" i="4"/>
  <c r="I51" i="4"/>
  <c r="H80" i="4"/>
  <c r="H56" i="4"/>
  <c r="H57" i="4"/>
  <c r="H43" i="4"/>
  <c r="H46" i="4"/>
  <c r="H37" i="4"/>
  <c r="I66" i="4"/>
  <c r="J192" i="6"/>
  <c r="D192" i="6"/>
  <c r="H38" i="6"/>
  <c r="O38" i="6"/>
  <c r="G38" i="6"/>
  <c r="L38" i="6"/>
  <c r="M38" i="6"/>
  <c r="D38" i="6"/>
  <c r="E38" i="6"/>
  <c r="P222" i="4"/>
  <c r="F195" i="4"/>
  <c r="O199" i="6"/>
  <c r="K80" i="6"/>
  <c r="G80" i="6"/>
  <c r="F80" i="6"/>
  <c r="I80" i="6"/>
  <c r="L80" i="6"/>
  <c r="I46" i="4"/>
  <c r="L48" i="6"/>
  <c r="M48" i="6"/>
  <c r="N48" i="6"/>
  <c r="D48" i="6"/>
  <c r="K48" i="6"/>
  <c r="I48" i="6"/>
  <c r="E48" i="6"/>
  <c r="N50" i="4"/>
  <c r="F172" i="6"/>
  <c r="E172" i="6"/>
  <c r="I172" i="6"/>
  <c r="N172" i="6"/>
  <c r="E59" i="4"/>
  <c r="E67" i="4"/>
  <c r="E69" i="4"/>
  <c r="E57" i="4"/>
  <c r="N65" i="6"/>
  <c r="I65" i="6"/>
  <c r="J65" i="6"/>
  <c r="M65" i="6"/>
  <c r="E65" i="6"/>
  <c r="K65" i="6"/>
  <c r="F48" i="6"/>
  <c r="M203" i="6"/>
  <c r="J203" i="6"/>
  <c r="K203" i="6"/>
  <c r="E79" i="6"/>
  <c r="M194" i="6"/>
  <c r="I194" i="6"/>
  <c r="J194" i="6"/>
  <c r="G194" i="6"/>
  <c r="M34" i="6"/>
  <c r="O34" i="6"/>
  <c r="N34" i="6"/>
  <c r="L34" i="6"/>
  <c r="E34" i="6"/>
  <c r="K34" i="6"/>
  <c r="D34" i="6"/>
  <c r="G34" i="6"/>
  <c r="F34" i="6"/>
  <c r="I80" i="4"/>
  <c r="L181" i="6"/>
  <c r="I181" i="6"/>
  <c r="K181" i="6"/>
  <c r="I48" i="4"/>
  <c r="H51" i="4"/>
  <c r="N56" i="4"/>
  <c r="E58" i="4"/>
  <c r="G71" i="4"/>
  <c r="P71" i="4" s="1"/>
  <c r="H175" i="4"/>
  <c r="L52" i="1"/>
  <c r="L44" i="1"/>
  <c r="L36" i="1"/>
  <c r="L28" i="1"/>
  <c r="L20" i="1"/>
  <c r="L12" i="1"/>
  <c r="L17" i="1"/>
  <c r="L41" i="1"/>
  <c r="L49" i="1"/>
  <c r="L25" i="1"/>
  <c r="L57" i="1"/>
  <c r="L33" i="1"/>
  <c r="L13" i="1"/>
  <c r="L14" i="1"/>
  <c r="L43" i="1"/>
  <c r="L27" i="1"/>
  <c r="L16" i="1"/>
  <c r="L48" i="1"/>
  <c r="L46" i="1"/>
  <c r="L35" i="1"/>
  <c r="L37" i="1"/>
  <c r="L54" i="1"/>
  <c r="L51" i="1"/>
  <c r="L53" i="1"/>
  <c r="L24" i="1"/>
  <c r="L56" i="1"/>
  <c r="L19" i="1"/>
  <c r="L38" i="1"/>
  <c r="L32" i="1"/>
  <c r="L21" i="1"/>
  <c r="L40" i="1"/>
  <c r="L45" i="1"/>
  <c r="L30" i="1"/>
  <c r="L22" i="1"/>
  <c r="L29" i="1"/>
  <c r="F205" i="4"/>
  <c r="P205" i="4" s="1"/>
  <c r="D57" i="4"/>
  <c r="N59" i="4"/>
  <c r="K44" i="4"/>
  <c r="J77" i="6"/>
  <c r="K56" i="4"/>
  <c r="H219" i="4"/>
  <c r="E178" i="4"/>
  <c r="E217" i="4"/>
  <c r="P217" i="4" s="1"/>
  <c r="N177" i="4"/>
  <c r="H69" i="4"/>
  <c r="P69" i="4" s="1"/>
  <c r="E45" i="4"/>
  <c r="I192" i="6"/>
  <c r="G44" i="4"/>
  <c r="N64" i="4"/>
  <c r="G52" i="4"/>
  <c r="E74" i="4"/>
  <c r="D58" i="4"/>
  <c r="P58" i="4" s="1"/>
  <c r="J38" i="4"/>
  <c r="I61" i="4"/>
  <c r="D79" i="4"/>
  <c r="E174" i="4"/>
  <c r="P174" i="4" s="1"/>
  <c r="K41" i="4"/>
  <c r="G40" i="4"/>
  <c r="H49" i="4"/>
  <c r="E185" i="4"/>
  <c r="P185" i="4" s="1"/>
  <c r="J46" i="4"/>
  <c r="H61" i="4"/>
  <c r="P61" i="4" s="1"/>
  <c r="F198" i="4"/>
  <c r="H202" i="4"/>
  <c r="E75" i="4"/>
  <c r="D73" i="6"/>
  <c r="J41" i="6"/>
  <c r="G41" i="6"/>
  <c r="K41" i="6"/>
  <c r="I41" i="6"/>
  <c r="H41" i="6"/>
  <c r="O50" i="6"/>
  <c r="K212" i="6"/>
  <c r="H221" i="4"/>
  <c r="H189" i="4"/>
  <c r="E212" i="4"/>
  <c r="P212" i="4" s="1"/>
  <c r="I174" i="4"/>
  <c r="D62" i="4"/>
  <c r="I201" i="4"/>
  <c r="M69" i="4"/>
  <c r="I69" i="4"/>
  <c r="K55" i="4"/>
  <c r="N194" i="4"/>
  <c r="I41" i="4"/>
  <c r="K83" i="4"/>
  <c r="K201" i="4"/>
  <c r="F209" i="4"/>
  <c r="K64" i="4"/>
  <c r="F175" i="4"/>
  <c r="G36" i="4"/>
  <c r="J71" i="4"/>
  <c r="H54" i="4"/>
  <c r="F43" i="4"/>
  <c r="N74" i="4"/>
  <c r="H196" i="4"/>
  <c r="L42" i="1"/>
  <c r="L47" i="1"/>
  <c r="D197" i="6"/>
  <c r="N191" i="6"/>
  <c r="G203" i="6"/>
  <c r="F216" i="6"/>
  <c r="N216" i="6"/>
  <c r="K216" i="6"/>
  <c r="J216" i="6"/>
  <c r="D77" i="6"/>
  <c r="D45" i="6"/>
  <c r="H57" i="6"/>
  <c r="E218" i="6"/>
  <c r="F73" i="6"/>
  <c r="L35" i="6"/>
  <c r="O65" i="4"/>
  <c r="K49" i="4"/>
  <c r="D37" i="4"/>
  <c r="N46" i="4"/>
  <c r="I215" i="4"/>
  <c r="E186" i="4"/>
  <c r="P186" i="4" s="1"/>
  <c r="F213" i="4"/>
  <c r="N34" i="4"/>
  <c r="M200" i="6"/>
  <c r="D49" i="6"/>
  <c r="J188" i="6"/>
  <c r="L188" i="6"/>
  <c r="K188" i="6"/>
  <c r="O198" i="6"/>
  <c r="G177" i="4"/>
  <c r="G205" i="4"/>
  <c r="E72" i="4"/>
  <c r="P72" i="4" s="1"/>
  <c r="G186" i="4"/>
  <c r="I44" i="4"/>
  <c r="F182" i="4"/>
  <c r="F75" i="4"/>
  <c r="I199" i="4"/>
  <c r="D55" i="4"/>
  <c r="M75" i="4"/>
  <c r="N213" i="4"/>
  <c r="H58" i="4"/>
  <c r="J209" i="4"/>
  <c r="N40" i="4"/>
  <c r="O53" i="4"/>
  <c r="F198" i="6"/>
  <c r="H196" i="6"/>
  <c r="M213" i="6"/>
  <c r="N70" i="6"/>
  <c r="I205" i="6"/>
  <c r="D70" i="6"/>
  <c r="O76" i="6"/>
  <c r="K49" i="6"/>
  <c r="G196" i="6"/>
  <c r="J59" i="6"/>
  <c r="L219" i="4"/>
  <c r="F83" i="4"/>
  <c r="E223" i="4"/>
  <c r="J215" i="4"/>
  <c r="F186" i="4"/>
  <c r="O49" i="4"/>
  <c r="E199" i="4"/>
  <c r="P199" i="4" s="1"/>
  <c r="J201" i="6"/>
  <c r="O207" i="6"/>
  <c r="D43" i="6"/>
  <c r="F218" i="6"/>
  <c r="F176" i="4"/>
  <c r="E60" i="4"/>
  <c r="L23" i="1"/>
  <c r="G207" i="6"/>
  <c r="J80" i="6"/>
  <c r="O80" i="6"/>
  <c r="O66" i="4"/>
  <c r="M51" i="4"/>
  <c r="H79" i="4"/>
  <c r="H199" i="6"/>
  <c r="F56" i="6"/>
  <c r="N210" i="6"/>
  <c r="H210" i="6"/>
  <c r="K210" i="6"/>
  <c r="M218" i="6"/>
  <c r="N67" i="6"/>
  <c r="D184" i="6"/>
  <c r="O184" i="6"/>
  <c r="F184" i="6"/>
  <c r="D82" i="6"/>
  <c r="N45" i="6"/>
  <c r="G193" i="6"/>
  <c r="E193" i="6"/>
  <c r="D193" i="6"/>
  <c r="M193" i="6"/>
  <c r="L63" i="6"/>
  <c r="K63" i="6"/>
  <c r="E63" i="6"/>
  <c r="J63" i="6"/>
  <c r="M63" i="6"/>
  <c r="D63" i="6"/>
  <c r="N63" i="6"/>
  <c r="E213" i="6"/>
  <c r="L196" i="6"/>
  <c r="I219" i="6"/>
  <c r="G69" i="4"/>
  <c r="K205" i="4"/>
  <c r="L209" i="4"/>
  <c r="J204" i="4"/>
  <c r="M66" i="6"/>
  <c r="H66" i="6"/>
  <c r="I66" i="6"/>
  <c r="G66" i="6"/>
  <c r="O66" i="6"/>
  <c r="D66" i="6"/>
  <c r="E66" i="6"/>
  <c r="O195" i="6"/>
  <c r="E178" i="6"/>
  <c r="K178" i="6"/>
  <c r="F178" i="6"/>
  <c r="D58" i="6"/>
  <c r="J210" i="6"/>
  <c r="D176" i="6"/>
  <c r="K45" i="6"/>
  <c r="I59" i="4"/>
  <c r="D197" i="4"/>
  <c r="P197" i="4" s="1"/>
  <c r="G214" i="4"/>
  <c r="J73" i="4"/>
  <c r="I177" i="4"/>
  <c r="H198" i="4"/>
  <c r="G41" i="4"/>
  <c r="H64" i="4"/>
  <c r="F174" i="4"/>
  <c r="D38" i="4"/>
  <c r="P38" i="4" s="1"/>
  <c r="N182" i="4"/>
  <c r="J49" i="4"/>
  <c r="I52" i="6"/>
  <c r="H52" i="6"/>
  <c r="L52" i="6"/>
  <c r="D52" i="6"/>
  <c r="M52" i="6"/>
  <c r="K52" i="6"/>
  <c r="N196" i="4"/>
  <c r="K219" i="4"/>
  <c r="M176" i="4"/>
  <c r="K204" i="4"/>
  <c r="N58" i="4"/>
  <c r="D196" i="4"/>
  <c r="H53" i="4"/>
  <c r="P53" i="4" s="1"/>
  <c r="F221" i="4"/>
  <c r="F65" i="4"/>
  <c r="E181" i="4"/>
  <c r="J52" i="4"/>
  <c r="H72" i="4"/>
  <c r="L180" i="4"/>
  <c r="G192" i="4"/>
  <c r="M206" i="4"/>
  <c r="E198" i="4"/>
  <c r="P198" i="4" s="1"/>
  <c r="H218" i="4"/>
  <c r="H184" i="6"/>
  <c r="E194" i="6"/>
  <c r="M210" i="6"/>
  <c r="K51" i="6"/>
  <c r="D207" i="4"/>
  <c r="G196" i="4"/>
  <c r="K184" i="4"/>
  <c r="N55" i="4"/>
  <c r="E77" i="4"/>
  <c r="G218" i="6"/>
  <c r="F186" i="6"/>
  <c r="N62" i="4"/>
  <c r="O172" i="6"/>
  <c r="K42" i="4"/>
  <c r="I75" i="1"/>
  <c r="L61" i="6"/>
  <c r="E41" i="6"/>
  <c r="C37" i="14"/>
  <c r="A31" i="14"/>
  <c r="F103" i="1"/>
  <c r="F94" i="1"/>
  <c r="F71" i="1"/>
  <c r="F108" i="1"/>
  <c r="F105" i="1"/>
  <c r="F76" i="1"/>
  <c r="F73" i="1"/>
  <c r="F86" i="1"/>
  <c r="F95" i="1"/>
  <c r="F100" i="1"/>
  <c r="F65" i="1"/>
  <c r="F68" i="1"/>
  <c r="F97" i="1"/>
  <c r="F83" i="1"/>
  <c r="F91" i="1"/>
  <c r="F112" i="1"/>
  <c r="F72" i="1"/>
  <c r="F84" i="1"/>
  <c r="F104" i="1"/>
  <c r="F87" i="1"/>
  <c r="F111" i="1"/>
  <c r="F99" i="1"/>
  <c r="F102" i="1"/>
  <c r="F89" i="1"/>
  <c r="F67" i="1"/>
  <c r="F96" i="1"/>
  <c r="F64" i="1"/>
  <c r="F107" i="1"/>
  <c r="F80" i="1"/>
  <c r="F70" i="1"/>
  <c r="F113" i="1"/>
  <c r="F75" i="1"/>
  <c r="F78" i="1"/>
  <c r="F79" i="1"/>
  <c r="F92" i="1"/>
  <c r="F88" i="1"/>
  <c r="F81" i="1"/>
  <c r="F110" i="1"/>
  <c r="I83" i="1"/>
  <c r="O74" i="6"/>
  <c r="E192" i="4"/>
  <c r="L212" i="4"/>
  <c r="H206" i="4"/>
  <c r="J188" i="4"/>
  <c r="F101" i="1"/>
  <c r="F188" i="6"/>
  <c r="G61" i="6"/>
  <c r="M212" i="6"/>
  <c r="G175" i="6"/>
  <c r="O78" i="6"/>
  <c r="M78" i="6"/>
  <c r="H78" i="6"/>
  <c r="G78" i="6"/>
  <c r="E78" i="6"/>
  <c r="O200" i="6"/>
  <c r="D205" i="6"/>
  <c r="L215" i="6"/>
  <c r="N50" i="6"/>
  <c r="D80" i="6"/>
  <c r="P46" i="4" l="1"/>
  <c r="P207" i="4"/>
  <c r="P37" i="4"/>
  <c r="P184" i="4"/>
  <c r="P44" i="4"/>
  <c r="P60" i="4"/>
  <c r="P73" i="4"/>
  <c r="P64" i="4"/>
  <c r="P221" i="4"/>
  <c r="P194" i="4"/>
  <c r="P36" i="4"/>
  <c r="P41" i="4"/>
  <c r="F60" i="1"/>
  <c r="P40" i="4"/>
  <c r="P42" i="4"/>
  <c r="F115" i="1"/>
  <c r="P57" i="4"/>
  <c r="P80" i="4"/>
  <c r="P66" i="4"/>
  <c r="P200" i="4"/>
  <c r="P77" i="4"/>
  <c r="P39" i="4"/>
  <c r="C43" i="14"/>
  <c r="A37" i="14"/>
  <c r="P55" i="4"/>
  <c r="P52" i="4"/>
  <c r="P82" i="4"/>
  <c r="P175" i="4"/>
  <c r="P59" i="4"/>
  <c r="P47" i="4"/>
  <c r="P67" i="4"/>
  <c r="P79" i="4"/>
  <c r="P74" i="4"/>
  <c r="P45" i="4"/>
  <c r="P68" i="4"/>
  <c r="P49" i="4"/>
  <c r="P51" i="4"/>
  <c r="P83" i="4"/>
  <c r="P196" i="4"/>
  <c r="P62" i="4"/>
  <c r="P54" i="4"/>
  <c r="P34" i="4"/>
  <c r="I115" i="1"/>
  <c r="P223" i="4"/>
  <c r="P181" i="4"/>
  <c r="P43" i="4"/>
  <c r="C49" i="14" l="1"/>
  <c r="A43" i="14"/>
  <c r="C55" i="14" l="1"/>
  <c r="A49" i="14"/>
  <c r="C61" i="14" l="1"/>
  <c r="A55" i="14"/>
  <c r="C67" i="14" l="1"/>
  <c r="A61" i="14"/>
  <c r="C73" i="14" l="1"/>
  <c r="A67" i="14"/>
  <c r="C79" i="14" l="1"/>
  <c r="A73" i="14"/>
  <c r="C85" i="14" l="1"/>
  <c r="A79" i="14"/>
  <c r="C91" i="14" l="1"/>
  <c r="A85" i="14"/>
  <c r="C97" i="14" l="1"/>
  <c r="A91" i="14"/>
  <c r="C103" i="14" l="1"/>
  <c r="A97" i="14"/>
  <c r="C109" i="14" l="1"/>
  <c r="A103" i="14"/>
  <c r="C115" i="14" l="1"/>
  <c r="A109" i="14"/>
  <c r="C121" i="14" l="1"/>
  <c r="A115" i="14"/>
  <c r="C127" i="14" l="1"/>
  <c r="A121" i="14"/>
  <c r="C133" i="14" l="1"/>
  <c r="A127" i="14"/>
  <c r="C139" i="14" l="1"/>
  <c r="A133" i="14"/>
  <c r="C145" i="14" l="1"/>
  <c r="A139" i="14"/>
  <c r="C151" i="14" l="1"/>
  <c r="A145" i="14"/>
  <c r="C157" i="14" l="1"/>
  <c r="A151" i="14"/>
  <c r="C163" i="14" l="1"/>
  <c r="A157" i="14"/>
  <c r="C169" i="14" l="1"/>
  <c r="A163" i="14"/>
  <c r="C175" i="14" l="1"/>
  <c r="A169" i="14"/>
  <c r="C181" i="14" l="1"/>
  <c r="A175" i="14"/>
  <c r="C187" i="14" l="1"/>
  <c r="A181" i="14"/>
  <c r="C193" i="14" l="1"/>
  <c r="A187" i="14"/>
  <c r="C199" i="14" l="1"/>
  <c r="A193" i="14"/>
  <c r="C205" i="14" l="1"/>
  <c r="A199" i="14"/>
  <c r="C211" i="14" l="1"/>
  <c r="A205" i="14"/>
  <c r="C217" i="14" l="1"/>
  <c r="A211" i="14"/>
  <c r="C223" i="14" l="1"/>
  <c r="A217" i="14"/>
  <c r="C229" i="14" l="1"/>
  <c r="A223" i="14"/>
  <c r="C235" i="14" l="1"/>
  <c r="A229" i="14"/>
  <c r="C241" i="14" l="1"/>
  <c r="A235" i="14"/>
  <c r="C247" i="14" l="1"/>
  <c r="A241" i="14"/>
  <c r="C253" i="14" l="1"/>
  <c r="A247" i="14"/>
  <c r="C259" i="14" l="1"/>
  <c r="A253" i="14"/>
  <c r="C265" i="14" l="1"/>
  <c r="A259" i="14"/>
  <c r="C271" i="14" l="1"/>
  <c r="A265" i="14"/>
  <c r="C277" i="14" l="1"/>
  <c r="A271" i="14"/>
  <c r="C283" i="14" l="1"/>
  <c r="A277" i="14"/>
  <c r="C289" i="14" l="1"/>
  <c r="A283" i="14"/>
  <c r="C295" i="14" l="1"/>
  <c r="A289" i="14"/>
  <c r="C301" i="14" l="1"/>
  <c r="A295" i="14"/>
  <c r="C307" i="14" l="1"/>
  <c r="A301" i="14"/>
  <c r="C313" i="14" l="1"/>
  <c r="A313" i="14" s="1"/>
  <c r="A307" i="14"/>
</calcChain>
</file>

<file path=xl/sharedStrings.xml><?xml version="1.0" encoding="utf-8"?>
<sst xmlns="http://schemas.openxmlformats.org/spreadsheetml/2006/main" count="1804" uniqueCount="350">
  <si>
    <t>数量</t>
  </si>
  <si>
    <t>金額</t>
  </si>
  <si>
    <t>粗利</t>
  </si>
  <si>
    <t>容量</t>
  </si>
  <si>
    <t>出力日付</t>
  </si>
  <si>
    <t>分析開始日付</t>
  </si>
  <si>
    <t>分析終了日付</t>
  </si>
  <si>
    <t>比較POS名称</t>
  </si>
  <si>
    <t>分析POS名称</t>
  </si>
  <si>
    <t>分析数</t>
  </si>
  <si>
    <t>分析種別</t>
  </si>
  <si>
    <t>PI値モード</t>
  </si>
  <si>
    <t>年度開始月</t>
  </si>
  <si>
    <t>分析開始月</t>
  </si>
  <si>
    <t>分析終了月</t>
  </si>
  <si>
    <t>分析開始年月</t>
  </si>
  <si>
    <t>分析終了年月</t>
  </si>
  <si>
    <t>分析種別名称</t>
  </si>
  <si>
    <t>PI値モード名称</t>
  </si>
  <si>
    <t>カテゴリー別</t>
  </si>
  <si>
    <t>メーカー別</t>
  </si>
  <si>
    <t>規格容量別</t>
  </si>
  <si>
    <t>価格帯別</t>
  </si>
  <si>
    <t>属性別</t>
  </si>
  <si>
    <t>My属性別</t>
  </si>
  <si>
    <t>個</t>
  </si>
  <si>
    <t>Ｌ</t>
  </si>
  <si>
    <t>種別名称リスト</t>
  </si>
  <si>
    <t>値単位リスト</t>
  </si>
  <si>
    <t>自社名称</t>
  </si>
  <si>
    <t>前年比</t>
  </si>
  <si>
    <t>構成比</t>
  </si>
  <si>
    <t>合　　計</t>
  </si>
  <si>
    <t>年度開始年月</t>
  </si>
  <si>
    <t>年度開始日付</t>
  </si>
  <si>
    <t>分析期間合算</t>
  </si>
  <si>
    <t>累計比較データ</t>
  </si>
  <si>
    <t>累計前年比較データ</t>
  </si>
  <si>
    <t>累計分析データ</t>
  </si>
  <si>
    <t>累計前年分析データ</t>
  </si>
  <si>
    <t>比較データ</t>
  </si>
  <si>
    <t>前年比較データ</t>
  </si>
  <si>
    <t>分析データ</t>
  </si>
  <si>
    <t>前年分析データ</t>
  </si>
  <si>
    <t>前年実績</t>
  </si>
  <si>
    <t>シェア</t>
  </si>
  <si>
    <t>増減</t>
  </si>
  <si>
    <t>比較シェア</t>
  </si>
  <si>
    <t>前年比較シェア</t>
  </si>
  <si>
    <t>分析シェア</t>
  </si>
  <si>
    <t>前年分析シェア</t>
  </si>
  <si>
    <t>累計比較シェア</t>
  </si>
  <si>
    <t>累計前年比較シェア</t>
  </si>
  <si>
    <t>累計分析シェア</t>
  </si>
  <si>
    <t>累計前年分析シェア</t>
  </si>
  <si>
    <t>前年シェア実績</t>
  </si>
  <si>
    <t>前年累計シェア実績</t>
  </si>
  <si>
    <t>実績</t>
  </si>
  <si>
    <t>累計実績</t>
  </si>
  <si>
    <t>前年累計実績</t>
  </si>
  <si>
    <t>累計前年実績</t>
  </si>
  <si>
    <t>合計</t>
  </si>
  <si>
    <t>平均</t>
  </si>
  <si>
    <t>項目4</t>
  </si>
  <si>
    <t>項目5</t>
  </si>
  <si>
    <t>項目6</t>
  </si>
  <si>
    <t>項目7</t>
  </si>
  <si>
    <t>項目8</t>
  </si>
  <si>
    <t>項目9</t>
  </si>
  <si>
    <t>項目10</t>
  </si>
  <si>
    <t>項目11</t>
  </si>
  <si>
    <t>項目12</t>
  </si>
  <si>
    <t>項目13</t>
  </si>
  <si>
    <t>項目14</t>
  </si>
  <si>
    <t>項目15</t>
  </si>
  <si>
    <t>項目16</t>
  </si>
  <si>
    <t>項目17</t>
  </si>
  <si>
    <t>項目18</t>
  </si>
  <si>
    <t>項目19</t>
  </si>
  <si>
    <t>項目20</t>
  </si>
  <si>
    <t>項目21</t>
  </si>
  <si>
    <t>項目22</t>
  </si>
  <si>
    <t>項目23</t>
  </si>
  <si>
    <t>項目24</t>
  </si>
  <si>
    <t>項目25</t>
  </si>
  <si>
    <t>項目26</t>
  </si>
  <si>
    <t>項目27</t>
  </si>
  <si>
    <t>項目28</t>
  </si>
  <si>
    <t>項目29</t>
  </si>
  <si>
    <t>項目30</t>
  </si>
  <si>
    <t>分析カテゴリー情報</t>
  </si>
  <si>
    <t>分析カテゴリー</t>
  </si>
  <si>
    <t>合算比較データ</t>
  </si>
  <si>
    <t>合算前年比較データ</t>
  </si>
  <si>
    <t>合算分析データ</t>
  </si>
  <si>
    <t>合算前年分析データ</t>
  </si>
  <si>
    <t>合算比較シェア</t>
  </si>
  <si>
    <t>合算前年比較シェア</t>
  </si>
  <si>
    <t>合算分析シェア</t>
  </si>
  <si>
    <t>合算前年分析シェア</t>
  </si>
  <si>
    <t>来店客数（前年）</t>
  </si>
  <si>
    <t>前年比　（％）</t>
  </si>
  <si>
    <t>来店客数</t>
  </si>
  <si>
    <t>比較来店客数</t>
  </si>
  <si>
    <t>比較前年来店客数</t>
  </si>
  <si>
    <t>分析来店客数</t>
  </si>
  <si>
    <t>分析前年来店客数</t>
  </si>
  <si>
    <t>【 来店客数推移 】</t>
  </si>
  <si>
    <t>比較 【 来店客数推移 】</t>
  </si>
  <si>
    <t>全　　体</t>
  </si>
  <si>
    <t>来店客数　（千人）</t>
  </si>
  <si>
    <t>項目31</t>
  </si>
  <si>
    <t>項目32</t>
  </si>
  <si>
    <t>項目33</t>
  </si>
  <si>
    <t>項目34</t>
  </si>
  <si>
    <t>項目35</t>
  </si>
  <si>
    <t>項目36</t>
  </si>
  <si>
    <t>項目37</t>
  </si>
  <si>
    <t>項目38</t>
  </si>
  <si>
    <t>項目39</t>
  </si>
  <si>
    <t>項目40</t>
  </si>
  <si>
    <t>項目41</t>
  </si>
  <si>
    <t>項目42</t>
  </si>
  <si>
    <t>項目43</t>
  </si>
  <si>
    <t>項目44</t>
  </si>
  <si>
    <t>項目45</t>
  </si>
  <si>
    <t>項目46</t>
  </si>
  <si>
    <t>項目47</t>
  </si>
  <si>
    <t>項目48</t>
  </si>
  <si>
    <t>項目49</t>
  </si>
  <si>
    <t>項目50</t>
  </si>
  <si>
    <t>前 年 比</t>
  </si>
  <si>
    <t>実年</t>
  </si>
  <si>
    <t>前年</t>
  </si>
  <si>
    <t>前年開始日付</t>
  </si>
  <si>
    <t>リスト用値単位</t>
  </si>
  <si>
    <t xml:space="preserve"> データの切り替えが可能です⇒</t>
  </si>
  <si>
    <t>命令読込</t>
  </si>
  <si>
    <t>debuglog</t>
  </si>
  <si>
    <t>parserlog</t>
  </si>
  <si>
    <t>converterlog</t>
  </si>
  <si>
    <t>再帰呼出</t>
  </si>
  <si>
    <t>$$DATA命令1$$</t>
  </si>
  <si>
    <t>$$RANGE命令$$</t>
  </si>
  <si>
    <t>[spread01]</t>
  </si>
  <si>
    <t>ビュータイプ</t>
  </si>
  <si>
    <t>CATEGORYLIST</t>
  </si>
  <si>
    <t>出力項目</t>
  </si>
  <si>
    <t>CATCD,CATNM</t>
  </si>
  <si>
    <t>出力開始位置</t>
  </si>
  <si>
    <t>Y4</t>
  </si>
  <si>
    <t>出力方向</t>
  </si>
  <si>
    <t>行</t>
  </si>
  <si>
    <t>[main]</t>
  </si>
  <si>
    <t>setSheet(INFO)</t>
  </si>
  <si>
    <t>writeSpreadDirect(#spread01#)</t>
  </si>
  <si>
    <t>set(D3,@比較POS名称)</t>
  </si>
  <si>
    <t>set(D4,@分析POS名称)</t>
  </si>
  <si>
    <t>set(D6,@自社メーカー)</t>
  </si>
  <si>
    <t>set(D7,@出力日付)</t>
  </si>
  <si>
    <t>set(D8,@年度開始月)</t>
  </si>
  <si>
    <t>set(D9,@年度開始日付)</t>
  </si>
  <si>
    <t>set(D10,@分析開始日付)</t>
  </si>
  <si>
    <t>set(D11,@分析終了日付)</t>
  </si>
  <si>
    <t>set(D12,@分析数)</t>
  </si>
  <si>
    <t>set(D13,@分析種別)</t>
  </si>
  <si>
    <t>set(D14,@PIモード)</t>
  </si>
  <si>
    <t>set(D15,@前年開始日付)</t>
  </si>
  <si>
    <t>deleteSheet($$SHEET$$)</t>
  </si>
  <si>
    <t>copySheet($$SHEETDATA1$$,$$SHEET$$)</t>
  </si>
  <si>
    <t>CONDITION1LIST</t>
  </si>
  <si>
    <t>NM</t>
  </si>
  <si>
    <t>B4</t>
  </si>
  <si>
    <t>ソート順</t>
  </si>
  <si>
    <t>SORTKEY</t>
  </si>
  <si>
    <t>CONDITION1SUM_HK_J_ALL</t>
  </si>
  <si>
    <t>NUM,PR,AR,CAP</t>
  </si>
  <si>
    <t>C4</t>
  </si>
  <si>
    <t>CONDITION1TOTAL_HK_J_ALL</t>
  </si>
  <si>
    <t>I4</t>
  </si>
  <si>
    <t>CONDITION1SUM_HK_Z_ALL</t>
  </si>
  <si>
    <t>C57</t>
  </si>
  <si>
    <t>CONDITION1TOTAL_HK_Z_ALL</t>
  </si>
  <si>
    <t>I57</t>
  </si>
  <si>
    <t>CONDITION1SUM_BS_J_ALL</t>
  </si>
  <si>
    <t>C110</t>
  </si>
  <si>
    <t>CONDITION1TOTAL_BS_J_ALL</t>
  </si>
  <si>
    <t>I110</t>
  </si>
  <si>
    <t>CONDITION1SUM_BS_Z_ALL</t>
  </si>
  <si>
    <t>C163</t>
  </si>
  <si>
    <t>CONDITION1TOTAL_BS_Z_ALL</t>
  </si>
  <si>
    <t>I163</t>
  </si>
  <si>
    <t>CONDITION1SUM_HK_J_SHA</t>
  </si>
  <si>
    <t>C428</t>
  </si>
  <si>
    <t>CONDITION1TOTAL_HK_J_SHA</t>
  </si>
  <si>
    <t>I428</t>
  </si>
  <si>
    <t>CONDITION1SUM_HK_Z_SHA</t>
  </si>
  <si>
    <t>C481</t>
  </si>
  <si>
    <t>CONDITION1TOTAL_HK_Z_SHA</t>
  </si>
  <si>
    <t>I481</t>
  </si>
  <si>
    <t>CONDITION1SUM_BS_J_SHA</t>
  </si>
  <si>
    <t>C534</t>
  </si>
  <si>
    <t>CONDITION1TOTAL_BS_J_SHA</t>
  </si>
  <si>
    <t>I534</t>
  </si>
  <si>
    <t>CONDITION1SUM_BS_Z_SHA</t>
  </si>
  <si>
    <t>C587</t>
  </si>
  <si>
    <t>CONDITION1TOTAL_BS_Z_SHA</t>
  </si>
  <si>
    <t>I587</t>
  </si>
  <si>
    <t>CONDITION1_TIMESERIES_TOTAL_HK_J_ALL</t>
  </si>
  <si>
    <t>NUM1,PR1,AR1,CAP1,NUM2,PR2,AR2,CAP2,NUM3,PR3,AR3,CAP3,NUM4,PR4,AR4,CAP4,NUM5,PR5,AR5,CAP5,NUM6,PR6,AR6,CAP6,NUM7,PR7,AR7,CAP7,NUM8,PR8,AR8,CAP8,NUM9,PR9,AR9,CAP9,NUM10,PR10,AR10,CAP10,NUM11,PR11,AR11,CAP11,NUM12,PR12,AR12,CAP12</t>
  </si>
  <si>
    <t>C216</t>
  </si>
  <si>
    <t>CONDITION1_TIMESERIES_TOTAL_HK_Z_ALL</t>
  </si>
  <si>
    <t>C269</t>
  </si>
  <si>
    <t>CONDITION1_TIMESERIES_TOTAL_BS_J_ALL</t>
  </si>
  <si>
    <t>C322</t>
  </si>
  <si>
    <t>CONDITION1_TIMESERIES_TOTAL_BS_Z_ALL</t>
  </si>
  <si>
    <t>C375</t>
  </si>
  <si>
    <t>C640</t>
  </si>
  <si>
    <t>C693</t>
  </si>
  <si>
    <t>C746</t>
  </si>
  <si>
    <t>C799</t>
  </si>
  <si>
    <t>sum(NUM),sum(PR),sum(AR),sum(CAP)</t>
  </si>
  <si>
    <t>C865</t>
  </si>
  <si>
    <t>I865</t>
  </si>
  <si>
    <t>C869</t>
  </si>
  <si>
    <t>I869</t>
  </si>
  <si>
    <t>C873</t>
  </si>
  <si>
    <t>I873</t>
  </si>
  <si>
    <t>C877</t>
  </si>
  <si>
    <t>I877</t>
  </si>
  <si>
    <t>C897</t>
  </si>
  <si>
    <t>I897</t>
  </si>
  <si>
    <t>C901</t>
  </si>
  <si>
    <t>I901</t>
  </si>
  <si>
    <t>C905</t>
  </si>
  <si>
    <t>I905</t>
  </si>
  <si>
    <t>C909</t>
  </si>
  <si>
    <t>I909</t>
  </si>
  <si>
    <t>sum(NUM1),sum(PR1),sum(AR1),sum(CAP1),sum(NUM2),sum(PR2),sum(AR2),sum(CAP2),sum(NUM3),sum(PR3),sum(AR3),sum(CAP3),sum(NUM4),sum(PR4),sum(AR4),sum(CAP4),sum(NUM5),sum(PR5),sum(AR5),sum(CAP5),sum(NUM6),sum(PR6),sum(AR6),sum(CAP6),sum(NUM7),sum(PR7),sum(AR7),sum(CAP7),sum(NUM8),sum(PR8),sum(AR8),sum(CAP8),sum(NUM9),sum(PR9),sum(AR9),sum(CAP9),sum(NUM10),sum(PR10),sum(AR10),sum(CAP10),sum(NUM11),sum(PR11),sum(AR11),sum(CAP11),sum(NUM12),sum(PR12),sum(AR12),sum(CAP12)</t>
  </si>
  <si>
    <t>C881</t>
  </si>
  <si>
    <t>C885</t>
  </si>
  <si>
    <t>C889</t>
  </si>
  <si>
    <t>C893</t>
  </si>
  <si>
    <t>C913</t>
  </si>
  <si>
    <t>C917</t>
  </si>
  <si>
    <t>C921</t>
  </si>
  <si>
    <t>C925</t>
  </si>
  <si>
    <t>TIMESERIES_TOTAL_GUEST_HK_J</t>
  </si>
  <si>
    <t>KYAKUSU1,KYAKUSU2,KYAKUSU3,KYAKUSU4,KYAKUSU5,KYAKUSU6,KYAKUSU7,KYAKUSU8,KYAKUSU9,KYAKUSU10,KYAKUSU11,KYAKUSU12</t>
  </si>
  <si>
    <t>C851</t>
  </si>
  <si>
    <t>TIMESERIES_TOTAL_GUEST_HK_Z</t>
  </si>
  <si>
    <t>C854</t>
  </si>
  <si>
    <t>TIMESERIES_TOTAL_GUEST_BS_J</t>
  </si>
  <si>
    <t>C857</t>
  </si>
  <si>
    <t>TIMESERIES_TOTAL_GUEST_BS_Z</t>
  </si>
  <si>
    <t>C860</t>
  </si>
  <si>
    <t>setSheet(DATA)</t>
  </si>
  <si>
    <t>writeSpreadDirect(#spread02#)</t>
  </si>
  <si>
    <t>writeSpreadDirect(#spread03#)</t>
  </si>
  <si>
    <t>writeSpreadDirect(#spread04#)</t>
  </si>
  <si>
    <t>writeSpreadDirect(#spread05#)</t>
  </si>
  <si>
    <t>writeSpreadDirect(#spread06#)</t>
  </si>
  <si>
    <t>writeSpreadDirect(#spread07#)</t>
  </si>
  <si>
    <t>writeSpreadDirect(#spread08#)</t>
  </si>
  <si>
    <t>writeSpreadDirect(#spread09#)</t>
  </si>
  <si>
    <t>writeSpreadDirect(#spread10#)</t>
  </si>
  <si>
    <t>writeSpreadDirect(#spread11#)</t>
  </si>
  <si>
    <t>writeSpreadDirect(#spread12#)</t>
  </si>
  <si>
    <t>writeSpreadDirect(#spread13#)</t>
  </si>
  <si>
    <t>writeSpreadDirect(#spread14#)</t>
  </si>
  <si>
    <t>writeSpreadDirect(#spread15#)</t>
  </si>
  <si>
    <t>writeSpreadDirect(#spread16#)</t>
  </si>
  <si>
    <t>writeSpreadDirect(#spread17#)</t>
  </si>
  <si>
    <t>writeSpreadDirect(#spread18#)</t>
  </si>
  <si>
    <t>writeSpreadDirect(#spread19#)</t>
  </si>
  <si>
    <t>writeSpreadDirect(#spread20#)</t>
  </si>
  <si>
    <t>writeSpreadDirect(#spread21#)</t>
  </si>
  <si>
    <t>writeSpreadDirect(#spread22#)</t>
  </si>
  <si>
    <t>writeSpreadDirect(#spread23#)</t>
  </si>
  <si>
    <t>writeSpreadDirect(#spread24#)</t>
  </si>
  <si>
    <t>writeSpreadDirect(#spread25#)</t>
  </si>
  <si>
    <t>writeSpreadDirect(#spread26#)</t>
  </si>
  <si>
    <t>writeSpreadDirect(#spread27#)</t>
  </si>
  <si>
    <t>writeSpreadDirect(#spread28#)</t>
  </si>
  <si>
    <t>writeSpreadDirect(#spread29#)</t>
  </si>
  <si>
    <t>writeSpreadDirect(#spread30#)</t>
  </si>
  <si>
    <t>writeSpreadDirect(#spread31#)</t>
  </si>
  <si>
    <t>writeSpreadDirect(#spread32#)</t>
  </si>
  <si>
    <t>writeSpreadDirect(#spread33#)</t>
  </si>
  <si>
    <t>writeSpreadDirect(#spread34#)</t>
  </si>
  <si>
    <t>writeSpreadDirect(#spread35#)</t>
  </si>
  <si>
    <t>writeSpreadDirect(#spread36#)</t>
  </si>
  <si>
    <t>writeSpreadDirect(#spread37#)</t>
  </si>
  <si>
    <t>writeSpreadDirect(#spread38#)</t>
  </si>
  <si>
    <t>writeSpreadDirect(#spread39#)</t>
  </si>
  <si>
    <t>writeSpreadDirect(#spread40#)</t>
  </si>
  <si>
    <t>writeSpreadDirect(#spread41#)</t>
  </si>
  <si>
    <t>writeSpreadDirect(#spread42#)</t>
  </si>
  <si>
    <t>writeSpreadDirect(#spread43#)</t>
  </si>
  <si>
    <t>writeSpreadDirect(#spread44#)</t>
  </si>
  <si>
    <t>writeSpreadDirect(#spread45#)</t>
  </si>
  <si>
    <t>writeSpreadDirect(#spread46#)</t>
  </si>
  <si>
    <t>writeSpreadDirect(#spread47#)</t>
  </si>
  <si>
    <t>writeSpreadDirect(#spread48#)</t>
  </si>
  <si>
    <t>copySheet($$SHEETRANGE$$,$$SHEET$$)</t>
  </si>
  <si>
    <t>setSheet(売上実績)</t>
  </si>
  <si>
    <t>setSheet(自社シェア)</t>
  </si>
  <si>
    <t>setSheet(実績推移)</t>
  </si>
  <si>
    <t>setSheet(構成比推移)</t>
  </si>
  <si>
    <t>setSheet(平均売価推移)</t>
  </si>
  <si>
    <t>setSheet(販売指数)</t>
  </si>
  <si>
    <t>setSheet(売価粗利率推移)</t>
  </si>
  <si>
    <t>setSheet(来店客数推移)</t>
  </si>
  <si>
    <t>activeSheet2(0)</t>
  </si>
  <si>
    <t>writeSpreadDirect(#spread49#)</t>
  </si>
  <si>
    <t>set(D28,@税込フラグ)</t>
  </si>
  <si>
    <t>set(D29,@JAN合算フラグ)</t>
  </si>
  <si>
    <t>set(D30,@単品集約フラグ)</t>
  </si>
  <si>
    <t>税込フラグ</t>
  </si>
  <si>
    <t>JAN合算フラグ</t>
  </si>
  <si>
    <t>単品集約フラグ</t>
  </si>
  <si>
    <t>ALL_SUM_HK_J_ALL</t>
  </si>
  <si>
    <t>ALL_TOTAL_HK_J_ALL</t>
  </si>
  <si>
    <t>ALL_SUM_HK_Z_ALL</t>
  </si>
  <si>
    <t>ALL_TOTAL_HK_Z_ALL</t>
  </si>
  <si>
    <t>ALL_SUM_BS_J_ALL</t>
  </si>
  <si>
    <t>ALL_TOTAL_BS_J_ALL</t>
  </si>
  <si>
    <t>ALL_SUM_BS_Z_ALL</t>
  </si>
  <si>
    <t>ALL_TOTAL_BS_Z_ALL</t>
  </si>
  <si>
    <t>ALL_SUM_HK_J_SHA</t>
  </si>
  <si>
    <t>ALL_TOTAL_HK_J_SHA</t>
  </si>
  <si>
    <t>ALL_SUM_HK_Z_SHA</t>
  </si>
  <si>
    <t>ALL_TOTAL_HK_Z_SHA</t>
  </si>
  <si>
    <t>ALL_SUM_BS_J_SHA</t>
  </si>
  <si>
    <t>ALL_TOTAL_BS_J_SHA</t>
  </si>
  <si>
    <t>ALL_SUM_BS_Z_SHA</t>
  </si>
  <si>
    <t>ALL_TOTAL_BS_Z_SHA</t>
  </si>
  <si>
    <t>ALL_TIMESERIES_TOTAL_HK_J_ALL</t>
  </si>
  <si>
    <t>ALL_TIMESERIES_TOTAL_HK_Z_ALL</t>
  </si>
  <si>
    <t>ALL_TIMESERIES_TOTAL_BS_J_ALL</t>
  </si>
  <si>
    <t>ALL_TIMESERIES_TOTAL_BS_Z_ALL</t>
  </si>
  <si>
    <t>1-1--</t>
  </si>
  <si>
    <t>加工食品</t>
  </si>
  <si>
    <t>1-2--</t>
  </si>
  <si>
    <t>生鮮食品</t>
  </si>
  <si>
    <t>1-3--</t>
  </si>
  <si>
    <t>菓子類</t>
  </si>
  <si>
    <t>RDS06 スーパー  00 全国</t>
  </si>
  <si>
    <t>RDS06 スーパー  04 首都圏</t>
  </si>
  <si>
    <t>@自社メーカー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</si>
</sst>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_ ;[Red]\-#,##0\ "/>
    <numFmt numFmtId="177" formatCode="yyyy/m/d;@"/>
    <numFmt numFmtId="178" formatCode="0.0;&quot;▲ &quot;0.0"/>
    <numFmt numFmtId="179" formatCode="#,##0;&quot;▲ &quot;#,##0"/>
    <numFmt numFmtId="180" formatCode="#,##0.0;&quot;▲ &quot;#,##0.0"/>
    <numFmt numFmtId="181" formatCode="#,##0,"/>
  </numFmts>
  <fonts count="29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8"/>
      <color indexed="9"/>
      <name val="ＭＳ Ｐゴシック"/>
      <family val="3"/>
      <charset val="128"/>
    </font>
    <font>
      <b/>
      <sz val="11"/>
      <name val="Arial"/>
      <family val="2"/>
    </font>
    <font>
      <sz val="9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18"/>
      <name val="ＭＳ Ｐゴシック"/>
      <family val="3"/>
      <charset val="128"/>
    </font>
    <font>
      <sz val="11"/>
      <name val="Arial"/>
      <family val="2"/>
    </font>
    <font>
      <b/>
      <sz val="9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9"/>
      <name val="Arial"/>
      <family val="2"/>
    </font>
    <font>
      <sz val="18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8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40"/>
        <bgColor indexed="64"/>
      </patternFill>
    </fill>
  </fills>
  <borders count="8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</cellStyleXfs>
  <cellXfs count="36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 applyAlignment="1">
      <alignment horizontal="centerContinuous" vertical="center"/>
    </xf>
    <xf numFmtId="0" fontId="3" fillId="3" borderId="0" xfId="0" applyFont="1" applyFill="1">
      <alignment vertical="center"/>
    </xf>
    <xf numFmtId="0" fontId="4" fillId="4" borderId="1" xfId="0" applyFont="1" applyFill="1" applyBorder="1" applyAlignment="1">
      <alignment horizontal="center" vertical="center"/>
    </xf>
    <xf numFmtId="0" fontId="2" fillId="2" borderId="0" xfId="0" applyFont="1" applyFill="1" applyBorder="1">
      <alignment vertical="center"/>
    </xf>
    <xf numFmtId="0" fontId="2" fillId="0" borderId="0" xfId="0" applyFont="1" applyFill="1">
      <alignment vertical="center"/>
    </xf>
    <xf numFmtId="176" fontId="2" fillId="5" borderId="2" xfId="0" applyNumberFormat="1" applyFont="1" applyFill="1" applyBorder="1">
      <alignment vertical="center"/>
    </xf>
    <xf numFmtId="176" fontId="2" fillId="5" borderId="3" xfId="0" applyNumberFormat="1" applyFont="1" applyFill="1" applyBorder="1">
      <alignment vertical="center"/>
    </xf>
    <xf numFmtId="176" fontId="2" fillId="5" borderId="4" xfId="0" applyNumberFormat="1" applyFont="1" applyFill="1" applyBorder="1">
      <alignment vertical="center"/>
    </xf>
    <xf numFmtId="176" fontId="2" fillId="5" borderId="5" xfId="0" applyNumberFormat="1" applyFont="1" applyFill="1" applyBorder="1">
      <alignment vertical="center"/>
    </xf>
    <xf numFmtId="0" fontId="5" fillId="6" borderId="0" xfId="0" applyFont="1" applyFill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179" fontId="6" fillId="6" borderId="9" xfId="0" applyNumberFormat="1" applyFont="1" applyFill="1" applyBorder="1" applyAlignment="1">
      <alignment horizontal="right" vertical="center" shrinkToFit="1"/>
    </xf>
    <xf numFmtId="0" fontId="7" fillId="6" borderId="0" xfId="0" applyFont="1" applyFill="1" applyAlignment="1">
      <alignment horizontal="centerContinuous" vertical="center"/>
    </xf>
    <xf numFmtId="176" fontId="2" fillId="5" borderId="10" xfId="0" applyNumberFormat="1" applyFont="1" applyFill="1" applyBorder="1">
      <alignment vertical="center"/>
    </xf>
    <xf numFmtId="176" fontId="2" fillId="5" borderId="11" xfId="0" applyNumberFormat="1" applyFont="1" applyFill="1" applyBorder="1">
      <alignment vertical="center"/>
    </xf>
    <xf numFmtId="176" fontId="2" fillId="5" borderId="6" xfId="0" applyNumberFormat="1" applyFont="1" applyFill="1" applyBorder="1">
      <alignment vertical="center"/>
    </xf>
    <xf numFmtId="176" fontId="2" fillId="5" borderId="12" xfId="0" applyNumberFormat="1" applyFont="1" applyFill="1" applyBorder="1">
      <alignment vertical="center"/>
    </xf>
    <xf numFmtId="0" fontId="7" fillId="6" borderId="9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Continuous" vertical="center"/>
    </xf>
    <xf numFmtId="176" fontId="2" fillId="2" borderId="0" xfId="0" applyNumberFormat="1" applyFont="1" applyFill="1" applyBorder="1">
      <alignment vertical="center"/>
    </xf>
    <xf numFmtId="0" fontId="9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11" fillId="8" borderId="13" xfId="0" applyFont="1" applyFill="1" applyBorder="1" applyAlignment="1">
      <alignment horizontal="center" vertical="center"/>
    </xf>
    <xf numFmtId="0" fontId="9" fillId="3" borderId="0" xfId="0" applyFont="1" applyFill="1">
      <alignment vertical="center"/>
    </xf>
    <xf numFmtId="0" fontId="12" fillId="3" borderId="0" xfId="0" applyFont="1" applyFill="1" applyAlignment="1">
      <alignment horizontal="centerContinuous" vertical="center"/>
    </xf>
    <xf numFmtId="0" fontId="7" fillId="6" borderId="14" xfId="0" applyFont="1" applyFill="1" applyBorder="1">
      <alignment vertical="center"/>
    </xf>
    <xf numFmtId="180" fontId="13" fillId="6" borderId="9" xfId="0" applyNumberFormat="1" applyFont="1" applyFill="1" applyBorder="1" applyAlignment="1">
      <alignment horizontal="right" vertical="center" shrinkToFit="1"/>
    </xf>
    <xf numFmtId="0" fontId="14" fillId="6" borderId="0" xfId="0" applyFont="1" applyFill="1">
      <alignment vertical="center"/>
    </xf>
    <xf numFmtId="180" fontId="13" fillId="6" borderId="15" xfId="0" applyNumberFormat="1" applyFont="1" applyFill="1" applyBorder="1" applyAlignment="1">
      <alignment horizontal="right" vertical="center" shrinkToFit="1"/>
    </xf>
    <xf numFmtId="176" fontId="2" fillId="5" borderId="16" xfId="0" applyNumberFormat="1" applyFont="1" applyFill="1" applyBorder="1">
      <alignment vertical="center"/>
    </xf>
    <xf numFmtId="0" fontId="2" fillId="10" borderId="17" xfId="0" applyFont="1" applyFill="1" applyBorder="1" applyAlignment="1">
      <alignment horizontal="center" vertical="center"/>
    </xf>
    <xf numFmtId="178" fontId="15" fillId="6" borderId="9" xfId="0" applyNumberFormat="1" applyFont="1" applyFill="1" applyBorder="1" applyAlignment="1">
      <alignment horizontal="right" vertical="center"/>
    </xf>
    <xf numFmtId="0" fontId="7" fillId="6" borderId="0" xfId="0" applyFont="1" applyFill="1">
      <alignment vertical="center"/>
    </xf>
    <xf numFmtId="180" fontId="13" fillId="6" borderId="18" xfId="0" applyNumberFormat="1" applyFont="1" applyFill="1" applyBorder="1" applyAlignment="1">
      <alignment horizontal="right" vertical="center" shrinkToFit="1"/>
    </xf>
    <xf numFmtId="0" fontId="2" fillId="4" borderId="16" xfId="0" applyFont="1" applyFill="1" applyBorder="1" applyAlignment="1">
      <alignment horizontal="center" vertical="center"/>
    </xf>
    <xf numFmtId="0" fontId="15" fillId="6" borderId="0" xfId="0" applyFont="1" applyFill="1" applyBorder="1">
      <alignment vertical="center"/>
    </xf>
    <xf numFmtId="0" fontId="15" fillId="6" borderId="19" xfId="0" applyFont="1" applyFill="1" applyBorder="1">
      <alignment vertical="center"/>
    </xf>
    <xf numFmtId="0" fontId="15" fillId="2" borderId="0" xfId="0" applyFont="1" applyFill="1">
      <alignment vertical="center"/>
    </xf>
    <xf numFmtId="179" fontId="16" fillId="6" borderId="9" xfId="0" applyNumberFormat="1" applyFont="1" applyFill="1" applyBorder="1" applyAlignment="1">
      <alignment horizontal="right" vertical="center" shrinkToFit="1"/>
    </xf>
    <xf numFmtId="179" fontId="13" fillId="6" borderId="15" xfId="0" applyNumberFormat="1" applyFont="1" applyFill="1" applyBorder="1" applyAlignment="1">
      <alignment horizontal="right" vertical="center" shrinkToFit="1"/>
    </xf>
    <xf numFmtId="179" fontId="13" fillId="6" borderId="9" xfId="0" applyNumberFormat="1" applyFont="1" applyFill="1" applyBorder="1" applyAlignment="1">
      <alignment horizontal="right" vertical="center" shrinkToFit="1"/>
    </xf>
    <xf numFmtId="179" fontId="13" fillId="5" borderId="20" xfId="0" applyNumberFormat="1" applyFont="1" applyFill="1" applyBorder="1" applyAlignment="1">
      <alignment horizontal="right" vertical="center" shrinkToFit="1"/>
    </xf>
    <xf numFmtId="0" fontId="2" fillId="4" borderId="9" xfId="0" applyFont="1" applyFill="1" applyBorder="1">
      <alignment vertical="center"/>
    </xf>
    <xf numFmtId="0" fontId="17" fillId="6" borderId="0" xfId="0" applyFont="1" applyFill="1" applyBorder="1" applyAlignment="1">
      <alignment horizontal="centerContinuous" vertical="center"/>
    </xf>
    <xf numFmtId="0" fontId="1" fillId="0" borderId="0" xfId="3">
      <alignment vertical="center"/>
    </xf>
    <xf numFmtId="176" fontId="2" fillId="5" borderId="21" xfId="0" applyNumberFormat="1" applyFont="1" applyFill="1" applyBorder="1">
      <alignment vertical="center"/>
    </xf>
    <xf numFmtId="176" fontId="2" fillId="5" borderId="22" xfId="0" applyNumberFormat="1" applyFont="1" applyFill="1" applyBorder="1">
      <alignment vertical="center"/>
    </xf>
    <xf numFmtId="176" fontId="2" fillId="5" borderId="23" xfId="0" applyNumberFormat="1" applyFont="1" applyFill="1" applyBorder="1">
      <alignment vertical="center"/>
    </xf>
    <xf numFmtId="0" fontId="11" fillId="6" borderId="0" xfId="0" applyFont="1" applyFill="1" applyBorder="1" applyAlignment="1">
      <alignment horizontal="centerContinuous" vertical="center"/>
    </xf>
    <xf numFmtId="176" fontId="2" fillId="5" borderId="17" xfId="0" applyNumberFormat="1" applyFont="1" applyFill="1" applyBorder="1">
      <alignment vertical="center"/>
    </xf>
    <xf numFmtId="0" fontId="2" fillId="4" borderId="24" xfId="0" applyFont="1" applyFill="1" applyBorder="1">
      <alignment vertical="center"/>
    </xf>
    <xf numFmtId="0" fontId="2" fillId="4" borderId="25" xfId="0" applyFont="1" applyFill="1" applyBorder="1">
      <alignment vertical="center"/>
    </xf>
    <xf numFmtId="0" fontId="15" fillId="6" borderId="0" xfId="0" applyFont="1" applyFill="1">
      <alignment vertical="center"/>
    </xf>
    <xf numFmtId="0" fontId="15" fillId="2" borderId="14" xfId="0" applyFont="1" applyFill="1" applyBorder="1">
      <alignment vertical="center"/>
    </xf>
    <xf numFmtId="0" fontId="2" fillId="4" borderId="26" xfId="0" applyFont="1" applyFill="1" applyBorder="1">
      <alignment vertical="center"/>
    </xf>
    <xf numFmtId="179" fontId="7" fillId="6" borderId="0" xfId="0" applyNumberFormat="1" applyFont="1" applyFill="1" applyBorder="1">
      <alignment vertical="center"/>
    </xf>
    <xf numFmtId="178" fontId="13" fillId="6" borderId="15" xfId="0" applyNumberFormat="1" applyFont="1" applyFill="1" applyBorder="1" applyAlignment="1">
      <alignment horizontal="right" vertical="center" shrinkToFit="1"/>
    </xf>
    <xf numFmtId="179" fontId="13" fillId="6" borderId="18" xfId="0" applyNumberFormat="1" applyFont="1" applyFill="1" applyBorder="1" applyAlignment="1">
      <alignment horizontal="right" vertical="center" shrinkToFit="1"/>
    </xf>
    <xf numFmtId="179" fontId="18" fillId="6" borderId="9" xfId="0" applyNumberFormat="1" applyFont="1" applyFill="1" applyBorder="1" applyAlignment="1">
      <alignment horizontal="right" vertical="center" shrinkToFit="1"/>
    </xf>
    <xf numFmtId="181" fontId="13" fillId="6" borderId="27" xfId="0" applyNumberFormat="1" applyFont="1" applyFill="1" applyBorder="1" applyAlignment="1">
      <alignment horizontal="right" vertical="center" shrinkToFit="1"/>
    </xf>
    <xf numFmtId="0" fontId="19" fillId="6" borderId="0" xfId="0" applyFont="1" applyFill="1" applyBorder="1" applyAlignment="1">
      <alignment horizontal="centerContinuous" vertical="center"/>
    </xf>
    <xf numFmtId="180" fontId="13" fillId="5" borderId="20" xfId="0" applyNumberFormat="1" applyFont="1" applyFill="1" applyBorder="1" applyAlignment="1">
      <alignment horizontal="right" vertical="center"/>
    </xf>
    <xf numFmtId="180" fontId="13" fillId="6" borderId="27" xfId="0" applyNumberFormat="1" applyFont="1" applyFill="1" applyBorder="1" applyAlignment="1">
      <alignment horizontal="right" vertical="center" shrinkToFit="1"/>
    </xf>
    <xf numFmtId="0" fontId="15" fillId="6" borderId="1" xfId="0" applyFont="1" applyFill="1" applyBorder="1" applyAlignment="1">
      <alignment horizontal="centerContinuous" vertical="center"/>
    </xf>
    <xf numFmtId="0" fontId="15" fillId="6" borderId="29" xfId="0" applyFont="1" applyFill="1" applyBorder="1" applyAlignment="1">
      <alignment horizontal="centerContinuous" vertical="center"/>
    </xf>
    <xf numFmtId="178" fontId="15" fillId="6" borderId="0" xfId="0" applyNumberFormat="1" applyFont="1" applyFill="1" applyBorder="1" applyAlignment="1">
      <alignment horizontal="right" vertical="center"/>
    </xf>
    <xf numFmtId="178" fontId="16" fillId="6" borderId="9" xfId="0" applyNumberFormat="1" applyFont="1" applyFill="1" applyBorder="1" applyAlignment="1">
      <alignment horizontal="right" vertical="center"/>
    </xf>
    <xf numFmtId="0" fontId="15" fillId="2" borderId="0" xfId="1" applyFont="1" applyFill="1">
      <alignment vertical="center"/>
    </xf>
    <xf numFmtId="0" fontId="2" fillId="2" borderId="31" xfId="0" applyFont="1" applyFill="1" applyBorder="1">
      <alignment vertical="center"/>
    </xf>
    <xf numFmtId="0" fontId="2" fillId="0" borderId="0" xfId="0" applyFont="1" applyFill="1" applyBorder="1">
      <alignment vertical="center"/>
    </xf>
    <xf numFmtId="180" fontId="13" fillId="6" borderId="0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7" fillId="6" borderId="9" xfId="0" applyFont="1" applyFill="1" applyBorder="1">
      <alignment vertical="center"/>
    </xf>
    <xf numFmtId="0" fontId="15" fillId="6" borderId="14" xfId="0" applyFont="1" applyFill="1" applyBorder="1">
      <alignment vertical="center"/>
    </xf>
    <xf numFmtId="0" fontId="0" fillId="0" borderId="0" xfId="0" applyNumberFormat="1">
      <alignment vertical="center"/>
    </xf>
    <xf numFmtId="0" fontId="15" fillId="0" borderId="14" xfId="0" applyFont="1" applyBorder="1">
      <alignment vertical="center"/>
    </xf>
    <xf numFmtId="180" fontId="13" fillId="6" borderId="19" xfId="0" applyNumberFormat="1" applyFont="1" applyFill="1" applyBorder="1" applyAlignment="1">
      <alignment horizontal="right" vertical="center" shrinkToFit="1"/>
    </xf>
    <xf numFmtId="0" fontId="8" fillId="6" borderId="0" xfId="0" applyFont="1" applyFill="1">
      <alignment vertical="center"/>
    </xf>
    <xf numFmtId="178" fontId="15" fillId="6" borderId="0" xfId="0" applyNumberFormat="1" applyFont="1" applyFill="1" applyBorder="1">
      <alignment vertical="center"/>
    </xf>
    <xf numFmtId="0" fontId="15" fillId="0" borderId="0" xfId="1" applyFont="1">
      <alignment vertical="center"/>
    </xf>
    <xf numFmtId="0" fontId="15" fillId="0" borderId="27" xfId="0" applyFont="1" applyBorder="1">
      <alignment vertical="center"/>
    </xf>
    <xf numFmtId="0" fontId="15" fillId="0" borderId="32" xfId="0" applyFont="1" applyBorder="1">
      <alignment vertical="center"/>
    </xf>
    <xf numFmtId="0" fontId="11" fillId="4" borderId="13" xfId="0" applyFont="1" applyFill="1" applyBorder="1" applyAlignment="1">
      <alignment horizontal="center" vertical="center"/>
    </xf>
    <xf numFmtId="0" fontId="15" fillId="2" borderId="0" xfId="0" applyFont="1" applyFill="1" applyBorder="1">
      <alignment vertical="center"/>
    </xf>
    <xf numFmtId="0" fontId="7" fillId="6" borderId="0" xfId="0" applyFont="1" applyFill="1" applyAlignment="1">
      <alignment vertical="center"/>
    </xf>
    <xf numFmtId="179" fontId="13" fillId="6" borderId="27" xfId="0" applyNumberFormat="1" applyFont="1" applyFill="1" applyBorder="1" applyAlignment="1">
      <alignment horizontal="right" vertical="center" shrinkToFit="1"/>
    </xf>
    <xf numFmtId="0" fontId="17" fillId="6" borderId="0" xfId="0" applyFont="1" applyFill="1" applyAlignment="1">
      <alignment horizontal="centerContinuous" vertical="center"/>
    </xf>
    <xf numFmtId="0" fontId="11" fillId="6" borderId="0" xfId="0" applyFont="1" applyFill="1" applyAlignment="1">
      <alignment horizontal="centerContinuous" vertical="center"/>
    </xf>
    <xf numFmtId="0" fontId="15" fillId="0" borderId="15" xfId="0" applyFont="1" applyBorder="1">
      <alignment vertical="center"/>
    </xf>
    <xf numFmtId="0" fontId="11" fillId="6" borderId="0" xfId="0" applyFont="1" applyFill="1" applyAlignment="1">
      <alignment horizontal="right" vertical="center"/>
    </xf>
    <xf numFmtId="180" fontId="13" fillId="6" borderId="30" xfId="0" applyNumberFormat="1" applyFont="1" applyFill="1" applyBorder="1" applyAlignment="1">
      <alignment horizontal="right" vertical="center" shrinkToFit="1"/>
    </xf>
    <xf numFmtId="0" fontId="11" fillId="8" borderId="33" xfId="0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/>
    </xf>
    <xf numFmtId="0" fontId="15" fillId="6" borderId="0" xfId="0" applyFont="1" applyFill="1" applyAlignment="1">
      <alignment vertical="center"/>
    </xf>
    <xf numFmtId="179" fontId="6" fillId="6" borderId="9" xfId="0" applyNumberFormat="1" applyFont="1" applyFill="1" applyBorder="1" applyAlignment="1">
      <alignment horizontal="right" vertical="center"/>
    </xf>
    <xf numFmtId="0" fontId="11" fillId="6" borderId="0" xfId="0" applyFont="1" applyFill="1" applyAlignment="1">
      <alignment horizontal="right"/>
    </xf>
    <xf numFmtId="0" fontId="21" fillId="4" borderId="19" xfId="0" applyFont="1" applyFill="1" applyBorder="1" applyAlignment="1">
      <alignment horizontal="centerContinuous" vertical="center" shrinkToFit="1"/>
    </xf>
    <xf numFmtId="0" fontId="11" fillId="8" borderId="36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vertical="center"/>
    </xf>
    <xf numFmtId="178" fontId="15" fillId="6" borderId="19" xfId="0" applyNumberFormat="1" applyFont="1" applyFill="1" applyBorder="1">
      <alignment vertical="center"/>
    </xf>
    <xf numFmtId="178" fontId="22" fillId="9" borderId="9" xfId="0" applyNumberFormat="1" applyFont="1" applyFill="1" applyBorder="1" applyAlignment="1">
      <alignment horizontal="right" vertical="center"/>
    </xf>
    <xf numFmtId="178" fontId="22" fillId="9" borderId="37" xfId="0" applyNumberFormat="1" applyFont="1" applyFill="1" applyBorder="1" applyAlignment="1">
      <alignment horizontal="right" vertical="center"/>
    </xf>
    <xf numFmtId="178" fontId="22" fillId="14" borderId="38" xfId="0" applyNumberFormat="1" applyFont="1" applyFill="1" applyBorder="1" applyAlignment="1">
      <alignment horizontal="right" vertical="center"/>
    </xf>
    <xf numFmtId="178" fontId="22" fillId="14" borderId="39" xfId="0" applyNumberFormat="1" applyFont="1" applyFill="1" applyBorder="1" applyAlignment="1">
      <alignment horizontal="right" vertical="center"/>
    </xf>
    <xf numFmtId="178" fontId="22" fillId="15" borderId="40" xfId="0" applyNumberFormat="1" applyFont="1" applyFill="1" applyBorder="1" applyAlignment="1">
      <alignment horizontal="right" vertical="center"/>
    </xf>
    <xf numFmtId="0" fontId="19" fillId="9" borderId="15" xfId="0" applyFont="1" applyFill="1" applyBorder="1" applyAlignment="1">
      <alignment horizontal="center" vertical="center"/>
    </xf>
    <xf numFmtId="0" fontId="23" fillId="6" borderId="0" xfId="0" applyFont="1" applyFill="1">
      <alignment vertical="center"/>
    </xf>
    <xf numFmtId="0" fontId="19" fillId="14" borderId="41" xfId="0" applyFont="1" applyFill="1" applyBorder="1" applyAlignment="1">
      <alignment horizontal="center" vertical="center"/>
    </xf>
    <xf numFmtId="178" fontId="22" fillId="14" borderId="43" xfId="0" applyNumberFormat="1" applyFont="1" applyFill="1" applyBorder="1" applyAlignment="1">
      <alignment horizontal="right" vertical="center"/>
    </xf>
    <xf numFmtId="0" fontId="21" fillId="9" borderId="19" xfId="0" applyFont="1" applyFill="1" applyBorder="1" applyAlignment="1">
      <alignment horizontal="centerContinuous" vertical="center" shrinkToFit="1"/>
    </xf>
    <xf numFmtId="178" fontId="0" fillId="6" borderId="19" xfId="0" applyNumberFormat="1" applyFont="1" applyFill="1" applyBorder="1">
      <alignment vertical="center"/>
    </xf>
    <xf numFmtId="178" fontId="22" fillId="9" borderId="18" xfId="0" applyNumberFormat="1" applyFont="1" applyFill="1" applyBorder="1" applyAlignment="1">
      <alignment horizontal="right" vertical="center"/>
    </xf>
    <xf numFmtId="178" fontId="22" fillId="9" borderId="30" xfId="0" applyNumberFormat="1" applyFont="1" applyFill="1" applyBorder="1" applyAlignment="1">
      <alignment horizontal="right" vertical="center"/>
    </xf>
    <xf numFmtId="179" fontId="22" fillId="6" borderId="45" xfId="0" applyNumberFormat="1" applyFont="1" applyFill="1" applyBorder="1" applyAlignment="1">
      <alignment horizontal="right" vertical="center" shrinkToFit="1"/>
    </xf>
    <xf numFmtId="179" fontId="22" fillId="6" borderId="46" xfId="0" applyNumberFormat="1" applyFont="1" applyFill="1" applyBorder="1" applyAlignment="1">
      <alignment horizontal="right" vertical="center" shrinkToFit="1"/>
    </xf>
    <xf numFmtId="179" fontId="22" fillId="6" borderId="48" xfId="0" applyNumberFormat="1" applyFont="1" applyFill="1" applyBorder="1" applyAlignment="1">
      <alignment horizontal="right" vertical="center" shrinkToFit="1"/>
    </xf>
    <xf numFmtId="0" fontId="19" fillId="6" borderId="49" xfId="0" applyFont="1" applyFill="1" applyBorder="1">
      <alignment vertical="center"/>
    </xf>
    <xf numFmtId="0" fontId="15" fillId="6" borderId="14" xfId="0" applyFont="1" applyFill="1" applyBorder="1" applyAlignment="1">
      <alignment vertical="center"/>
    </xf>
    <xf numFmtId="0" fontId="15" fillId="0" borderId="0" xfId="0" applyFont="1" applyBorder="1">
      <alignment vertical="center"/>
    </xf>
    <xf numFmtId="179" fontId="22" fillId="6" borderId="50" xfId="0" applyNumberFormat="1" applyFont="1" applyFill="1" applyBorder="1" applyAlignment="1">
      <alignment horizontal="right" vertical="center" shrinkToFit="1"/>
    </xf>
    <xf numFmtId="0" fontId="11" fillId="8" borderId="51" xfId="0" applyFont="1" applyFill="1" applyBorder="1" applyAlignment="1">
      <alignment vertical="center"/>
    </xf>
    <xf numFmtId="179" fontId="15" fillId="6" borderId="0" xfId="0" applyNumberFormat="1" applyFont="1" applyFill="1" applyBorder="1" applyAlignment="1">
      <alignment horizontal="right" vertical="center" shrinkToFit="1"/>
    </xf>
    <xf numFmtId="179" fontId="15" fillId="6" borderId="52" xfId="0" applyNumberFormat="1" applyFont="1" applyFill="1" applyBorder="1" applyAlignment="1">
      <alignment horizontal="right" vertical="center" shrinkToFit="1"/>
    </xf>
    <xf numFmtId="0" fontId="19" fillId="6" borderId="0" xfId="0" applyFont="1" applyFill="1" applyBorder="1" applyAlignment="1">
      <alignment horizontal="right" vertical="center"/>
    </xf>
    <xf numFmtId="176" fontId="2" fillId="5" borderId="53" xfId="0" applyNumberFormat="1" applyFont="1" applyFill="1" applyBorder="1">
      <alignment vertical="center"/>
    </xf>
    <xf numFmtId="0" fontId="11" fillId="8" borderId="54" xfId="0" applyFont="1" applyFill="1" applyBorder="1" applyAlignment="1">
      <alignment vertical="center"/>
    </xf>
    <xf numFmtId="0" fontId="15" fillId="0" borderId="44" xfId="0" applyFont="1" applyBorder="1">
      <alignment vertical="center"/>
    </xf>
    <xf numFmtId="0" fontId="2" fillId="6" borderId="32" xfId="0" applyFont="1" applyFill="1" applyBorder="1" applyAlignment="1">
      <alignment vertical="center"/>
    </xf>
    <xf numFmtId="0" fontId="11" fillId="8" borderId="55" xfId="0" applyFont="1" applyFill="1" applyBorder="1" applyAlignment="1">
      <alignment vertical="center"/>
    </xf>
    <xf numFmtId="0" fontId="15" fillId="0" borderId="35" xfId="0" applyFont="1" applyBorder="1">
      <alignment vertical="center"/>
    </xf>
    <xf numFmtId="0" fontId="15" fillId="6" borderId="9" xfId="0" applyFont="1" applyFill="1" applyBorder="1" applyAlignment="1">
      <alignment vertical="center"/>
    </xf>
    <xf numFmtId="0" fontId="15" fillId="0" borderId="42" xfId="0" applyFont="1" applyBorder="1">
      <alignment vertical="center"/>
    </xf>
    <xf numFmtId="176" fontId="2" fillId="5" borderId="56" xfId="0" applyNumberFormat="1" applyFont="1" applyFill="1" applyBorder="1">
      <alignment vertical="center"/>
    </xf>
    <xf numFmtId="0" fontId="15" fillId="0" borderId="47" xfId="0" applyFont="1" applyBorder="1">
      <alignment vertical="center"/>
    </xf>
    <xf numFmtId="0" fontId="24" fillId="16" borderId="0" xfId="0" applyFont="1" applyFill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5" fillId="5" borderId="36" xfId="0" applyFont="1" applyFill="1" applyBorder="1">
      <alignment vertical="center"/>
    </xf>
    <xf numFmtId="180" fontId="13" fillId="6" borderId="38" xfId="0" applyNumberFormat="1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 vertical="center"/>
    </xf>
    <xf numFmtId="180" fontId="13" fillId="6" borderId="41" xfId="0" applyNumberFormat="1" applyFont="1" applyFill="1" applyBorder="1" applyAlignment="1">
      <alignment horizontal="right" vertical="center" shrinkToFit="1"/>
    </xf>
    <xf numFmtId="178" fontId="15" fillId="6" borderId="57" xfId="0" applyNumberFormat="1" applyFont="1" applyFill="1" applyBorder="1" applyAlignment="1">
      <alignment horizontal="right" vertical="center"/>
    </xf>
    <xf numFmtId="0" fontId="20" fillId="17" borderId="9" xfId="0" applyFont="1" applyFill="1" applyBorder="1" applyAlignment="1">
      <alignment horizontal="center" vertical="center"/>
    </xf>
    <xf numFmtId="180" fontId="13" fillId="8" borderId="58" xfId="0" applyNumberFormat="1" applyFont="1" applyFill="1" applyBorder="1" applyAlignment="1">
      <alignment horizontal="right" vertical="center"/>
    </xf>
    <xf numFmtId="180" fontId="13" fillId="6" borderId="47" xfId="0" applyNumberFormat="1" applyFont="1" applyFill="1" applyBorder="1" applyAlignment="1">
      <alignment horizontal="right" vertical="center" shrinkToFit="1"/>
    </xf>
    <xf numFmtId="180" fontId="13" fillId="6" borderId="59" xfId="0" applyNumberFormat="1" applyFont="1" applyFill="1" applyBorder="1" applyAlignment="1">
      <alignment horizontal="right" vertical="center" shrinkToFit="1"/>
    </xf>
    <xf numFmtId="0" fontId="15" fillId="6" borderId="9" xfId="0" applyFont="1" applyFill="1" applyBorder="1" applyAlignment="1">
      <alignment horizontal="center" vertical="center"/>
    </xf>
    <xf numFmtId="180" fontId="13" fillId="6" borderId="39" xfId="0" applyNumberFormat="1" applyFont="1" applyFill="1" applyBorder="1" applyAlignment="1">
      <alignment horizontal="right" vertical="center" shrinkToFit="1"/>
    </xf>
    <xf numFmtId="179" fontId="3" fillId="6" borderId="19" xfId="0" applyNumberFormat="1" applyFont="1" applyFill="1" applyBorder="1" applyAlignment="1">
      <alignment horizontal="right" vertical="center" shrinkToFit="1"/>
    </xf>
    <xf numFmtId="0" fontId="2" fillId="4" borderId="56" xfId="0" applyFont="1" applyFill="1" applyBorder="1" applyAlignment="1">
      <alignment horizontal="center" vertical="center"/>
    </xf>
    <xf numFmtId="179" fontId="14" fillId="6" borderId="52" xfId="0" applyNumberFormat="1" applyFont="1" applyFill="1" applyBorder="1" applyAlignment="1">
      <alignment horizontal="right" vertical="center" shrinkToFit="1"/>
    </xf>
    <xf numFmtId="179" fontId="16" fillId="6" borderId="0" xfId="0" applyNumberFormat="1" applyFont="1" applyFill="1" applyBorder="1" applyAlignment="1">
      <alignment horizontal="right" vertical="center" shrinkToFit="1"/>
    </xf>
    <xf numFmtId="0" fontId="15" fillId="6" borderId="8" xfId="0" applyFont="1" applyFill="1" applyBorder="1" applyAlignment="1">
      <alignment horizontal="centerContinuous" vertical="center"/>
    </xf>
    <xf numFmtId="180" fontId="13" fillId="6" borderId="46" xfId="0" applyNumberFormat="1" applyFont="1" applyFill="1" applyBorder="1" applyAlignment="1">
      <alignment horizontal="right" vertical="center" shrinkToFit="1"/>
    </xf>
    <xf numFmtId="179" fontId="15" fillId="6" borderId="19" xfId="0" applyNumberFormat="1" applyFont="1" applyFill="1" applyBorder="1" applyAlignment="1">
      <alignment horizontal="right" vertical="center" shrinkToFit="1"/>
    </xf>
    <xf numFmtId="178" fontId="16" fillId="6" borderId="0" xfId="0" applyNumberFormat="1" applyFont="1" applyFill="1" applyBorder="1" applyAlignment="1">
      <alignment horizontal="right" vertical="center"/>
    </xf>
    <xf numFmtId="0" fontId="15" fillId="6" borderId="60" xfId="0" applyFont="1" applyFill="1" applyBorder="1" applyAlignment="1">
      <alignment horizontal="centerContinuous" vertical="center"/>
    </xf>
    <xf numFmtId="0" fontId="15" fillId="6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0" fontId="15" fillId="6" borderId="61" xfId="0" applyFont="1" applyFill="1" applyBorder="1" applyAlignment="1">
      <alignment horizontal="centerContinuous" vertical="center"/>
    </xf>
    <xf numFmtId="0" fontId="15" fillId="6" borderId="7" xfId="0" applyFont="1" applyFill="1" applyBorder="1" applyAlignment="1">
      <alignment horizontal="centerContinuous" vertical="center"/>
    </xf>
    <xf numFmtId="178" fontId="15" fillId="6" borderId="57" xfId="0" applyNumberFormat="1" applyFont="1" applyFill="1" applyBorder="1">
      <alignment vertical="center"/>
    </xf>
    <xf numFmtId="176" fontId="2" fillId="5" borderId="62" xfId="0" applyNumberFormat="1" applyFont="1" applyFill="1" applyBorder="1">
      <alignment vertical="center"/>
    </xf>
    <xf numFmtId="180" fontId="13" fillId="8" borderId="54" xfId="0" applyNumberFormat="1" applyFont="1" applyFill="1" applyBorder="1" applyAlignment="1">
      <alignment horizontal="right" vertical="center"/>
    </xf>
    <xf numFmtId="0" fontId="7" fillId="6" borderId="0" xfId="0" applyFont="1" applyFill="1" applyBorder="1" applyAlignment="1">
      <alignment vertical="center"/>
    </xf>
    <xf numFmtId="0" fontId="2" fillId="4" borderId="62" xfId="0" applyFont="1" applyFill="1" applyBorder="1" applyAlignment="1">
      <alignment horizontal="center" vertical="center"/>
    </xf>
    <xf numFmtId="0" fontId="15" fillId="0" borderId="63" xfId="0" applyFont="1" applyBorder="1">
      <alignment vertical="center"/>
    </xf>
    <xf numFmtId="0" fontId="11" fillId="8" borderId="64" xfId="0" applyFont="1" applyFill="1" applyBorder="1" applyAlignment="1">
      <alignment vertical="center"/>
    </xf>
    <xf numFmtId="179" fontId="13" fillId="6" borderId="41" xfId="0" applyNumberFormat="1" applyFont="1" applyFill="1" applyBorder="1" applyAlignment="1">
      <alignment horizontal="right" vertical="center" shrinkToFit="1"/>
    </xf>
    <xf numFmtId="0" fontId="15" fillId="0" borderId="0" xfId="0" applyFont="1" applyFill="1">
      <alignment vertical="center"/>
    </xf>
    <xf numFmtId="179" fontId="11" fillId="6" borderId="19" xfId="0" applyNumberFormat="1" applyFont="1" applyFill="1" applyBorder="1" applyAlignment="1">
      <alignment horizontal="right" vertical="center"/>
    </xf>
    <xf numFmtId="0" fontId="15" fillId="0" borderId="9" xfId="0" applyFont="1" applyBorder="1">
      <alignment vertical="center"/>
    </xf>
    <xf numFmtId="180" fontId="13" fillId="8" borderId="51" xfId="0" applyNumberFormat="1" applyFont="1" applyFill="1" applyBorder="1" applyAlignment="1">
      <alignment horizontal="right" vertical="center"/>
    </xf>
    <xf numFmtId="179" fontId="13" fillId="6" borderId="38" xfId="0" applyNumberFormat="1" applyFont="1" applyFill="1" applyBorder="1" applyAlignment="1">
      <alignment horizontal="right" vertical="center" shrinkToFit="1"/>
    </xf>
    <xf numFmtId="0" fontId="14" fillId="18" borderId="7" xfId="0" applyFont="1" applyFill="1" applyBorder="1">
      <alignment vertical="center"/>
    </xf>
    <xf numFmtId="0" fontId="21" fillId="6" borderId="0" xfId="0" applyFont="1" applyFill="1" applyAlignment="1">
      <alignment horizontal="right" vertical="center"/>
    </xf>
    <xf numFmtId="0" fontId="15" fillId="6" borderId="19" xfId="0" applyFont="1" applyFill="1" applyBorder="1" applyAlignment="1">
      <alignment vertical="center"/>
    </xf>
    <xf numFmtId="179" fontId="13" fillId="5" borderId="33" xfId="0" applyNumberFormat="1" applyFont="1" applyFill="1" applyBorder="1" applyAlignment="1">
      <alignment horizontal="right" vertical="center" shrinkToFit="1"/>
    </xf>
    <xf numFmtId="0" fontId="15" fillId="0" borderId="9" xfId="1" applyFont="1" applyBorder="1">
      <alignment vertical="center"/>
    </xf>
    <xf numFmtId="179" fontId="13" fillId="5" borderId="36" xfId="0" applyNumberFormat="1" applyFont="1" applyFill="1" applyBorder="1" applyAlignment="1">
      <alignment horizontal="right" vertical="center" shrinkToFit="1"/>
    </xf>
    <xf numFmtId="0" fontId="11" fillId="6" borderId="0" xfId="0" applyFont="1" applyFill="1" applyBorder="1" applyAlignment="1">
      <alignment horizontal="right" vertical="center"/>
    </xf>
    <xf numFmtId="0" fontId="11" fillId="6" borderId="44" xfId="0" applyFont="1" applyFill="1" applyBorder="1" applyAlignment="1">
      <alignment horizontal="center" vertical="center"/>
    </xf>
    <xf numFmtId="0" fontId="21" fillId="9" borderId="65" xfId="0" applyFont="1" applyFill="1" applyBorder="1" applyAlignment="1">
      <alignment horizontal="centerContinuous" vertical="center" shrinkToFit="1"/>
    </xf>
    <xf numFmtId="0" fontId="4" fillId="6" borderId="0" xfId="0" applyFont="1" applyFill="1" applyBorder="1" applyAlignment="1">
      <alignment vertical="center"/>
    </xf>
    <xf numFmtId="0" fontId="19" fillId="6" borderId="66" xfId="0" applyFont="1" applyFill="1" applyBorder="1" applyAlignment="1">
      <alignment vertical="center"/>
    </xf>
    <xf numFmtId="0" fontId="15" fillId="5" borderId="67" xfId="0" applyFont="1" applyFill="1" applyBorder="1">
      <alignment vertical="center"/>
    </xf>
    <xf numFmtId="178" fontId="13" fillId="6" borderId="41" xfId="0" applyNumberFormat="1" applyFont="1" applyFill="1" applyBorder="1" applyAlignment="1">
      <alignment horizontal="right" vertical="center" shrinkToFit="1"/>
    </xf>
    <xf numFmtId="0" fontId="2" fillId="6" borderId="0" xfId="0" applyFont="1" applyFill="1" applyAlignment="1">
      <alignment vertical="center"/>
    </xf>
    <xf numFmtId="179" fontId="11" fillId="6" borderId="32" xfId="0" applyNumberFormat="1" applyFont="1" applyFill="1" applyBorder="1" applyAlignment="1">
      <alignment horizontal="right" vertical="center"/>
    </xf>
    <xf numFmtId="176" fontId="2" fillId="2" borderId="52" xfId="0" applyNumberFormat="1" applyFont="1" applyFill="1" applyBorder="1">
      <alignment vertical="center"/>
    </xf>
    <xf numFmtId="0" fontId="15" fillId="5" borderId="9" xfId="0" applyFont="1" applyFill="1" applyBorder="1">
      <alignment vertical="center"/>
    </xf>
    <xf numFmtId="0" fontId="4" fillId="6" borderId="0" xfId="0" applyFont="1" applyFill="1" applyBorder="1" applyAlignment="1">
      <alignment horizontal="centerContinuous" vertical="center"/>
    </xf>
    <xf numFmtId="179" fontId="18" fillId="6" borderId="38" xfId="0" applyNumberFormat="1" applyFont="1" applyFill="1" applyBorder="1" applyAlignment="1">
      <alignment horizontal="right" vertical="center" shrinkToFit="1"/>
    </xf>
    <xf numFmtId="180" fontId="13" fillId="6" borderId="68" xfId="0" applyNumberFormat="1" applyFont="1" applyFill="1" applyBorder="1" applyAlignment="1">
      <alignment horizontal="right" vertical="center" shrinkToFit="1"/>
    </xf>
    <xf numFmtId="176" fontId="2" fillId="5" borderId="69" xfId="0" applyNumberFormat="1" applyFont="1" applyFill="1" applyBorder="1">
      <alignment vertical="center"/>
    </xf>
    <xf numFmtId="179" fontId="7" fillId="6" borderId="52" xfId="0" applyNumberFormat="1" applyFont="1" applyFill="1" applyBorder="1">
      <alignment vertical="center"/>
    </xf>
    <xf numFmtId="179" fontId="13" fillId="8" borderId="54" xfId="0" applyNumberFormat="1" applyFont="1" applyFill="1" applyBorder="1" applyAlignment="1">
      <alignment horizontal="right" vertical="center"/>
    </xf>
    <xf numFmtId="180" fontId="11" fillId="6" borderId="44" xfId="0" applyNumberFormat="1" applyFont="1" applyFill="1" applyBorder="1" applyAlignment="1">
      <alignment horizontal="right" vertical="center"/>
    </xf>
    <xf numFmtId="0" fontId="11" fillId="6" borderId="0" xfId="0" applyFont="1" applyFill="1" applyBorder="1" applyAlignment="1">
      <alignment horizontal="right"/>
    </xf>
    <xf numFmtId="179" fontId="13" fillId="6" borderId="68" xfId="0" applyNumberFormat="1" applyFont="1" applyFill="1" applyBorder="1" applyAlignment="1">
      <alignment horizontal="right" vertical="center" shrinkToFit="1"/>
    </xf>
    <xf numFmtId="179" fontId="13" fillId="8" borderId="51" xfId="0" applyNumberFormat="1" applyFont="1" applyFill="1" applyBorder="1" applyAlignment="1">
      <alignment horizontal="right" vertical="center"/>
    </xf>
    <xf numFmtId="178" fontId="13" fillId="8" borderId="51" xfId="0" applyNumberFormat="1" applyFont="1" applyFill="1" applyBorder="1" applyAlignment="1">
      <alignment horizontal="right" vertical="center"/>
    </xf>
    <xf numFmtId="0" fontId="15" fillId="5" borderId="15" xfId="0" applyFont="1" applyFill="1" applyBorder="1">
      <alignment vertical="center"/>
    </xf>
    <xf numFmtId="0" fontId="19" fillId="6" borderId="54" xfId="0" applyFont="1" applyFill="1" applyBorder="1" applyAlignment="1">
      <alignment vertical="center"/>
    </xf>
    <xf numFmtId="0" fontId="15" fillId="6" borderId="42" xfId="0" applyFont="1" applyFill="1" applyBorder="1">
      <alignment vertical="center"/>
    </xf>
    <xf numFmtId="0" fontId="15" fillId="5" borderId="46" xfId="0" applyFont="1" applyFill="1" applyBorder="1">
      <alignment vertical="center"/>
    </xf>
    <xf numFmtId="0" fontId="2" fillId="6" borderId="19" xfId="0" applyFont="1" applyFill="1" applyBorder="1" applyAlignment="1">
      <alignment vertical="center"/>
    </xf>
    <xf numFmtId="0" fontId="15" fillId="0" borderId="49" xfId="0" applyFont="1" applyBorder="1">
      <alignment vertical="center"/>
    </xf>
    <xf numFmtId="0" fontId="15" fillId="5" borderId="38" xfId="0" applyFont="1" applyFill="1" applyBorder="1">
      <alignment vertical="center"/>
    </xf>
    <xf numFmtId="0" fontId="15" fillId="2" borderId="0" xfId="0" applyFont="1" applyFill="1" applyBorder="1" applyAlignment="1">
      <alignment vertical="center"/>
    </xf>
    <xf numFmtId="0" fontId="11" fillId="8" borderId="68" xfId="0" applyFont="1" applyFill="1" applyBorder="1" applyAlignment="1">
      <alignment vertical="center"/>
    </xf>
    <xf numFmtId="0" fontId="10" fillId="8" borderId="55" xfId="0" applyFont="1" applyFill="1" applyBorder="1" applyAlignment="1">
      <alignment vertical="center"/>
    </xf>
    <xf numFmtId="0" fontId="14" fillId="19" borderId="7" xfId="0" applyFont="1" applyFill="1" applyBorder="1">
      <alignment vertical="center"/>
    </xf>
    <xf numFmtId="0" fontId="15" fillId="0" borderId="70" xfId="0" applyFont="1" applyBorder="1">
      <alignment vertical="center"/>
    </xf>
    <xf numFmtId="180" fontId="13" fillId="5" borderId="33" xfId="0" applyNumberFormat="1" applyFont="1" applyFill="1" applyBorder="1" applyAlignment="1">
      <alignment horizontal="right" vertical="center"/>
    </xf>
    <xf numFmtId="0" fontId="7" fillId="6" borderId="32" xfId="0" applyFont="1" applyFill="1" applyBorder="1" applyAlignment="1">
      <alignment vertical="center"/>
    </xf>
    <xf numFmtId="0" fontId="15" fillId="5" borderId="41" xfId="0" applyFont="1" applyFill="1" applyBorder="1">
      <alignment vertical="center"/>
    </xf>
    <xf numFmtId="0" fontId="11" fillId="6" borderId="71" xfId="0" applyFont="1" applyFill="1" applyBorder="1" applyAlignment="1">
      <alignment horizontal="center" vertical="center"/>
    </xf>
    <xf numFmtId="0" fontId="7" fillId="6" borderId="54" xfId="0" applyFont="1" applyFill="1" applyBorder="1" applyAlignment="1">
      <alignment vertical="center"/>
    </xf>
    <xf numFmtId="0" fontId="10" fillId="8" borderId="51" xfId="0" applyFont="1" applyFill="1" applyBorder="1" applyAlignment="1">
      <alignment vertical="center"/>
    </xf>
    <xf numFmtId="0" fontId="14" fillId="18" borderId="9" xfId="0" applyFont="1" applyFill="1" applyBorder="1">
      <alignment vertical="center"/>
    </xf>
    <xf numFmtId="0" fontId="15" fillId="5" borderId="59" xfId="0" applyFont="1" applyFill="1" applyBorder="1">
      <alignment vertical="center"/>
    </xf>
    <xf numFmtId="181" fontId="13" fillId="6" borderId="67" xfId="0" applyNumberFormat="1" applyFont="1" applyFill="1" applyBorder="1" applyAlignment="1">
      <alignment horizontal="right" vertical="center" shrinkToFit="1"/>
    </xf>
    <xf numFmtId="0" fontId="19" fillId="6" borderId="55" xfId="0" applyFont="1" applyFill="1" applyBorder="1" applyAlignment="1">
      <alignment vertical="center"/>
    </xf>
    <xf numFmtId="179" fontId="13" fillId="8" borderId="58" xfId="0" applyNumberFormat="1" applyFont="1" applyFill="1" applyBorder="1" applyAlignment="1">
      <alignment horizontal="right" vertical="center"/>
    </xf>
    <xf numFmtId="0" fontId="21" fillId="4" borderId="65" xfId="0" applyFont="1" applyFill="1" applyBorder="1" applyAlignment="1">
      <alignment horizontal="centerContinuous" vertical="center" shrinkToFit="1"/>
    </xf>
    <xf numFmtId="180" fontId="13" fillId="5" borderId="72" xfId="0" applyNumberFormat="1" applyFont="1" applyFill="1" applyBorder="1" applyAlignment="1">
      <alignment horizontal="right" vertical="center"/>
    </xf>
    <xf numFmtId="181" fontId="13" fillId="8" borderId="58" xfId="0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15" fillId="6" borderId="44" xfId="0" applyFont="1" applyFill="1" applyBorder="1">
      <alignment vertical="center"/>
    </xf>
    <xf numFmtId="0" fontId="2" fillId="0" borderId="0" xfId="0" applyFont="1">
      <alignment vertical="center"/>
    </xf>
    <xf numFmtId="179" fontId="13" fillId="5" borderId="34" xfId="0" applyNumberFormat="1" applyFont="1" applyFill="1" applyBorder="1" applyAlignment="1">
      <alignment horizontal="right" vertical="center" shrinkToFit="1"/>
    </xf>
    <xf numFmtId="179" fontId="13" fillId="6" borderId="73" xfId="0" applyNumberFormat="1" applyFont="1" applyFill="1" applyBorder="1" applyAlignment="1">
      <alignment horizontal="right" vertical="center" shrinkToFit="1"/>
    </xf>
    <xf numFmtId="0" fontId="15" fillId="0" borderId="0" xfId="0" applyFont="1">
      <alignment vertical="center"/>
    </xf>
    <xf numFmtId="0" fontId="15" fillId="5" borderId="74" xfId="0" applyFont="1" applyFill="1" applyBorder="1">
      <alignment vertical="center"/>
    </xf>
    <xf numFmtId="0" fontId="15" fillId="0" borderId="75" xfId="0" applyFont="1" applyBorder="1">
      <alignment vertical="center"/>
    </xf>
    <xf numFmtId="179" fontId="13" fillId="6" borderId="46" xfId="0" applyNumberFormat="1" applyFont="1" applyFill="1" applyBorder="1" applyAlignment="1">
      <alignment horizontal="right" vertical="center" shrinkToFit="1"/>
    </xf>
    <xf numFmtId="0" fontId="15" fillId="5" borderId="27" xfId="0" applyFont="1" applyFill="1" applyBorder="1">
      <alignment vertical="center"/>
    </xf>
    <xf numFmtId="179" fontId="7" fillId="6" borderId="57" xfId="0" applyNumberFormat="1" applyFont="1" applyFill="1" applyBorder="1">
      <alignment vertical="center"/>
    </xf>
    <xf numFmtId="0" fontId="2" fillId="2" borderId="32" xfId="0" applyFont="1" applyFill="1" applyBorder="1">
      <alignment vertical="center"/>
    </xf>
    <xf numFmtId="0" fontId="15" fillId="0" borderId="0" xfId="1" applyFont="1" applyBorder="1">
      <alignment vertical="center"/>
    </xf>
    <xf numFmtId="179" fontId="18" fillId="6" borderId="54" xfId="0" applyNumberFormat="1" applyFont="1" applyFill="1" applyBorder="1" applyAlignment="1">
      <alignment horizontal="right" vertical="center"/>
    </xf>
    <xf numFmtId="0" fontId="7" fillId="6" borderId="0" xfId="0" applyFont="1" applyFill="1" applyAlignment="1">
      <alignment horizontal="right" vertical="center"/>
    </xf>
    <xf numFmtId="0" fontId="15" fillId="0" borderId="63" xfId="0" applyFont="1" applyFill="1" applyBorder="1">
      <alignment vertical="center"/>
    </xf>
    <xf numFmtId="0" fontId="24" fillId="9" borderId="34" xfId="0" applyFont="1" applyFill="1" applyBorder="1" applyAlignment="1">
      <alignment horizontal="centerContinuous" vertical="center" shrinkToFit="1"/>
    </xf>
    <xf numFmtId="0" fontId="15" fillId="0" borderId="76" xfId="0" applyFont="1" applyBorder="1">
      <alignment vertical="center"/>
    </xf>
    <xf numFmtId="178" fontId="13" fillId="6" borderId="73" xfId="0" applyNumberFormat="1" applyFont="1" applyFill="1" applyBorder="1" applyAlignment="1">
      <alignment horizontal="right" vertical="center" shrinkToFit="1"/>
    </xf>
    <xf numFmtId="0" fontId="15" fillId="0" borderId="77" xfId="0" applyFont="1" applyBorder="1">
      <alignment vertical="center"/>
    </xf>
    <xf numFmtId="176" fontId="2" fillId="2" borderId="57" xfId="0" applyNumberFormat="1" applyFont="1" applyFill="1" applyBorder="1">
      <alignment vertical="center"/>
    </xf>
    <xf numFmtId="181" fontId="13" fillId="6" borderId="74" xfId="0" applyNumberFormat="1" applyFont="1" applyFill="1" applyBorder="1" applyAlignment="1">
      <alignment horizontal="right" vertical="center" shrinkToFit="1"/>
    </xf>
    <xf numFmtId="180" fontId="13" fillId="5" borderId="36" xfId="0" applyNumberFormat="1" applyFont="1" applyFill="1" applyBorder="1" applyAlignment="1">
      <alignment horizontal="right" vertical="center"/>
    </xf>
    <xf numFmtId="0" fontId="15" fillId="0" borderId="41" xfId="0" applyFont="1" applyBorder="1">
      <alignment vertical="center"/>
    </xf>
    <xf numFmtId="14" fontId="15" fillId="0" borderId="28" xfId="0" applyNumberFormat="1" applyFont="1" applyBorder="1">
      <alignment vertical="center"/>
    </xf>
    <xf numFmtId="0" fontId="2" fillId="6" borderId="9" xfId="0" applyFont="1" applyFill="1" applyBorder="1" applyAlignment="1">
      <alignment horizontal="center" vertical="center"/>
    </xf>
    <xf numFmtId="179" fontId="13" fillId="6" borderId="74" xfId="0" applyNumberFormat="1" applyFont="1" applyFill="1" applyBorder="1" applyAlignment="1">
      <alignment horizontal="right" vertical="center" shrinkToFit="1"/>
    </xf>
    <xf numFmtId="0" fontId="2" fillId="6" borderId="0" xfId="0" applyFont="1" applyFill="1" applyAlignment="1">
      <alignment horizontal="right" vertical="center"/>
    </xf>
    <xf numFmtId="179" fontId="13" fillId="4" borderId="78" xfId="0" applyNumberFormat="1" applyFont="1" applyFill="1" applyBorder="1" applyAlignment="1">
      <alignment horizontal="right" vertical="center"/>
    </xf>
    <xf numFmtId="0" fontId="2" fillId="5" borderId="24" xfId="0" applyFont="1" applyFill="1" applyBorder="1">
      <alignment vertical="center"/>
    </xf>
    <xf numFmtId="177" fontId="15" fillId="20" borderId="36" xfId="0" applyNumberFormat="1" applyFont="1" applyFill="1" applyBorder="1" applyAlignment="1">
      <alignment vertical="center"/>
    </xf>
    <xf numFmtId="0" fontId="14" fillId="18" borderId="0" xfId="0" applyFont="1" applyFill="1" applyBorder="1">
      <alignment vertical="center"/>
    </xf>
    <xf numFmtId="0" fontId="2" fillId="6" borderId="30" xfId="0" applyFont="1" applyFill="1" applyBorder="1" applyAlignment="1">
      <alignment vertical="center"/>
    </xf>
    <xf numFmtId="179" fontId="13" fillId="6" borderId="79" xfId="0" applyNumberFormat="1" applyFont="1" applyFill="1" applyBorder="1" applyAlignment="1">
      <alignment horizontal="right" vertical="center" shrinkToFit="1"/>
    </xf>
    <xf numFmtId="180" fontId="13" fillId="6" borderId="19" xfId="0" applyNumberFormat="1" applyFont="1" applyFill="1" applyBorder="1" applyAlignment="1">
      <alignment horizontal="right" vertical="center"/>
    </xf>
    <xf numFmtId="0" fontId="15" fillId="2" borderId="49" xfId="0" applyFont="1" applyFill="1" applyBorder="1">
      <alignment vertical="center"/>
    </xf>
    <xf numFmtId="0" fontId="14" fillId="6" borderId="0" xfId="0" applyFont="1" applyFill="1" applyAlignment="1">
      <alignment horizontal="right" vertical="center"/>
    </xf>
    <xf numFmtId="180" fontId="13" fillId="8" borderId="66" xfId="0" applyNumberFormat="1" applyFont="1" applyFill="1" applyBorder="1" applyAlignment="1">
      <alignment horizontal="right" vertical="center"/>
    </xf>
    <xf numFmtId="0" fontId="19" fillId="6" borderId="63" xfId="0" applyFont="1" applyFill="1" applyBorder="1">
      <alignment vertical="center"/>
    </xf>
    <xf numFmtId="179" fontId="13" fillId="6" borderId="59" xfId="0" applyNumberFormat="1" applyFont="1" applyFill="1" applyBorder="1" applyAlignment="1">
      <alignment horizontal="right" vertical="center" shrinkToFit="1"/>
    </xf>
    <xf numFmtId="49" fontId="15" fillId="5" borderId="38" xfId="0" applyNumberFormat="1" applyFont="1" applyFill="1" applyBorder="1">
      <alignment vertical="center"/>
    </xf>
    <xf numFmtId="49" fontId="15" fillId="5" borderId="59" xfId="0" applyNumberFormat="1" applyFont="1" applyFill="1" applyBorder="1">
      <alignment vertical="center"/>
    </xf>
    <xf numFmtId="179" fontId="13" fillId="6" borderId="7" xfId="0" applyNumberFormat="1" applyFont="1" applyFill="1" applyBorder="1" applyAlignment="1">
      <alignment horizontal="right" vertical="center" shrinkToFit="1"/>
    </xf>
    <xf numFmtId="180" fontId="13" fillId="6" borderId="43" xfId="0" applyNumberFormat="1" applyFont="1" applyFill="1" applyBorder="1" applyAlignment="1">
      <alignment horizontal="right" vertical="center" shrinkToFit="1"/>
    </xf>
    <xf numFmtId="0" fontId="15" fillId="0" borderId="59" xfId="0" applyFont="1" applyBorder="1">
      <alignment vertical="center"/>
    </xf>
    <xf numFmtId="179" fontId="22" fillId="6" borderId="8" xfId="0" applyNumberFormat="1" applyFont="1" applyFill="1" applyBorder="1" applyAlignment="1">
      <alignment horizontal="right" vertical="center" shrinkToFit="1"/>
    </xf>
    <xf numFmtId="0" fontId="2" fillId="6" borderId="29" xfId="0" applyFont="1" applyFill="1" applyBorder="1" applyAlignment="1">
      <alignment vertical="center"/>
    </xf>
    <xf numFmtId="180" fontId="13" fillId="6" borderId="7" xfId="0" applyNumberFormat="1" applyFont="1" applyFill="1" applyBorder="1" applyAlignment="1">
      <alignment horizontal="right" vertical="center" shrinkToFit="1"/>
    </xf>
    <xf numFmtId="0" fontId="11" fillId="4" borderId="51" xfId="0" applyFont="1" applyFill="1" applyBorder="1" applyAlignment="1">
      <alignment vertical="center"/>
    </xf>
    <xf numFmtId="0" fontId="2" fillId="5" borderId="80" xfId="0" applyFont="1" applyFill="1" applyBorder="1">
      <alignment vertical="center"/>
    </xf>
    <xf numFmtId="0" fontId="15" fillId="0" borderId="28" xfId="0" applyFont="1" applyBorder="1">
      <alignment vertical="center"/>
    </xf>
    <xf numFmtId="49" fontId="15" fillId="5" borderId="41" xfId="0" applyNumberFormat="1" applyFont="1" applyFill="1" applyBorder="1">
      <alignment vertical="center"/>
    </xf>
    <xf numFmtId="179" fontId="22" fillId="6" borderId="81" xfId="0" applyNumberFormat="1" applyFont="1" applyFill="1" applyBorder="1" applyAlignment="1">
      <alignment horizontal="right" vertical="center" shrinkToFit="1"/>
    </xf>
    <xf numFmtId="0" fontId="2" fillId="4" borderId="80" xfId="0" applyFont="1" applyFill="1" applyBorder="1">
      <alignment vertical="center"/>
    </xf>
    <xf numFmtId="179" fontId="18" fillId="6" borderId="68" xfId="0" applyNumberFormat="1" applyFont="1" applyFill="1" applyBorder="1" applyAlignment="1">
      <alignment horizontal="right" vertical="center" shrinkToFit="1"/>
    </xf>
    <xf numFmtId="179" fontId="13" fillId="6" borderId="82" xfId="0" applyNumberFormat="1" applyFont="1" applyFill="1" applyBorder="1" applyAlignment="1">
      <alignment horizontal="right" vertical="center" shrinkToFit="1"/>
    </xf>
    <xf numFmtId="0" fontId="11" fillId="6" borderId="0" xfId="0" applyFont="1" applyFill="1" applyBorder="1" applyAlignment="1">
      <alignment horizontal="center" vertical="center"/>
    </xf>
    <xf numFmtId="0" fontId="11" fillId="4" borderId="33" xfId="0" applyFont="1" applyFill="1" applyBorder="1" applyAlignment="1">
      <alignment horizontal="center" vertical="center"/>
    </xf>
    <xf numFmtId="0" fontId="11" fillId="8" borderId="66" xfId="0" applyFont="1" applyFill="1" applyBorder="1" applyAlignment="1">
      <alignment vertical="center"/>
    </xf>
    <xf numFmtId="180" fontId="13" fillId="6" borderId="73" xfId="0" applyNumberFormat="1" applyFont="1" applyFill="1" applyBorder="1" applyAlignment="1">
      <alignment horizontal="right" vertical="center" shrinkToFit="1"/>
    </xf>
    <xf numFmtId="0" fontId="25" fillId="6" borderId="0" xfId="0" applyFont="1" applyFill="1" applyAlignment="1">
      <alignment horizontal="right" vertical="center"/>
    </xf>
    <xf numFmtId="0" fontId="26" fillId="6" borderId="0" xfId="0" applyFont="1" applyFill="1" applyAlignment="1">
      <alignment vertical="center"/>
    </xf>
    <xf numFmtId="0" fontId="15" fillId="5" borderId="36" xfId="0" applyNumberFormat="1" applyFont="1" applyFill="1" applyBorder="1" applyAlignment="1">
      <alignment vertical="center"/>
    </xf>
    <xf numFmtId="178" fontId="22" fillId="9" borderId="32" xfId="0" applyNumberFormat="1" applyFont="1" applyFill="1" applyBorder="1" applyAlignment="1">
      <alignment horizontal="right" vertical="center"/>
    </xf>
    <xf numFmtId="179" fontId="11" fillId="6" borderId="14" xfId="0" applyNumberFormat="1" applyFont="1" applyFill="1" applyBorder="1" applyAlignment="1">
      <alignment horizontal="right" vertical="center"/>
    </xf>
    <xf numFmtId="179" fontId="13" fillId="5" borderId="72" xfId="0" applyNumberFormat="1" applyFont="1" applyFill="1" applyBorder="1" applyAlignment="1">
      <alignment horizontal="right" vertical="center" shrinkToFit="1"/>
    </xf>
    <xf numFmtId="0" fontId="14" fillId="18" borderId="9" xfId="1" applyFont="1" applyFill="1" applyBorder="1">
      <alignment vertical="center"/>
    </xf>
    <xf numFmtId="0" fontId="11" fillId="4" borderId="72" xfId="0" applyFont="1" applyFill="1" applyBorder="1" applyAlignment="1">
      <alignment horizontal="center" vertical="center"/>
    </xf>
    <xf numFmtId="0" fontId="15" fillId="0" borderId="67" xfId="0" applyFont="1" applyBorder="1">
      <alignment vertical="center"/>
    </xf>
    <xf numFmtId="179" fontId="13" fillId="6" borderId="67" xfId="0" applyNumberFormat="1" applyFont="1" applyFill="1" applyBorder="1" applyAlignment="1">
      <alignment horizontal="right" vertical="center" shrinkToFit="1"/>
    </xf>
    <xf numFmtId="49" fontId="15" fillId="5" borderId="74" xfId="0" applyNumberFormat="1" applyFont="1" applyFill="1" applyBorder="1">
      <alignment vertical="center"/>
    </xf>
    <xf numFmtId="0" fontId="15" fillId="0" borderId="74" xfId="0" applyFont="1" applyBorder="1">
      <alignment vertical="center"/>
    </xf>
    <xf numFmtId="0" fontId="14" fillId="19" borderId="60" xfId="0" applyFont="1" applyFill="1" applyBorder="1">
      <alignment vertical="center"/>
    </xf>
    <xf numFmtId="179" fontId="22" fillId="6" borderId="61" xfId="0" applyNumberFormat="1" applyFont="1" applyFill="1" applyBorder="1" applyAlignment="1">
      <alignment horizontal="right" vertical="center" shrinkToFit="1"/>
    </xf>
    <xf numFmtId="0" fontId="11" fillId="4" borderId="68" xfId="0" applyFont="1" applyFill="1" applyBorder="1" applyAlignment="1">
      <alignment vertical="center"/>
    </xf>
    <xf numFmtId="0" fontId="11" fillId="4" borderId="36" xfId="0" applyFont="1" applyFill="1" applyBorder="1" applyAlignment="1">
      <alignment horizontal="center" vertical="center"/>
    </xf>
    <xf numFmtId="0" fontId="15" fillId="5" borderId="71" xfId="0" applyFont="1" applyFill="1" applyBorder="1">
      <alignment vertical="center"/>
    </xf>
    <xf numFmtId="180" fontId="13" fillId="6" borderId="83" xfId="0" applyNumberFormat="1" applyFont="1" applyFill="1" applyBorder="1" applyAlignment="1">
      <alignment horizontal="right" vertical="center" shrinkToFit="1"/>
    </xf>
    <xf numFmtId="0" fontId="11" fillId="4" borderId="54" xfId="0" applyFont="1" applyFill="1" applyBorder="1" applyAlignment="1">
      <alignment vertical="center"/>
    </xf>
    <xf numFmtId="179" fontId="22" fillId="6" borderId="84" xfId="0" applyNumberFormat="1" applyFont="1" applyFill="1" applyBorder="1" applyAlignment="1">
      <alignment horizontal="right" vertical="center" shrinkToFit="1"/>
    </xf>
    <xf numFmtId="177" fontId="15" fillId="0" borderId="30" xfId="0" applyNumberFormat="1" applyFont="1" applyBorder="1" applyAlignment="1">
      <alignment vertical="center"/>
    </xf>
    <xf numFmtId="180" fontId="13" fillId="6" borderId="85" xfId="0" applyNumberFormat="1" applyFont="1" applyFill="1" applyBorder="1" applyAlignment="1">
      <alignment horizontal="right" vertical="center" shrinkToFit="1"/>
    </xf>
    <xf numFmtId="180" fontId="13" fillId="6" borderId="74" xfId="0" applyNumberFormat="1" applyFont="1" applyFill="1" applyBorder="1" applyAlignment="1">
      <alignment horizontal="right" vertical="center" shrinkToFit="1"/>
    </xf>
    <xf numFmtId="0" fontId="2" fillId="5" borderId="25" xfId="0" applyFont="1" applyFill="1" applyBorder="1">
      <alignment vertical="center"/>
    </xf>
    <xf numFmtId="179" fontId="13" fillId="6" borderId="39" xfId="0" applyNumberFormat="1" applyFont="1" applyFill="1" applyBorder="1" applyAlignment="1">
      <alignment horizontal="right" vertical="center" shrinkToFit="1"/>
    </xf>
    <xf numFmtId="0" fontId="10" fillId="6" borderId="0" xfId="0" applyFont="1" applyFill="1" applyAlignment="1">
      <alignment vertical="center"/>
    </xf>
    <xf numFmtId="49" fontId="15" fillId="5" borderId="67" xfId="0" applyNumberFormat="1" applyFont="1" applyFill="1" applyBorder="1">
      <alignment vertical="center"/>
    </xf>
    <xf numFmtId="0" fontId="15" fillId="6" borderId="0" xfId="0" applyFont="1" applyFill="1" applyBorder="1" applyAlignment="1">
      <alignment horizontal="center" vertical="center"/>
    </xf>
    <xf numFmtId="14" fontId="15" fillId="0" borderId="32" xfId="0" applyNumberFormat="1" applyFont="1" applyBorder="1">
      <alignment vertical="center"/>
    </xf>
    <xf numFmtId="180" fontId="13" fillId="6" borderId="67" xfId="0" applyNumberFormat="1" applyFont="1" applyFill="1" applyBorder="1" applyAlignment="1">
      <alignment horizontal="right" vertical="center" shrinkToFit="1"/>
    </xf>
    <xf numFmtId="0" fontId="11" fillId="4" borderId="64" xfId="0" applyFont="1" applyFill="1" applyBorder="1" applyAlignment="1">
      <alignment vertical="center"/>
    </xf>
    <xf numFmtId="180" fontId="13" fillId="6" borderId="48" xfId="0" applyNumberFormat="1" applyFont="1" applyFill="1" applyBorder="1" applyAlignment="1">
      <alignment horizontal="right" vertical="center" shrinkToFit="1"/>
    </xf>
    <xf numFmtId="0" fontId="24" fillId="4" borderId="19" xfId="0" applyFont="1" applyFill="1" applyBorder="1" applyAlignment="1">
      <alignment horizontal="centerContinuous" vertical="center" shrinkToFit="1"/>
    </xf>
    <xf numFmtId="0" fontId="24" fillId="4" borderId="34" xfId="0" applyFont="1" applyFill="1" applyBorder="1" applyAlignment="1">
      <alignment horizontal="centerContinuous" vertical="center" shrinkToFit="1"/>
    </xf>
    <xf numFmtId="49" fontId="15" fillId="5" borderId="46" xfId="0" applyNumberFormat="1" applyFont="1" applyFill="1" applyBorder="1">
      <alignment vertical="center"/>
    </xf>
    <xf numFmtId="180" fontId="13" fillId="6" borderId="79" xfId="0" applyNumberFormat="1" applyFont="1" applyFill="1" applyBorder="1" applyAlignment="1">
      <alignment horizontal="right" vertical="center" shrinkToFit="1"/>
    </xf>
    <xf numFmtId="179" fontId="13" fillId="4" borderId="54" xfId="0" applyNumberFormat="1" applyFont="1" applyFill="1" applyBorder="1" applyAlignment="1">
      <alignment horizontal="right" vertical="center"/>
    </xf>
    <xf numFmtId="0" fontId="11" fillId="6" borderId="19" xfId="0" applyFont="1" applyFill="1" applyBorder="1" applyAlignment="1">
      <alignment vertical="center"/>
    </xf>
    <xf numFmtId="179" fontId="13" fillId="4" borderId="51" xfId="0" applyNumberFormat="1" applyFont="1" applyFill="1" applyBorder="1" applyAlignment="1">
      <alignment horizontal="right" vertical="center"/>
    </xf>
    <xf numFmtId="179" fontId="13" fillId="6" borderId="47" xfId="0" applyNumberFormat="1" applyFont="1" applyFill="1" applyBorder="1" applyAlignment="1">
      <alignment horizontal="right" vertical="center" shrinkToFit="1"/>
    </xf>
    <xf numFmtId="0" fontId="15" fillId="2" borderId="76" xfId="0" applyFont="1" applyFill="1" applyBorder="1">
      <alignment vertical="center"/>
    </xf>
    <xf numFmtId="0" fontId="14" fillId="19" borderId="38" xfId="0" applyFont="1" applyFill="1" applyBorder="1">
      <alignment vertical="center"/>
    </xf>
    <xf numFmtId="177" fontId="15" fillId="0" borderId="9" xfId="0" applyNumberFormat="1" applyFont="1" applyBorder="1" applyAlignment="1">
      <alignment vertical="center"/>
    </xf>
    <xf numFmtId="179" fontId="18" fillId="6" borderId="46" xfId="0" applyNumberFormat="1" applyFont="1" applyFill="1" applyBorder="1" applyAlignment="1">
      <alignment horizontal="right" vertical="center" shrinkToFit="1"/>
    </xf>
    <xf numFmtId="0" fontId="19" fillId="6" borderId="47" xfId="0" applyFont="1" applyFill="1" applyBorder="1" applyAlignment="1">
      <alignment horizontal="center" vertical="center" wrapText="1"/>
    </xf>
    <xf numFmtId="0" fontId="19" fillId="6" borderId="14" xfId="0" applyFont="1" applyFill="1" applyBorder="1" applyAlignment="1">
      <alignment horizontal="center" vertical="center" wrapText="1"/>
    </xf>
    <xf numFmtId="0" fontId="19" fillId="6" borderId="35" xfId="0" applyFont="1" applyFill="1" applyBorder="1" applyAlignment="1">
      <alignment horizontal="center" vertical="center" wrapText="1"/>
    </xf>
    <xf numFmtId="0" fontId="19" fillId="6" borderId="44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19" fillId="6" borderId="4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shrinkToFit="1"/>
    </xf>
    <xf numFmtId="0" fontId="14" fillId="10" borderId="7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4" fillId="10" borderId="60" xfId="0" applyFont="1" applyFill="1" applyBorder="1" applyAlignment="1">
      <alignment horizontal="center" vertical="center"/>
    </xf>
    <xf numFmtId="0" fontId="14" fillId="10" borderId="29" xfId="0" applyFont="1" applyFill="1" applyBorder="1" applyAlignment="1">
      <alignment horizontal="center" vertical="center"/>
    </xf>
    <xf numFmtId="0" fontId="14" fillId="10" borderId="61" xfId="0" applyFont="1" applyFill="1" applyBorder="1" applyAlignment="1">
      <alignment horizontal="center" vertical="center"/>
    </xf>
    <xf numFmtId="0" fontId="14" fillId="21" borderId="60" xfId="0" applyFont="1" applyFill="1" applyBorder="1" applyAlignment="1">
      <alignment horizontal="center" vertical="center"/>
    </xf>
    <xf numFmtId="0" fontId="14" fillId="21" borderId="6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20" fillId="11" borderId="30" xfId="0" applyFont="1" applyFill="1" applyBorder="1" applyAlignment="1">
      <alignment horizontal="center" vertical="center"/>
    </xf>
    <xf numFmtId="0" fontId="20" fillId="11" borderId="28" xfId="0" applyFont="1" applyFill="1" applyBorder="1" applyAlignment="1">
      <alignment horizontal="center" vertical="center"/>
    </xf>
    <xf numFmtId="0" fontId="20" fillId="13" borderId="30" xfId="0" applyFont="1" applyFill="1" applyBorder="1" applyAlignment="1">
      <alignment horizontal="center" vertical="center"/>
    </xf>
    <xf numFmtId="0" fontId="20" fillId="13" borderId="28" xfId="0" applyFont="1" applyFill="1" applyBorder="1" applyAlignment="1">
      <alignment horizontal="center" vertical="center"/>
    </xf>
    <xf numFmtId="0" fontId="20" fillId="12" borderId="30" xfId="0" applyFont="1" applyFill="1" applyBorder="1" applyAlignment="1">
      <alignment horizontal="center" vertical="center"/>
    </xf>
    <xf numFmtId="0" fontId="20" fillId="12" borderId="28" xfId="0" applyFont="1" applyFill="1" applyBorder="1" applyAlignment="1">
      <alignment horizontal="center" vertical="center"/>
    </xf>
  </cellXfs>
  <cellStyles count="4">
    <cellStyle name="標準" xfId="0" builtinId="0"/>
    <cellStyle name="標準 2" xfId="1" xr:uid="{00000000-0005-0000-0000-000001000000}"/>
    <cellStyle name="標準 3" xfId="2" xr:uid="{00000000-0005-0000-0000-000002000000}"/>
    <cellStyle name="標準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31172734724671E-2"/>
          <c:y val="1.5309231225834337E-2"/>
          <c:w val="0.91022026755593044"/>
          <c:h val="0.959848182145939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実績推移!$C$34</c:f>
              <c:strCache>
                <c:ptCount val="1"/>
                <c:pt idx="0">
                  <c:v>加工食品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実績推移!$D$34:$O$34</c:f>
              <c:numCache>
                <c:formatCode>#,##0;"▲ "#,##0</c:formatCode>
                <c:ptCount val="12"/>
                <c:pt idx="0">
                  <c:v>0</c:v>
                </c:pt>
                <c:pt idx="1">
                  <c:v>18943231.932700001</c:v>
                </c:pt>
                <c:pt idx="2">
                  <c:v>18986524.2656</c:v>
                </c:pt>
                <c:pt idx="3">
                  <c:v>19083383.089499999</c:v>
                </c:pt>
                <c:pt idx="4">
                  <c:v>18979490.328200001</c:v>
                </c:pt>
                <c:pt idx="5">
                  <c:v>18938619.007599998</c:v>
                </c:pt>
                <c:pt idx="6">
                  <c:v>20619806.385200001</c:v>
                </c:pt>
                <c:pt idx="7">
                  <c:v>19739836.7053</c:v>
                </c:pt>
                <c:pt idx="8">
                  <c:v>21686252.374000002</c:v>
                </c:pt>
                <c:pt idx="9">
                  <c:v>19071086.969099998</c:v>
                </c:pt>
                <c:pt idx="10">
                  <c:v>18286834.916099999</c:v>
                </c:pt>
                <c:pt idx="11">
                  <c:v>19846388.187199999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1-44CB-9464-EDE4BAA36580}"/>
            </c:ext>
          </c:extLst>
        </c:ser>
        <c:ser>
          <c:idx val="1"/>
          <c:order val="1"/>
          <c:tx>
            <c:strRef>
              <c:f>実績推移!$C$35</c:f>
              <c:strCache>
                <c:ptCount val="1"/>
                <c:pt idx="0">
                  <c:v>生鮮食品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実績推移!$D$35:$O$35</c:f>
              <c:numCache>
                <c:formatCode>#,##0;"▲ "#,##0</c:formatCode>
                <c:ptCount val="12"/>
                <c:pt idx="0">
                  <c:v>0</c:v>
                </c:pt>
                <c:pt idx="1">
                  <c:v>4600448.1217</c:v>
                </c:pt>
                <c:pt idx="2">
                  <c:v>4517218.6030999999</c:v>
                </c:pt>
                <c:pt idx="3">
                  <c:v>4282007.7703</c:v>
                </c:pt>
                <c:pt idx="4">
                  <c:v>4318767.6497</c:v>
                </c:pt>
                <c:pt idx="5">
                  <c:v>4434228.9652000004</c:v>
                </c:pt>
                <c:pt idx="6">
                  <c:v>4994283.3586999997</c:v>
                </c:pt>
                <c:pt idx="7">
                  <c:v>4716794.0427999999</c:v>
                </c:pt>
                <c:pt idx="8">
                  <c:v>4891467.9873000002</c:v>
                </c:pt>
                <c:pt idx="9">
                  <c:v>4745225.3973000003</c:v>
                </c:pt>
                <c:pt idx="10">
                  <c:v>4532714.0171999997</c:v>
                </c:pt>
                <c:pt idx="11">
                  <c:v>4862487.8064000001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1-44CB-9464-EDE4BAA36580}"/>
            </c:ext>
          </c:extLst>
        </c:ser>
        <c:ser>
          <c:idx val="2"/>
          <c:order val="2"/>
          <c:tx>
            <c:strRef>
              <c:f>実績推移!$C$36</c:f>
              <c:strCache>
                <c:ptCount val="1"/>
                <c:pt idx="0">
                  <c:v>菓子類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実績推移!$D$36:$O$36</c:f>
              <c:numCache>
                <c:formatCode>#,##0;"▲ "#,##0</c:formatCode>
                <c:ptCount val="12"/>
                <c:pt idx="0">
                  <c:v>0</c:v>
                </c:pt>
                <c:pt idx="1">
                  <c:v>8660321.9674999993</c:v>
                </c:pt>
                <c:pt idx="2">
                  <c:v>8313808.9568999996</c:v>
                </c:pt>
                <c:pt idx="3">
                  <c:v>8695796.5208999999</c:v>
                </c:pt>
                <c:pt idx="4">
                  <c:v>8195583.4999000002</c:v>
                </c:pt>
                <c:pt idx="5">
                  <c:v>7624857.6497999998</c:v>
                </c:pt>
                <c:pt idx="6">
                  <c:v>7991927.0686999997</c:v>
                </c:pt>
                <c:pt idx="7">
                  <c:v>7598892.2663000003</c:v>
                </c:pt>
                <c:pt idx="8">
                  <c:v>8044802.8448999999</c:v>
                </c:pt>
                <c:pt idx="9">
                  <c:v>7605614.4918</c:v>
                </c:pt>
                <c:pt idx="10">
                  <c:v>7777435.0190000003</c:v>
                </c:pt>
                <c:pt idx="11">
                  <c:v>8349216.7895999998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31-44CB-9464-EDE4BAA36580}"/>
            </c:ext>
          </c:extLst>
        </c:ser>
        <c:ser>
          <c:idx val="3"/>
          <c:order val="3"/>
          <c:tx>
            <c:strRef>
              <c:f>実績推移!$C$37</c:f>
              <c:strCache>
                <c:ptCount val="1"/>
                <c:pt idx="0">
                  <c:v>項目4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実績推移!$D$37:$O$37</c:f>
            </c:numRef>
          </c:val>
          <c:extLst>
            <c:ext xmlns:c16="http://schemas.microsoft.com/office/drawing/2014/chart" uri="{C3380CC4-5D6E-409C-BE32-E72D297353CC}">
              <c16:uniqueId val="{00000003-0E31-44CB-9464-EDE4BAA36580}"/>
            </c:ext>
          </c:extLst>
        </c:ser>
        <c:ser>
          <c:idx val="4"/>
          <c:order val="4"/>
          <c:tx>
            <c:strRef>
              <c:f>実績推移!$C$38</c:f>
              <c:strCache>
                <c:ptCount val="1"/>
                <c:pt idx="0">
                  <c:v>項目5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実績推移!$D$38:$O$38</c:f>
            </c:numRef>
          </c:val>
          <c:extLst>
            <c:ext xmlns:c16="http://schemas.microsoft.com/office/drawing/2014/chart" uri="{C3380CC4-5D6E-409C-BE32-E72D297353CC}">
              <c16:uniqueId val="{00000004-0E31-44CB-9464-EDE4BAA36580}"/>
            </c:ext>
          </c:extLst>
        </c:ser>
        <c:ser>
          <c:idx val="5"/>
          <c:order val="5"/>
          <c:tx>
            <c:strRef>
              <c:f>実績推移!$C$39</c:f>
              <c:strCache>
                <c:ptCount val="1"/>
                <c:pt idx="0">
                  <c:v>項目6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実績推移!$D$39:$O$39</c:f>
            </c:numRef>
          </c:val>
          <c:extLst>
            <c:ext xmlns:c16="http://schemas.microsoft.com/office/drawing/2014/chart" uri="{C3380CC4-5D6E-409C-BE32-E72D297353CC}">
              <c16:uniqueId val="{00000005-0E31-44CB-9464-EDE4BAA36580}"/>
            </c:ext>
          </c:extLst>
        </c:ser>
        <c:ser>
          <c:idx val="6"/>
          <c:order val="6"/>
          <c:tx>
            <c:strRef>
              <c:f>実績推移!$C$40</c:f>
              <c:strCache>
                <c:ptCount val="1"/>
                <c:pt idx="0">
                  <c:v>項目7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実績推移!$D$40:$O$40</c:f>
            </c:numRef>
          </c:val>
          <c:extLst>
            <c:ext xmlns:c16="http://schemas.microsoft.com/office/drawing/2014/chart" uri="{C3380CC4-5D6E-409C-BE32-E72D297353CC}">
              <c16:uniqueId val="{00000006-0E31-44CB-9464-EDE4BAA36580}"/>
            </c:ext>
          </c:extLst>
        </c:ser>
        <c:ser>
          <c:idx val="7"/>
          <c:order val="7"/>
          <c:tx>
            <c:strRef>
              <c:f>実績推移!$C$41</c:f>
              <c:strCache>
                <c:ptCount val="1"/>
                <c:pt idx="0">
                  <c:v>項目8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実績推移!$D$41:$O$41</c:f>
            </c:numRef>
          </c:val>
          <c:extLst>
            <c:ext xmlns:c16="http://schemas.microsoft.com/office/drawing/2014/chart" uri="{C3380CC4-5D6E-409C-BE32-E72D297353CC}">
              <c16:uniqueId val="{00000007-0E31-44CB-9464-EDE4BAA36580}"/>
            </c:ext>
          </c:extLst>
        </c:ser>
        <c:ser>
          <c:idx val="8"/>
          <c:order val="8"/>
          <c:tx>
            <c:strRef>
              <c:f>実績推移!$C$42</c:f>
              <c:strCache>
                <c:ptCount val="1"/>
                <c:pt idx="0">
                  <c:v>項目9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実績推移!$D$42:$O$42</c:f>
            </c:numRef>
          </c:val>
          <c:extLst>
            <c:ext xmlns:c16="http://schemas.microsoft.com/office/drawing/2014/chart" uri="{C3380CC4-5D6E-409C-BE32-E72D297353CC}">
              <c16:uniqueId val="{00000008-0E31-44CB-9464-EDE4BAA36580}"/>
            </c:ext>
          </c:extLst>
        </c:ser>
        <c:ser>
          <c:idx val="9"/>
          <c:order val="9"/>
          <c:tx>
            <c:strRef>
              <c:f>実績推移!$C$43</c:f>
              <c:strCache>
                <c:ptCount val="1"/>
                <c:pt idx="0">
                  <c:v>項目10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実績推移!$D$43:$O$43</c:f>
            </c:numRef>
          </c:val>
          <c:extLst>
            <c:ext xmlns:c16="http://schemas.microsoft.com/office/drawing/2014/chart" uri="{C3380CC4-5D6E-409C-BE32-E72D297353CC}">
              <c16:uniqueId val="{00000009-0E31-44CB-9464-EDE4BAA36580}"/>
            </c:ext>
          </c:extLst>
        </c:ser>
        <c:ser>
          <c:idx val="10"/>
          <c:order val="10"/>
          <c:tx>
            <c:strRef>
              <c:f>実績推移!$C$44</c:f>
              <c:strCache>
                <c:ptCount val="1"/>
                <c:pt idx="0">
                  <c:v>項目11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実績推移!$D$44:$O$44</c:f>
            </c:numRef>
          </c:val>
          <c:extLst>
            <c:ext xmlns:c16="http://schemas.microsoft.com/office/drawing/2014/chart" uri="{C3380CC4-5D6E-409C-BE32-E72D297353CC}">
              <c16:uniqueId val="{0000000A-0E31-44CB-9464-EDE4BAA36580}"/>
            </c:ext>
          </c:extLst>
        </c:ser>
        <c:ser>
          <c:idx val="11"/>
          <c:order val="11"/>
          <c:tx>
            <c:strRef>
              <c:f>実績推移!$C$45</c:f>
              <c:strCache>
                <c:ptCount val="1"/>
                <c:pt idx="0">
                  <c:v>項目12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実績推移!$D$45:$O$45</c:f>
            </c:numRef>
          </c:val>
          <c:extLst>
            <c:ext xmlns:c16="http://schemas.microsoft.com/office/drawing/2014/chart" uri="{C3380CC4-5D6E-409C-BE32-E72D297353CC}">
              <c16:uniqueId val="{0000000B-0E31-44CB-9464-EDE4BAA36580}"/>
            </c:ext>
          </c:extLst>
        </c:ser>
        <c:ser>
          <c:idx val="12"/>
          <c:order val="12"/>
          <c:tx>
            <c:strRef>
              <c:f>実績推移!$C$46</c:f>
              <c:strCache>
                <c:ptCount val="1"/>
                <c:pt idx="0">
                  <c:v>項目13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実績推移!$D$46:$O$46</c:f>
            </c:numRef>
          </c:val>
          <c:extLst>
            <c:ext xmlns:c16="http://schemas.microsoft.com/office/drawing/2014/chart" uri="{C3380CC4-5D6E-409C-BE32-E72D297353CC}">
              <c16:uniqueId val="{0000000C-0E31-44CB-9464-EDE4BAA36580}"/>
            </c:ext>
          </c:extLst>
        </c:ser>
        <c:ser>
          <c:idx val="13"/>
          <c:order val="13"/>
          <c:tx>
            <c:strRef>
              <c:f>実績推移!$C$47</c:f>
              <c:strCache>
                <c:ptCount val="1"/>
                <c:pt idx="0">
                  <c:v>項目14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実績推移!$D$47:$O$47</c:f>
            </c:numRef>
          </c:val>
          <c:extLst>
            <c:ext xmlns:c16="http://schemas.microsoft.com/office/drawing/2014/chart" uri="{C3380CC4-5D6E-409C-BE32-E72D297353CC}">
              <c16:uniqueId val="{0000000D-0E31-44CB-9464-EDE4BAA36580}"/>
            </c:ext>
          </c:extLst>
        </c:ser>
        <c:ser>
          <c:idx val="14"/>
          <c:order val="14"/>
          <c:tx>
            <c:strRef>
              <c:f>実績推移!$C$48</c:f>
              <c:strCache>
                <c:ptCount val="1"/>
                <c:pt idx="0">
                  <c:v>項目15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実績推移!$D$48:$O$48</c:f>
            </c:numRef>
          </c:val>
          <c:extLst>
            <c:ext xmlns:c16="http://schemas.microsoft.com/office/drawing/2014/chart" uri="{C3380CC4-5D6E-409C-BE32-E72D297353CC}">
              <c16:uniqueId val="{0000000E-0E31-44CB-9464-EDE4BAA36580}"/>
            </c:ext>
          </c:extLst>
        </c:ser>
        <c:ser>
          <c:idx val="15"/>
          <c:order val="15"/>
          <c:tx>
            <c:strRef>
              <c:f>実績推移!$C$49</c:f>
              <c:strCache>
                <c:ptCount val="1"/>
                <c:pt idx="0">
                  <c:v>項目16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実績推移!$D$49:$O$49</c:f>
            </c:numRef>
          </c:val>
          <c:extLst>
            <c:ext xmlns:c16="http://schemas.microsoft.com/office/drawing/2014/chart" uri="{C3380CC4-5D6E-409C-BE32-E72D297353CC}">
              <c16:uniqueId val="{0000000F-0E31-44CB-9464-EDE4BAA36580}"/>
            </c:ext>
          </c:extLst>
        </c:ser>
        <c:ser>
          <c:idx val="16"/>
          <c:order val="16"/>
          <c:tx>
            <c:strRef>
              <c:f>実績推移!$C$50</c:f>
              <c:strCache>
                <c:ptCount val="1"/>
                <c:pt idx="0">
                  <c:v>項目17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実績推移!$D$50:$O$50</c:f>
            </c:numRef>
          </c:val>
          <c:extLst>
            <c:ext xmlns:c16="http://schemas.microsoft.com/office/drawing/2014/chart" uri="{C3380CC4-5D6E-409C-BE32-E72D297353CC}">
              <c16:uniqueId val="{00000010-0E31-44CB-9464-EDE4BAA36580}"/>
            </c:ext>
          </c:extLst>
        </c:ser>
        <c:ser>
          <c:idx val="17"/>
          <c:order val="17"/>
          <c:tx>
            <c:strRef>
              <c:f>実績推移!$C$51</c:f>
              <c:strCache>
                <c:ptCount val="1"/>
                <c:pt idx="0">
                  <c:v>項目18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実績推移!$D$51:$O$51</c:f>
            </c:numRef>
          </c:val>
          <c:extLst>
            <c:ext xmlns:c16="http://schemas.microsoft.com/office/drawing/2014/chart" uri="{C3380CC4-5D6E-409C-BE32-E72D297353CC}">
              <c16:uniqueId val="{00000011-0E31-44CB-9464-EDE4BAA36580}"/>
            </c:ext>
          </c:extLst>
        </c:ser>
        <c:ser>
          <c:idx val="18"/>
          <c:order val="18"/>
          <c:tx>
            <c:strRef>
              <c:f>実績推移!$C$52</c:f>
              <c:strCache>
                <c:ptCount val="1"/>
                <c:pt idx="0">
                  <c:v>項目19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実績推移!$D$52:$O$52</c:f>
            </c:numRef>
          </c:val>
          <c:extLst>
            <c:ext xmlns:c16="http://schemas.microsoft.com/office/drawing/2014/chart" uri="{C3380CC4-5D6E-409C-BE32-E72D297353CC}">
              <c16:uniqueId val="{00000012-0E31-44CB-9464-EDE4BAA36580}"/>
            </c:ext>
          </c:extLst>
        </c:ser>
        <c:ser>
          <c:idx val="19"/>
          <c:order val="19"/>
          <c:tx>
            <c:strRef>
              <c:f>実績推移!$C$53</c:f>
              <c:strCache>
                <c:ptCount val="1"/>
                <c:pt idx="0">
                  <c:v>項目20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実績推移!$D$53:$O$53</c:f>
            </c:numRef>
          </c:val>
          <c:extLst>
            <c:ext xmlns:c16="http://schemas.microsoft.com/office/drawing/2014/chart" uri="{C3380CC4-5D6E-409C-BE32-E72D297353CC}">
              <c16:uniqueId val="{00000013-0E31-44CB-9464-EDE4BAA36580}"/>
            </c:ext>
          </c:extLst>
        </c:ser>
        <c:ser>
          <c:idx val="20"/>
          <c:order val="20"/>
          <c:tx>
            <c:strRef>
              <c:f>実績推移!$C$54</c:f>
              <c:strCache>
                <c:ptCount val="1"/>
                <c:pt idx="0">
                  <c:v>項目21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実績推移!$D$54:$O$54</c:f>
            </c:numRef>
          </c:val>
          <c:extLst>
            <c:ext xmlns:c16="http://schemas.microsoft.com/office/drawing/2014/chart" uri="{C3380CC4-5D6E-409C-BE32-E72D297353CC}">
              <c16:uniqueId val="{00000014-0E31-44CB-9464-EDE4BAA36580}"/>
            </c:ext>
          </c:extLst>
        </c:ser>
        <c:ser>
          <c:idx val="21"/>
          <c:order val="21"/>
          <c:tx>
            <c:strRef>
              <c:f>実績推移!$C$55</c:f>
              <c:strCache>
                <c:ptCount val="1"/>
                <c:pt idx="0">
                  <c:v>項目22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実績推移!$D$55:$O$55</c:f>
            </c:numRef>
          </c:val>
          <c:extLst>
            <c:ext xmlns:c16="http://schemas.microsoft.com/office/drawing/2014/chart" uri="{C3380CC4-5D6E-409C-BE32-E72D297353CC}">
              <c16:uniqueId val="{00000015-0E31-44CB-9464-EDE4BAA36580}"/>
            </c:ext>
          </c:extLst>
        </c:ser>
        <c:ser>
          <c:idx val="22"/>
          <c:order val="22"/>
          <c:tx>
            <c:strRef>
              <c:f>実績推移!$C$56</c:f>
              <c:strCache>
                <c:ptCount val="1"/>
                <c:pt idx="0">
                  <c:v>項目23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実績推移!$D$56:$O$56</c:f>
            </c:numRef>
          </c:val>
          <c:extLst>
            <c:ext xmlns:c16="http://schemas.microsoft.com/office/drawing/2014/chart" uri="{C3380CC4-5D6E-409C-BE32-E72D297353CC}">
              <c16:uniqueId val="{00000016-0E31-44CB-9464-EDE4BAA36580}"/>
            </c:ext>
          </c:extLst>
        </c:ser>
        <c:ser>
          <c:idx val="23"/>
          <c:order val="23"/>
          <c:tx>
            <c:strRef>
              <c:f>実績推移!$C$57</c:f>
              <c:strCache>
                <c:ptCount val="1"/>
                <c:pt idx="0">
                  <c:v>項目24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実績推移!$D$57:$O$57</c:f>
            </c:numRef>
          </c:val>
          <c:extLst>
            <c:ext xmlns:c16="http://schemas.microsoft.com/office/drawing/2014/chart" uri="{C3380CC4-5D6E-409C-BE32-E72D297353CC}">
              <c16:uniqueId val="{00000017-0E31-44CB-9464-EDE4BAA36580}"/>
            </c:ext>
          </c:extLst>
        </c:ser>
        <c:ser>
          <c:idx val="24"/>
          <c:order val="24"/>
          <c:tx>
            <c:strRef>
              <c:f>実績推移!$C$58</c:f>
              <c:strCache>
                <c:ptCount val="1"/>
                <c:pt idx="0">
                  <c:v>項目25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実績推移!$D$58:$O$58</c:f>
            </c:numRef>
          </c:val>
          <c:extLst>
            <c:ext xmlns:c16="http://schemas.microsoft.com/office/drawing/2014/chart" uri="{C3380CC4-5D6E-409C-BE32-E72D297353CC}">
              <c16:uniqueId val="{00000018-0E31-44CB-9464-EDE4BAA36580}"/>
            </c:ext>
          </c:extLst>
        </c:ser>
        <c:ser>
          <c:idx val="25"/>
          <c:order val="25"/>
          <c:tx>
            <c:strRef>
              <c:f>実績推移!$C$59</c:f>
              <c:strCache>
                <c:ptCount val="1"/>
                <c:pt idx="0">
                  <c:v>項目26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実績推移!$D$59:$O$59</c:f>
            </c:numRef>
          </c:val>
          <c:extLst>
            <c:ext xmlns:c16="http://schemas.microsoft.com/office/drawing/2014/chart" uri="{C3380CC4-5D6E-409C-BE32-E72D297353CC}">
              <c16:uniqueId val="{00000019-0E31-44CB-9464-EDE4BAA36580}"/>
            </c:ext>
          </c:extLst>
        </c:ser>
        <c:ser>
          <c:idx val="26"/>
          <c:order val="26"/>
          <c:tx>
            <c:strRef>
              <c:f>実績推移!$C$60</c:f>
              <c:strCache>
                <c:ptCount val="1"/>
                <c:pt idx="0">
                  <c:v>項目27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実績推移!$D$60:$O$60</c:f>
            </c:numRef>
          </c:val>
          <c:extLst>
            <c:ext xmlns:c16="http://schemas.microsoft.com/office/drawing/2014/chart" uri="{C3380CC4-5D6E-409C-BE32-E72D297353CC}">
              <c16:uniqueId val="{0000001A-0E31-44CB-9464-EDE4BAA36580}"/>
            </c:ext>
          </c:extLst>
        </c:ser>
        <c:ser>
          <c:idx val="27"/>
          <c:order val="27"/>
          <c:tx>
            <c:strRef>
              <c:f>実績推移!$C$61</c:f>
              <c:strCache>
                <c:ptCount val="1"/>
                <c:pt idx="0">
                  <c:v>項目28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実績推移!$D$61:$O$61</c:f>
            </c:numRef>
          </c:val>
          <c:extLst>
            <c:ext xmlns:c16="http://schemas.microsoft.com/office/drawing/2014/chart" uri="{C3380CC4-5D6E-409C-BE32-E72D297353CC}">
              <c16:uniqueId val="{0000001B-0E31-44CB-9464-EDE4BAA36580}"/>
            </c:ext>
          </c:extLst>
        </c:ser>
        <c:ser>
          <c:idx val="28"/>
          <c:order val="28"/>
          <c:tx>
            <c:strRef>
              <c:f>実績推移!$C$62</c:f>
              <c:strCache>
                <c:ptCount val="1"/>
                <c:pt idx="0">
                  <c:v>項目29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実績推移!$D$62:$O$62</c:f>
            </c:numRef>
          </c:val>
          <c:extLst>
            <c:ext xmlns:c16="http://schemas.microsoft.com/office/drawing/2014/chart" uri="{C3380CC4-5D6E-409C-BE32-E72D297353CC}">
              <c16:uniqueId val="{0000001C-0E31-44CB-9464-EDE4BAA36580}"/>
            </c:ext>
          </c:extLst>
        </c:ser>
        <c:ser>
          <c:idx val="29"/>
          <c:order val="29"/>
          <c:tx>
            <c:strRef>
              <c:f>実績推移!$C$63</c:f>
              <c:strCache>
                <c:ptCount val="1"/>
                <c:pt idx="0">
                  <c:v>項目30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実績推移!$D$63:$O$63</c:f>
            </c:numRef>
          </c:val>
          <c:extLst>
            <c:ext xmlns:c16="http://schemas.microsoft.com/office/drawing/2014/chart" uri="{C3380CC4-5D6E-409C-BE32-E72D297353CC}">
              <c16:uniqueId val="{0000001D-0E31-44CB-9464-EDE4BAA36580}"/>
            </c:ext>
          </c:extLst>
        </c:ser>
        <c:ser>
          <c:idx val="30"/>
          <c:order val="30"/>
          <c:tx>
            <c:strRef>
              <c:f>実績推移!$C$64</c:f>
              <c:strCache>
                <c:ptCount val="1"/>
                <c:pt idx="0">
                  <c:v>項目31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実績推移!$D$64:$O$64</c:f>
            </c:numRef>
          </c:val>
          <c:extLst>
            <c:ext xmlns:c16="http://schemas.microsoft.com/office/drawing/2014/chart" uri="{C3380CC4-5D6E-409C-BE32-E72D297353CC}">
              <c16:uniqueId val="{0000001E-0E31-44CB-9464-EDE4BAA36580}"/>
            </c:ext>
          </c:extLst>
        </c:ser>
        <c:ser>
          <c:idx val="31"/>
          <c:order val="31"/>
          <c:tx>
            <c:strRef>
              <c:f>実績推移!$C$65</c:f>
              <c:strCache>
                <c:ptCount val="1"/>
                <c:pt idx="0">
                  <c:v>項目32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実績推移!$D$65:$O$65</c:f>
            </c:numRef>
          </c:val>
          <c:extLst>
            <c:ext xmlns:c16="http://schemas.microsoft.com/office/drawing/2014/chart" uri="{C3380CC4-5D6E-409C-BE32-E72D297353CC}">
              <c16:uniqueId val="{0000001F-0E31-44CB-9464-EDE4BAA36580}"/>
            </c:ext>
          </c:extLst>
        </c:ser>
        <c:ser>
          <c:idx val="32"/>
          <c:order val="32"/>
          <c:tx>
            <c:strRef>
              <c:f>実績推移!$C$66</c:f>
              <c:strCache>
                <c:ptCount val="1"/>
                <c:pt idx="0">
                  <c:v>項目33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実績推移!$D$66:$O$66</c:f>
            </c:numRef>
          </c:val>
          <c:extLst>
            <c:ext xmlns:c16="http://schemas.microsoft.com/office/drawing/2014/chart" uri="{C3380CC4-5D6E-409C-BE32-E72D297353CC}">
              <c16:uniqueId val="{00000020-0E31-44CB-9464-EDE4BAA36580}"/>
            </c:ext>
          </c:extLst>
        </c:ser>
        <c:ser>
          <c:idx val="33"/>
          <c:order val="33"/>
          <c:tx>
            <c:strRef>
              <c:f>実績推移!$C$67</c:f>
              <c:strCache>
                <c:ptCount val="1"/>
                <c:pt idx="0">
                  <c:v>項目34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実績推移!$D$67:$O$67</c:f>
            </c:numRef>
          </c:val>
          <c:extLst>
            <c:ext xmlns:c16="http://schemas.microsoft.com/office/drawing/2014/chart" uri="{C3380CC4-5D6E-409C-BE32-E72D297353CC}">
              <c16:uniqueId val="{00000021-0E31-44CB-9464-EDE4BAA36580}"/>
            </c:ext>
          </c:extLst>
        </c:ser>
        <c:ser>
          <c:idx val="34"/>
          <c:order val="34"/>
          <c:tx>
            <c:strRef>
              <c:f>実績推移!$C$68</c:f>
              <c:strCache>
                <c:ptCount val="1"/>
                <c:pt idx="0">
                  <c:v>項目35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実績推移!$D$68:$O$68</c:f>
            </c:numRef>
          </c:val>
          <c:extLst>
            <c:ext xmlns:c16="http://schemas.microsoft.com/office/drawing/2014/chart" uri="{C3380CC4-5D6E-409C-BE32-E72D297353CC}">
              <c16:uniqueId val="{00000022-0E31-44CB-9464-EDE4BAA36580}"/>
            </c:ext>
          </c:extLst>
        </c:ser>
        <c:ser>
          <c:idx val="35"/>
          <c:order val="35"/>
          <c:tx>
            <c:strRef>
              <c:f>実績推移!$C$69</c:f>
              <c:strCache>
                <c:ptCount val="1"/>
                <c:pt idx="0">
                  <c:v>項目36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実績推移!$D$69:$O$69</c:f>
            </c:numRef>
          </c:val>
          <c:extLst>
            <c:ext xmlns:c16="http://schemas.microsoft.com/office/drawing/2014/chart" uri="{C3380CC4-5D6E-409C-BE32-E72D297353CC}">
              <c16:uniqueId val="{00000023-0E31-44CB-9464-EDE4BAA36580}"/>
            </c:ext>
          </c:extLst>
        </c:ser>
        <c:ser>
          <c:idx val="36"/>
          <c:order val="36"/>
          <c:tx>
            <c:strRef>
              <c:f>実績推移!$C$70</c:f>
              <c:strCache>
                <c:ptCount val="1"/>
                <c:pt idx="0">
                  <c:v>項目37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実績推移!$D$70:$O$70</c:f>
            </c:numRef>
          </c:val>
          <c:extLst>
            <c:ext xmlns:c16="http://schemas.microsoft.com/office/drawing/2014/chart" uri="{C3380CC4-5D6E-409C-BE32-E72D297353CC}">
              <c16:uniqueId val="{00000024-0E31-44CB-9464-EDE4BAA36580}"/>
            </c:ext>
          </c:extLst>
        </c:ser>
        <c:ser>
          <c:idx val="37"/>
          <c:order val="37"/>
          <c:tx>
            <c:strRef>
              <c:f>実績推移!$C$71</c:f>
              <c:strCache>
                <c:ptCount val="1"/>
                <c:pt idx="0">
                  <c:v>項目38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実績推移!$D$71:$O$71</c:f>
            </c:numRef>
          </c:val>
          <c:extLst>
            <c:ext xmlns:c16="http://schemas.microsoft.com/office/drawing/2014/chart" uri="{C3380CC4-5D6E-409C-BE32-E72D297353CC}">
              <c16:uniqueId val="{00000025-0E31-44CB-9464-EDE4BAA36580}"/>
            </c:ext>
          </c:extLst>
        </c:ser>
        <c:ser>
          <c:idx val="38"/>
          <c:order val="38"/>
          <c:tx>
            <c:strRef>
              <c:f>実績推移!$C$72</c:f>
              <c:strCache>
                <c:ptCount val="1"/>
                <c:pt idx="0">
                  <c:v>項目39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実績推移!$D$72:$O$72</c:f>
            </c:numRef>
          </c:val>
          <c:extLst>
            <c:ext xmlns:c16="http://schemas.microsoft.com/office/drawing/2014/chart" uri="{C3380CC4-5D6E-409C-BE32-E72D297353CC}">
              <c16:uniqueId val="{00000026-0E31-44CB-9464-EDE4BAA36580}"/>
            </c:ext>
          </c:extLst>
        </c:ser>
        <c:ser>
          <c:idx val="39"/>
          <c:order val="39"/>
          <c:tx>
            <c:strRef>
              <c:f>実績推移!$C$73</c:f>
              <c:strCache>
                <c:ptCount val="1"/>
                <c:pt idx="0">
                  <c:v>項目40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実績推移!$D$73:$O$73</c:f>
            </c:numRef>
          </c:val>
          <c:extLst>
            <c:ext xmlns:c16="http://schemas.microsoft.com/office/drawing/2014/chart" uri="{C3380CC4-5D6E-409C-BE32-E72D297353CC}">
              <c16:uniqueId val="{00000027-0E31-44CB-9464-EDE4BAA36580}"/>
            </c:ext>
          </c:extLst>
        </c:ser>
        <c:ser>
          <c:idx val="40"/>
          <c:order val="40"/>
          <c:tx>
            <c:strRef>
              <c:f>実績推移!$C$74</c:f>
              <c:strCache>
                <c:ptCount val="1"/>
                <c:pt idx="0">
                  <c:v>項目41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実績推移!$D$74:$O$74</c:f>
            </c:numRef>
          </c:val>
          <c:extLst>
            <c:ext xmlns:c16="http://schemas.microsoft.com/office/drawing/2014/chart" uri="{C3380CC4-5D6E-409C-BE32-E72D297353CC}">
              <c16:uniqueId val="{00000028-0E31-44CB-9464-EDE4BAA36580}"/>
            </c:ext>
          </c:extLst>
        </c:ser>
        <c:ser>
          <c:idx val="41"/>
          <c:order val="41"/>
          <c:tx>
            <c:strRef>
              <c:f>実績推移!$C$75</c:f>
              <c:strCache>
                <c:ptCount val="1"/>
                <c:pt idx="0">
                  <c:v>項目42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実績推移!$D$75:$O$75</c:f>
            </c:numRef>
          </c:val>
          <c:extLst>
            <c:ext xmlns:c16="http://schemas.microsoft.com/office/drawing/2014/chart" uri="{C3380CC4-5D6E-409C-BE32-E72D297353CC}">
              <c16:uniqueId val="{00000029-0E31-44CB-9464-EDE4BAA36580}"/>
            </c:ext>
          </c:extLst>
        </c:ser>
        <c:ser>
          <c:idx val="42"/>
          <c:order val="42"/>
          <c:tx>
            <c:strRef>
              <c:f>実績推移!$C$76</c:f>
              <c:strCache>
                <c:ptCount val="1"/>
                <c:pt idx="0">
                  <c:v>項目43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実績推移!$D$76:$O$76</c:f>
            </c:numRef>
          </c:val>
          <c:extLst>
            <c:ext xmlns:c16="http://schemas.microsoft.com/office/drawing/2014/chart" uri="{C3380CC4-5D6E-409C-BE32-E72D297353CC}">
              <c16:uniqueId val="{0000002A-0E31-44CB-9464-EDE4BAA36580}"/>
            </c:ext>
          </c:extLst>
        </c:ser>
        <c:ser>
          <c:idx val="43"/>
          <c:order val="43"/>
          <c:tx>
            <c:strRef>
              <c:f>実績推移!$C$77</c:f>
              <c:strCache>
                <c:ptCount val="1"/>
                <c:pt idx="0">
                  <c:v>項目44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実績推移!$D$77:$O$77</c:f>
            </c:numRef>
          </c:val>
          <c:extLst>
            <c:ext xmlns:c16="http://schemas.microsoft.com/office/drawing/2014/chart" uri="{C3380CC4-5D6E-409C-BE32-E72D297353CC}">
              <c16:uniqueId val="{0000002B-0E31-44CB-9464-EDE4BAA36580}"/>
            </c:ext>
          </c:extLst>
        </c:ser>
        <c:ser>
          <c:idx val="44"/>
          <c:order val="44"/>
          <c:tx>
            <c:strRef>
              <c:f>実績推移!$C$78</c:f>
              <c:strCache>
                <c:ptCount val="1"/>
                <c:pt idx="0">
                  <c:v>項目45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実績推移!$D$78:$O$78</c:f>
            </c:numRef>
          </c:val>
          <c:extLst>
            <c:ext xmlns:c16="http://schemas.microsoft.com/office/drawing/2014/chart" uri="{C3380CC4-5D6E-409C-BE32-E72D297353CC}">
              <c16:uniqueId val="{0000002C-0E31-44CB-9464-EDE4BAA36580}"/>
            </c:ext>
          </c:extLst>
        </c:ser>
        <c:ser>
          <c:idx val="45"/>
          <c:order val="45"/>
          <c:tx>
            <c:strRef>
              <c:f>実績推移!$C$79</c:f>
              <c:strCache>
                <c:ptCount val="1"/>
                <c:pt idx="0">
                  <c:v>項目46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実績推移!$D$79:$O$79</c:f>
            </c:numRef>
          </c:val>
          <c:extLst>
            <c:ext xmlns:c16="http://schemas.microsoft.com/office/drawing/2014/chart" uri="{C3380CC4-5D6E-409C-BE32-E72D297353CC}">
              <c16:uniqueId val="{0000002D-0E31-44CB-9464-EDE4BAA36580}"/>
            </c:ext>
          </c:extLst>
        </c:ser>
        <c:ser>
          <c:idx val="46"/>
          <c:order val="46"/>
          <c:tx>
            <c:strRef>
              <c:f>実績推移!$C$80</c:f>
              <c:strCache>
                <c:ptCount val="1"/>
                <c:pt idx="0">
                  <c:v>項目47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実績推移!$D$80:$O$80</c:f>
            </c:numRef>
          </c:val>
          <c:extLst>
            <c:ext xmlns:c16="http://schemas.microsoft.com/office/drawing/2014/chart" uri="{C3380CC4-5D6E-409C-BE32-E72D297353CC}">
              <c16:uniqueId val="{0000002E-0E31-44CB-9464-EDE4BAA36580}"/>
            </c:ext>
          </c:extLst>
        </c:ser>
        <c:ser>
          <c:idx val="47"/>
          <c:order val="47"/>
          <c:tx>
            <c:strRef>
              <c:f>実績推移!$C$81</c:f>
              <c:strCache>
                <c:ptCount val="1"/>
                <c:pt idx="0">
                  <c:v>項目48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実績推移!$D$81:$O$81</c:f>
            </c:numRef>
          </c:val>
          <c:extLst>
            <c:ext xmlns:c16="http://schemas.microsoft.com/office/drawing/2014/chart" uri="{C3380CC4-5D6E-409C-BE32-E72D297353CC}">
              <c16:uniqueId val="{0000002F-0E31-44CB-9464-EDE4BAA36580}"/>
            </c:ext>
          </c:extLst>
        </c:ser>
        <c:ser>
          <c:idx val="48"/>
          <c:order val="48"/>
          <c:tx>
            <c:strRef>
              <c:f>実績推移!$C$82</c:f>
              <c:strCache>
                <c:ptCount val="1"/>
                <c:pt idx="0">
                  <c:v>項目49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実績推移!$D$82:$O$82</c:f>
            </c:numRef>
          </c:val>
          <c:extLst>
            <c:ext xmlns:c16="http://schemas.microsoft.com/office/drawing/2014/chart" uri="{C3380CC4-5D6E-409C-BE32-E72D297353CC}">
              <c16:uniqueId val="{00000030-0E31-44CB-9464-EDE4BAA36580}"/>
            </c:ext>
          </c:extLst>
        </c:ser>
        <c:ser>
          <c:idx val="49"/>
          <c:order val="49"/>
          <c:tx>
            <c:strRef>
              <c:f>実績推移!$C$83</c:f>
              <c:strCache>
                <c:ptCount val="1"/>
                <c:pt idx="0">
                  <c:v>項目50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実績推移!$D$83:$O$83</c:f>
            </c:numRef>
          </c:val>
          <c:extLst>
            <c:ext xmlns:c16="http://schemas.microsoft.com/office/drawing/2014/chart" uri="{C3380CC4-5D6E-409C-BE32-E72D297353CC}">
              <c16:uniqueId val="{00000031-0E31-44CB-9464-EDE4BAA36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serLines>
          <c:spPr>
            <a:ln w="3175">
              <a:solidFill>
                <a:srgbClr val="000000"/>
              </a:solidFill>
            </a:ln>
          </c:spPr>
        </c:serLines>
        <c:axId val="1595159072"/>
        <c:axId val="1"/>
      </c:barChart>
      <c:barChart>
        <c:barDir val="col"/>
        <c:grouping val="clustered"/>
        <c:varyColors val="0"/>
        <c:ser>
          <c:idx val="50"/>
          <c:order val="50"/>
          <c:tx>
            <c:strRef>
              <c:f>実績推移!$C$85</c:f>
              <c:strCache>
                <c:ptCount val="1"/>
                <c:pt idx="0">
                  <c:v>合　　計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実績推移!$D$34:$O$34</c:f>
              <c:strCache>
                <c:ptCount val="12"/>
                <c:pt idx="0">
                  <c:v>--</c:v>
                </c:pt>
                <c:pt idx="1">
                  <c:v>18,943,232</c:v>
                </c:pt>
                <c:pt idx="2">
                  <c:v>18,986,524</c:v>
                </c:pt>
                <c:pt idx="3">
                  <c:v>19,083,383</c:v>
                </c:pt>
                <c:pt idx="4">
                  <c:v>18,979,490</c:v>
                </c:pt>
                <c:pt idx="5">
                  <c:v>18,938,619</c:v>
                </c:pt>
                <c:pt idx="6">
                  <c:v>20,619,806</c:v>
                </c:pt>
                <c:pt idx="7">
                  <c:v>19,739,837</c:v>
                </c:pt>
                <c:pt idx="8">
                  <c:v>21,686,252</c:v>
                </c:pt>
                <c:pt idx="9">
                  <c:v>19,071,087</c:v>
                </c:pt>
                <c:pt idx="10">
                  <c:v>18,286,835</c:v>
                </c:pt>
                <c:pt idx="11">
                  <c:v>19,846,388</c:v>
                </c:pt>
              </c:strCache>
            </c:strRef>
          </c:cat>
          <c:val>
            <c:numRef>
              <c:f>実績推移!$D$85:$O$85</c:f>
              <c:numCache>
                <c:formatCode>#,##0;"▲ "#,##0</c:formatCode>
                <c:ptCount val="12"/>
                <c:pt idx="0">
                  <c:v>0</c:v>
                </c:pt>
                <c:pt idx="1">
                  <c:v>32204002.021899998</c:v>
                </c:pt>
                <c:pt idx="2">
                  <c:v>31817551.825599998</c:v>
                </c:pt>
                <c:pt idx="3">
                  <c:v>32061187.3807</c:v>
                </c:pt>
                <c:pt idx="4">
                  <c:v>31493841.4778</c:v>
                </c:pt>
                <c:pt idx="5">
                  <c:v>30997705.6226</c:v>
                </c:pt>
                <c:pt idx="6">
                  <c:v>33606016.812600002</c:v>
                </c:pt>
                <c:pt idx="7">
                  <c:v>32055523.014400002</c:v>
                </c:pt>
                <c:pt idx="8">
                  <c:v>34622523.206200004</c:v>
                </c:pt>
                <c:pt idx="9">
                  <c:v>31421926.858199999</c:v>
                </c:pt>
                <c:pt idx="10">
                  <c:v>30596983.952300001</c:v>
                </c:pt>
                <c:pt idx="11">
                  <c:v>33058092.783199999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E31-44CB-9464-EDE4BAA36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595159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1595159072"/>
        <c:crosses val="autoZero"/>
        <c:crossBetween val="between"/>
      </c:valAx>
      <c:valAx>
        <c:axId val="4"/>
        <c:scaling>
          <c:orientation val="minMax"/>
        </c:scaling>
        <c:delete val="1"/>
        <c:axPos val="r"/>
        <c:numFmt formatCode="#,##0;&quot;▲ &quot;#,##0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4431818181818183"/>
          <c:y val="1.5309231225834337E-2"/>
          <c:w val="4.8863636363636366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>
      <c:oddHeader>&amp;C&amp;A</c:oddHeader>
      <c:oddFooter>&amp;CPage &amp;P</c:oddFooter>
    </c:headerFooter>
    <c:pageMargins b="1" l="0.75" r="0.75" t="1" header="0.5" footer="0.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3.6572219811437087E-2"/>
          <c:y val="0.10274697478706314"/>
          <c:w val="0.77819990678267048"/>
          <c:h val="0.88248628695335618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販売指数!$D$35:$O$35</c:f>
              <c:numCache>
                <c:formatCode>#,##0.0;"▲ "#,##0.0</c:formatCode>
                <c:ptCount val="12"/>
                <c:pt idx="0">
                  <c:v>0</c:v>
                </c:pt>
                <c:pt idx="1">
                  <c:v>92.639582636922242</c:v>
                </c:pt>
                <c:pt idx="2">
                  <c:v>95.796659039800858</c:v>
                </c:pt>
                <c:pt idx="3">
                  <c:v>89.045942119406362</c:v>
                </c:pt>
                <c:pt idx="4">
                  <c:v>87.826768964121641</c:v>
                </c:pt>
                <c:pt idx="5">
                  <c:v>90.487559679433829</c:v>
                </c:pt>
                <c:pt idx="6">
                  <c:v>106.73687536995405</c:v>
                </c:pt>
                <c:pt idx="7">
                  <c:v>103.59796079581618</c:v>
                </c:pt>
                <c:pt idx="8">
                  <c:v>117.00350255619637</c:v>
                </c:pt>
                <c:pt idx="9">
                  <c:v>108.82091192724812</c:v>
                </c:pt>
                <c:pt idx="10">
                  <c:v>101.86824683572347</c:v>
                </c:pt>
                <c:pt idx="11">
                  <c:v>106.17599007537682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826-4695-9C94-7818B4A758E2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販売指数!$D$171:$O$171</c:f>
              <c:numCache>
                <c:formatCode>#,##0.0;"▲ "#,##0.0</c:formatCode>
                <c:ptCount val="12"/>
                <c:pt idx="0">
                  <c:v>0</c:v>
                </c:pt>
                <c:pt idx="1">
                  <c:v>98.358794084489475</c:v>
                </c:pt>
                <c:pt idx="2">
                  <c:v>99.722082449940686</c:v>
                </c:pt>
                <c:pt idx="3">
                  <c:v>91.237206251489425</c:v>
                </c:pt>
                <c:pt idx="4">
                  <c:v>91.178696763478371</c:v>
                </c:pt>
                <c:pt idx="5">
                  <c:v>94.367661289253078</c:v>
                </c:pt>
                <c:pt idx="6">
                  <c:v>105.32078909861218</c:v>
                </c:pt>
                <c:pt idx="7">
                  <c:v>98.854805828357385</c:v>
                </c:pt>
                <c:pt idx="8">
                  <c:v>114.41490036697084</c:v>
                </c:pt>
                <c:pt idx="9">
                  <c:v>104.1272170584906</c:v>
                </c:pt>
                <c:pt idx="10">
                  <c:v>98.799516816638416</c:v>
                </c:pt>
                <c:pt idx="11">
                  <c:v>103.61832999227929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826-4695-9C94-7818B4A7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151584"/>
        <c:axId val="1"/>
      </c:lineChart>
      <c:catAx>
        <c:axId val="1595151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;&quot;▲ &quot;#,##0.0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59515158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613636363636367"/>
          <c:y val="0.10274697478706314"/>
          <c:w val="0.16704545454545455"/>
          <c:h val="0.882486286953356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3.6572219811437087E-2"/>
          <c:y val="0.10274697478706314"/>
          <c:w val="0.77819990678267048"/>
          <c:h val="0.88248628695335618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販売指数!$D$36:$O$36</c:f>
              <c:numCache>
                <c:formatCode>#,##0.0;"▲ "#,##0.0</c:formatCode>
                <c:ptCount val="12"/>
                <c:pt idx="0">
                  <c:v>0</c:v>
                </c:pt>
                <c:pt idx="1">
                  <c:v>104.86697260133755</c:v>
                </c:pt>
                <c:pt idx="2">
                  <c:v>99.637796087135357</c:v>
                </c:pt>
                <c:pt idx="3">
                  <c:v>103.35402093822401</c:v>
                </c:pt>
                <c:pt idx="4">
                  <c:v>98.952935879288844</c:v>
                </c:pt>
                <c:pt idx="5">
                  <c:v>93.179828354031784</c:v>
                </c:pt>
                <c:pt idx="6">
                  <c:v>98.113536236030725</c:v>
                </c:pt>
                <c:pt idx="7">
                  <c:v>93.956022415469192</c:v>
                </c:pt>
                <c:pt idx="8">
                  <c:v>109.24175457494808</c:v>
                </c:pt>
                <c:pt idx="9">
                  <c:v>96.863454658926727</c:v>
                </c:pt>
                <c:pt idx="10">
                  <c:v>97.640438639302587</c:v>
                </c:pt>
                <c:pt idx="11">
                  <c:v>104.19323961530533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E5-44F6-8FCE-B66132C01D45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販売指数!$D$172:$O$172</c:f>
              <c:numCache>
                <c:formatCode>#,##0.0;"▲ "#,##0.0</c:formatCode>
                <c:ptCount val="12"/>
                <c:pt idx="0">
                  <c:v>0</c:v>
                </c:pt>
                <c:pt idx="1">
                  <c:v>100.89898449130081</c:v>
                </c:pt>
                <c:pt idx="2">
                  <c:v>99.71824383497237</c:v>
                </c:pt>
                <c:pt idx="3">
                  <c:v>104.63601199913649</c:v>
                </c:pt>
                <c:pt idx="4">
                  <c:v>105.33712417178853</c:v>
                </c:pt>
                <c:pt idx="5">
                  <c:v>94.840541021268422</c:v>
                </c:pt>
                <c:pt idx="6">
                  <c:v>97.588890955896261</c:v>
                </c:pt>
                <c:pt idx="7">
                  <c:v>90.655830617712368</c:v>
                </c:pt>
                <c:pt idx="8">
                  <c:v>110.22042846644757</c:v>
                </c:pt>
                <c:pt idx="9">
                  <c:v>94.101062501947226</c:v>
                </c:pt>
                <c:pt idx="10">
                  <c:v>97.960995425758355</c:v>
                </c:pt>
                <c:pt idx="11">
                  <c:v>104.04188651377144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7E5-44F6-8FCE-B66132C01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154912"/>
        <c:axId val="1"/>
      </c:lineChart>
      <c:catAx>
        <c:axId val="1595154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;&quot;▲ &quot;#,##0.0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59515491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613636363636367"/>
          <c:y val="0.10274697478706314"/>
          <c:w val="0.16704545454545455"/>
          <c:h val="0.882486286953356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販売指数!$D$37:$O$37</c:f>
            </c:numRef>
          </c:val>
          <c:smooth val="1"/>
          <c:extLst>
            <c:ext xmlns:c16="http://schemas.microsoft.com/office/drawing/2014/chart" uri="{C3380CC4-5D6E-409C-BE32-E72D297353CC}">
              <c16:uniqueId val="{00000000-7E9E-4F61-AFFA-285C79F2A62C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販売指数!$D$173:$O$173</c:f>
            </c:numRef>
          </c:val>
          <c:smooth val="1"/>
          <c:extLst>
            <c:ext xmlns:c16="http://schemas.microsoft.com/office/drawing/2014/chart" uri="{C3380CC4-5D6E-409C-BE32-E72D297353CC}">
              <c16:uniqueId val="{00000001-7E9E-4F61-AFFA-285C79F2A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155328"/>
        <c:axId val="1"/>
      </c:lineChart>
      <c:catAx>
        <c:axId val="159515532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59515532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販売指数!$D$38:$O$38</c:f>
            </c:numRef>
          </c:val>
          <c:smooth val="1"/>
          <c:extLst>
            <c:ext xmlns:c16="http://schemas.microsoft.com/office/drawing/2014/chart" uri="{C3380CC4-5D6E-409C-BE32-E72D297353CC}">
              <c16:uniqueId val="{00000000-9083-4246-88F1-23C094175510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販売指数!$D$174:$O$174</c:f>
            </c:numRef>
          </c:val>
          <c:smooth val="1"/>
          <c:extLst>
            <c:ext xmlns:c16="http://schemas.microsoft.com/office/drawing/2014/chart" uri="{C3380CC4-5D6E-409C-BE32-E72D297353CC}">
              <c16:uniqueId val="{00000001-9083-4246-88F1-23C094175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155744"/>
        <c:axId val="1"/>
      </c:lineChart>
      <c:catAx>
        <c:axId val="159515574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59515574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販売指数!$D$39:$O$39</c:f>
            </c:numRef>
          </c:val>
          <c:smooth val="1"/>
          <c:extLst>
            <c:ext xmlns:c16="http://schemas.microsoft.com/office/drawing/2014/chart" uri="{C3380CC4-5D6E-409C-BE32-E72D297353CC}">
              <c16:uniqueId val="{00000000-88C6-4AEF-B213-7ECCDC145E98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販売指数!$D$175:$O$175</c:f>
            </c:numRef>
          </c:val>
          <c:smooth val="1"/>
          <c:extLst>
            <c:ext xmlns:c16="http://schemas.microsoft.com/office/drawing/2014/chart" uri="{C3380CC4-5D6E-409C-BE32-E72D297353CC}">
              <c16:uniqueId val="{00000001-88C6-4AEF-B213-7ECCDC145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138688"/>
        <c:axId val="1"/>
      </c:lineChart>
      <c:catAx>
        <c:axId val="159513868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59513868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販売指数!$D$40:$O$40</c:f>
            </c:numRef>
          </c:val>
          <c:smooth val="1"/>
          <c:extLst>
            <c:ext xmlns:c16="http://schemas.microsoft.com/office/drawing/2014/chart" uri="{C3380CC4-5D6E-409C-BE32-E72D297353CC}">
              <c16:uniqueId val="{00000000-2654-40F5-93DC-2363B155FC00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販売指数!$D$176:$O$176</c:f>
            </c:numRef>
          </c:val>
          <c:smooth val="1"/>
          <c:extLst>
            <c:ext xmlns:c16="http://schemas.microsoft.com/office/drawing/2014/chart" uri="{C3380CC4-5D6E-409C-BE32-E72D297353CC}">
              <c16:uniqueId val="{00000001-2654-40F5-93DC-2363B155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142016"/>
        <c:axId val="1"/>
      </c:lineChart>
      <c:catAx>
        <c:axId val="159514201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59514201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販売指数!$D$41:$O$41</c:f>
            </c:numRef>
          </c:val>
          <c:smooth val="1"/>
          <c:extLst>
            <c:ext xmlns:c16="http://schemas.microsoft.com/office/drawing/2014/chart" uri="{C3380CC4-5D6E-409C-BE32-E72D297353CC}">
              <c16:uniqueId val="{00000000-CB1C-4217-BCA4-D835F83CF99B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販売指数!$D$177:$O$177</c:f>
            </c:numRef>
          </c:val>
          <c:smooth val="1"/>
          <c:extLst>
            <c:ext xmlns:c16="http://schemas.microsoft.com/office/drawing/2014/chart" uri="{C3380CC4-5D6E-409C-BE32-E72D297353CC}">
              <c16:uniqueId val="{00000001-CB1C-4217-BCA4-D835F83CF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137856"/>
        <c:axId val="1"/>
      </c:lineChart>
      <c:catAx>
        <c:axId val="159513785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59513785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販売指数!$D$42:$O$42</c:f>
            </c:numRef>
          </c:val>
          <c:smooth val="1"/>
          <c:extLst>
            <c:ext xmlns:c16="http://schemas.microsoft.com/office/drawing/2014/chart" uri="{C3380CC4-5D6E-409C-BE32-E72D297353CC}">
              <c16:uniqueId val="{00000000-C4F7-40C4-B0C2-0817FF4C1414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販売指数!$D$178:$O$178</c:f>
            </c:numRef>
          </c:val>
          <c:smooth val="1"/>
          <c:extLst>
            <c:ext xmlns:c16="http://schemas.microsoft.com/office/drawing/2014/chart" uri="{C3380CC4-5D6E-409C-BE32-E72D297353CC}">
              <c16:uniqueId val="{00000001-C4F7-40C4-B0C2-0817FF4C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147008"/>
        <c:axId val="1"/>
      </c:lineChart>
      <c:catAx>
        <c:axId val="159514700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59514700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販売指数!$D$43:$O$43</c:f>
            </c:numRef>
          </c:val>
          <c:smooth val="1"/>
          <c:extLst>
            <c:ext xmlns:c16="http://schemas.microsoft.com/office/drawing/2014/chart" uri="{C3380CC4-5D6E-409C-BE32-E72D297353CC}">
              <c16:uniqueId val="{00000000-BFED-4BA2-A74D-3A48E2B2AD30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販売指数!$D$179:$O$179</c:f>
            </c:numRef>
          </c:val>
          <c:smooth val="1"/>
          <c:extLst>
            <c:ext xmlns:c16="http://schemas.microsoft.com/office/drawing/2014/chart" uri="{C3380CC4-5D6E-409C-BE32-E72D297353CC}">
              <c16:uniqueId val="{00000001-BFED-4BA2-A74D-3A48E2B2A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158656"/>
        <c:axId val="1"/>
      </c:lineChart>
      <c:catAx>
        <c:axId val="159515865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59515865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販売指数!$D$44:$O$44</c:f>
            </c:numRef>
          </c:val>
          <c:smooth val="1"/>
          <c:extLst>
            <c:ext xmlns:c16="http://schemas.microsoft.com/office/drawing/2014/chart" uri="{C3380CC4-5D6E-409C-BE32-E72D297353CC}">
              <c16:uniqueId val="{00000000-91FD-4D0E-AC9B-49996C060689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販売指数!$D$180:$O$180</c:f>
            </c:numRef>
          </c:val>
          <c:smooth val="1"/>
          <c:extLst>
            <c:ext xmlns:c16="http://schemas.microsoft.com/office/drawing/2014/chart" uri="{C3380CC4-5D6E-409C-BE32-E72D297353CC}">
              <c16:uniqueId val="{00000001-91FD-4D0E-AC9B-49996C060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147424"/>
        <c:axId val="1"/>
      </c:lineChart>
      <c:catAx>
        <c:axId val="159514742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59514742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31172734724671E-2"/>
          <c:y val="1.5309231225834337E-2"/>
          <c:w val="0.91022026755593044"/>
          <c:h val="0.959848182145939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実績推移!$C$176</c:f>
              <c:strCache>
                <c:ptCount val="1"/>
                <c:pt idx="0">
                  <c:v>加工食品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実績推移!$D$176:$O$176</c:f>
              <c:numCache>
                <c:formatCode>#,##0;"▲ "#,##0</c:formatCode>
                <c:ptCount val="12"/>
                <c:pt idx="0">
                  <c:v>0</c:v>
                </c:pt>
                <c:pt idx="1">
                  <c:v>16355750.9693</c:v>
                </c:pt>
                <c:pt idx="2">
                  <c:v>16496591.464600001</c:v>
                </c:pt>
                <c:pt idx="3">
                  <c:v>16460427.151900001</c:v>
                </c:pt>
                <c:pt idx="4">
                  <c:v>16352183.651900001</c:v>
                </c:pt>
                <c:pt idx="5">
                  <c:v>16024626.1544</c:v>
                </c:pt>
                <c:pt idx="6">
                  <c:v>17477347.194800001</c:v>
                </c:pt>
                <c:pt idx="7">
                  <c:v>16449680.290899999</c:v>
                </c:pt>
                <c:pt idx="8">
                  <c:v>18443508.606699999</c:v>
                </c:pt>
                <c:pt idx="9">
                  <c:v>16076283.625800001</c:v>
                </c:pt>
                <c:pt idx="10">
                  <c:v>15561129.705399999</c:v>
                </c:pt>
                <c:pt idx="11">
                  <c:v>16819307.793400001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8-477D-84F6-6318D2D43096}"/>
            </c:ext>
          </c:extLst>
        </c:ser>
        <c:ser>
          <c:idx val="1"/>
          <c:order val="1"/>
          <c:tx>
            <c:strRef>
              <c:f>実績推移!$C$177</c:f>
              <c:strCache>
                <c:ptCount val="1"/>
                <c:pt idx="0">
                  <c:v>生鮮食品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実績推移!$D$177:$O$177</c:f>
              <c:numCache>
                <c:formatCode>#,##0;"▲ "#,##0</c:formatCode>
                <c:ptCount val="12"/>
                <c:pt idx="0">
                  <c:v>0</c:v>
                </c:pt>
                <c:pt idx="1">
                  <c:v>3959526.3561999998</c:v>
                </c:pt>
                <c:pt idx="2">
                  <c:v>3889259.1269</c:v>
                </c:pt>
                <c:pt idx="3">
                  <c:v>3558597.7903</c:v>
                </c:pt>
                <c:pt idx="4">
                  <c:v>3558286.264</c:v>
                </c:pt>
                <c:pt idx="5">
                  <c:v>3710683.3862999999</c:v>
                </c:pt>
                <c:pt idx="6">
                  <c:v>4141895.6425999999</c:v>
                </c:pt>
                <c:pt idx="7">
                  <c:v>3623659.4556999998</c:v>
                </c:pt>
                <c:pt idx="8">
                  <c:v>3874881.3267000001</c:v>
                </c:pt>
                <c:pt idx="9">
                  <c:v>3681190.9555000002</c:v>
                </c:pt>
                <c:pt idx="10">
                  <c:v>3565545.2842000001</c:v>
                </c:pt>
                <c:pt idx="11">
                  <c:v>3824616.8650000002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8-477D-84F6-6318D2D43096}"/>
            </c:ext>
          </c:extLst>
        </c:ser>
        <c:ser>
          <c:idx val="2"/>
          <c:order val="2"/>
          <c:tx>
            <c:strRef>
              <c:f>実績推移!$C$178</c:f>
              <c:strCache>
                <c:ptCount val="1"/>
                <c:pt idx="0">
                  <c:v>菓子類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実績推移!$D$178:$O$178</c:f>
              <c:numCache>
                <c:formatCode>#,##0;"▲ "#,##0</c:formatCode>
                <c:ptCount val="12"/>
                <c:pt idx="0">
                  <c:v>0</c:v>
                </c:pt>
                <c:pt idx="1">
                  <c:v>7540729.7660999997</c:v>
                </c:pt>
                <c:pt idx="2">
                  <c:v>7535603.3874000004</c:v>
                </c:pt>
                <c:pt idx="3">
                  <c:v>7971454.7544999998</c:v>
                </c:pt>
                <c:pt idx="4">
                  <c:v>7737684.1960000005</c:v>
                </c:pt>
                <c:pt idx="5">
                  <c:v>7015545.0192999998</c:v>
                </c:pt>
                <c:pt idx="6">
                  <c:v>7190950.2204</c:v>
                </c:pt>
                <c:pt idx="7">
                  <c:v>6475765.8616000004</c:v>
                </c:pt>
                <c:pt idx="8">
                  <c:v>7036566.2621999998</c:v>
                </c:pt>
                <c:pt idx="9">
                  <c:v>6547352.0930000003</c:v>
                </c:pt>
                <c:pt idx="10">
                  <c:v>6788215.9812000003</c:v>
                </c:pt>
                <c:pt idx="11">
                  <c:v>7304903.9765999997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58-477D-84F6-6318D2D43096}"/>
            </c:ext>
          </c:extLst>
        </c:ser>
        <c:ser>
          <c:idx val="3"/>
          <c:order val="3"/>
          <c:tx>
            <c:strRef>
              <c:f>実績推移!$C$179</c:f>
              <c:strCache>
                <c:ptCount val="1"/>
                <c:pt idx="0">
                  <c:v>項目4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実績推移!$D$179:$O$179</c:f>
            </c:numRef>
          </c:val>
          <c:extLst>
            <c:ext xmlns:c16="http://schemas.microsoft.com/office/drawing/2014/chart" uri="{C3380CC4-5D6E-409C-BE32-E72D297353CC}">
              <c16:uniqueId val="{00000003-5E58-477D-84F6-6318D2D43096}"/>
            </c:ext>
          </c:extLst>
        </c:ser>
        <c:ser>
          <c:idx val="4"/>
          <c:order val="4"/>
          <c:tx>
            <c:strRef>
              <c:f>実績推移!$C$180</c:f>
              <c:strCache>
                <c:ptCount val="1"/>
                <c:pt idx="0">
                  <c:v>項目5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実績推移!$D$180:$O$180</c:f>
            </c:numRef>
          </c:val>
          <c:extLst>
            <c:ext xmlns:c16="http://schemas.microsoft.com/office/drawing/2014/chart" uri="{C3380CC4-5D6E-409C-BE32-E72D297353CC}">
              <c16:uniqueId val="{00000004-5E58-477D-84F6-6318D2D43096}"/>
            </c:ext>
          </c:extLst>
        </c:ser>
        <c:ser>
          <c:idx val="5"/>
          <c:order val="5"/>
          <c:tx>
            <c:strRef>
              <c:f>実績推移!$C$181</c:f>
              <c:strCache>
                <c:ptCount val="1"/>
                <c:pt idx="0">
                  <c:v>項目6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実績推移!$D$181:$O$181</c:f>
            </c:numRef>
          </c:val>
          <c:extLst>
            <c:ext xmlns:c16="http://schemas.microsoft.com/office/drawing/2014/chart" uri="{C3380CC4-5D6E-409C-BE32-E72D297353CC}">
              <c16:uniqueId val="{00000005-5E58-477D-84F6-6318D2D43096}"/>
            </c:ext>
          </c:extLst>
        </c:ser>
        <c:ser>
          <c:idx val="6"/>
          <c:order val="6"/>
          <c:tx>
            <c:strRef>
              <c:f>実績推移!$C$182</c:f>
              <c:strCache>
                <c:ptCount val="1"/>
                <c:pt idx="0">
                  <c:v>項目7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実績推移!$D$182:$O$182</c:f>
            </c:numRef>
          </c:val>
          <c:extLst>
            <c:ext xmlns:c16="http://schemas.microsoft.com/office/drawing/2014/chart" uri="{C3380CC4-5D6E-409C-BE32-E72D297353CC}">
              <c16:uniqueId val="{00000006-5E58-477D-84F6-6318D2D43096}"/>
            </c:ext>
          </c:extLst>
        </c:ser>
        <c:ser>
          <c:idx val="7"/>
          <c:order val="7"/>
          <c:tx>
            <c:strRef>
              <c:f>実績推移!$C$183</c:f>
              <c:strCache>
                <c:ptCount val="1"/>
                <c:pt idx="0">
                  <c:v>項目8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実績推移!$D$183:$O$183</c:f>
            </c:numRef>
          </c:val>
          <c:extLst>
            <c:ext xmlns:c16="http://schemas.microsoft.com/office/drawing/2014/chart" uri="{C3380CC4-5D6E-409C-BE32-E72D297353CC}">
              <c16:uniqueId val="{00000007-5E58-477D-84F6-6318D2D43096}"/>
            </c:ext>
          </c:extLst>
        </c:ser>
        <c:ser>
          <c:idx val="8"/>
          <c:order val="8"/>
          <c:tx>
            <c:strRef>
              <c:f>実績推移!$C$184</c:f>
              <c:strCache>
                <c:ptCount val="1"/>
                <c:pt idx="0">
                  <c:v>項目9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実績推移!$D$184:$O$184</c:f>
            </c:numRef>
          </c:val>
          <c:extLst>
            <c:ext xmlns:c16="http://schemas.microsoft.com/office/drawing/2014/chart" uri="{C3380CC4-5D6E-409C-BE32-E72D297353CC}">
              <c16:uniqueId val="{00000008-5E58-477D-84F6-6318D2D43096}"/>
            </c:ext>
          </c:extLst>
        </c:ser>
        <c:ser>
          <c:idx val="9"/>
          <c:order val="9"/>
          <c:tx>
            <c:strRef>
              <c:f>実績推移!$C$185</c:f>
              <c:strCache>
                <c:ptCount val="1"/>
                <c:pt idx="0">
                  <c:v>項目10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実績推移!$D$185:$O$185</c:f>
            </c:numRef>
          </c:val>
          <c:extLst>
            <c:ext xmlns:c16="http://schemas.microsoft.com/office/drawing/2014/chart" uri="{C3380CC4-5D6E-409C-BE32-E72D297353CC}">
              <c16:uniqueId val="{00000009-5E58-477D-84F6-6318D2D43096}"/>
            </c:ext>
          </c:extLst>
        </c:ser>
        <c:ser>
          <c:idx val="10"/>
          <c:order val="10"/>
          <c:tx>
            <c:strRef>
              <c:f>実績推移!$C$186</c:f>
              <c:strCache>
                <c:ptCount val="1"/>
                <c:pt idx="0">
                  <c:v>項目11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実績推移!$D$186:$O$186</c:f>
            </c:numRef>
          </c:val>
          <c:extLst>
            <c:ext xmlns:c16="http://schemas.microsoft.com/office/drawing/2014/chart" uri="{C3380CC4-5D6E-409C-BE32-E72D297353CC}">
              <c16:uniqueId val="{0000000A-5E58-477D-84F6-6318D2D43096}"/>
            </c:ext>
          </c:extLst>
        </c:ser>
        <c:ser>
          <c:idx val="11"/>
          <c:order val="11"/>
          <c:tx>
            <c:strRef>
              <c:f>実績推移!$C$187</c:f>
              <c:strCache>
                <c:ptCount val="1"/>
                <c:pt idx="0">
                  <c:v>項目12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実績推移!$D$187:$O$187</c:f>
            </c:numRef>
          </c:val>
          <c:extLst>
            <c:ext xmlns:c16="http://schemas.microsoft.com/office/drawing/2014/chart" uri="{C3380CC4-5D6E-409C-BE32-E72D297353CC}">
              <c16:uniqueId val="{0000000B-5E58-477D-84F6-6318D2D43096}"/>
            </c:ext>
          </c:extLst>
        </c:ser>
        <c:ser>
          <c:idx val="12"/>
          <c:order val="12"/>
          <c:tx>
            <c:strRef>
              <c:f>実績推移!$C$188</c:f>
              <c:strCache>
                <c:ptCount val="1"/>
                <c:pt idx="0">
                  <c:v>項目13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実績推移!$D$188:$O$188</c:f>
            </c:numRef>
          </c:val>
          <c:extLst>
            <c:ext xmlns:c16="http://schemas.microsoft.com/office/drawing/2014/chart" uri="{C3380CC4-5D6E-409C-BE32-E72D297353CC}">
              <c16:uniqueId val="{0000000C-5E58-477D-84F6-6318D2D43096}"/>
            </c:ext>
          </c:extLst>
        </c:ser>
        <c:ser>
          <c:idx val="13"/>
          <c:order val="13"/>
          <c:tx>
            <c:strRef>
              <c:f>実績推移!$C$189</c:f>
              <c:strCache>
                <c:ptCount val="1"/>
                <c:pt idx="0">
                  <c:v>項目14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実績推移!$D$189:$O$189</c:f>
            </c:numRef>
          </c:val>
          <c:extLst>
            <c:ext xmlns:c16="http://schemas.microsoft.com/office/drawing/2014/chart" uri="{C3380CC4-5D6E-409C-BE32-E72D297353CC}">
              <c16:uniqueId val="{0000000D-5E58-477D-84F6-6318D2D43096}"/>
            </c:ext>
          </c:extLst>
        </c:ser>
        <c:ser>
          <c:idx val="14"/>
          <c:order val="14"/>
          <c:tx>
            <c:strRef>
              <c:f>実績推移!$C$190</c:f>
              <c:strCache>
                <c:ptCount val="1"/>
                <c:pt idx="0">
                  <c:v>項目15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実績推移!$D$190:$O$190</c:f>
            </c:numRef>
          </c:val>
          <c:extLst>
            <c:ext xmlns:c16="http://schemas.microsoft.com/office/drawing/2014/chart" uri="{C3380CC4-5D6E-409C-BE32-E72D297353CC}">
              <c16:uniqueId val="{0000000E-5E58-477D-84F6-6318D2D43096}"/>
            </c:ext>
          </c:extLst>
        </c:ser>
        <c:ser>
          <c:idx val="15"/>
          <c:order val="15"/>
          <c:tx>
            <c:strRef>
              <c:f>実績推移!$C$191</c:f>
              <c:strCache>
                <c:ptCount val="1"/>
                <c:pt idx="0">
                  <c:v>項目16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実績推移!$D$191:$O$191</c:f>
            </c:numRef>
          </c:val>
          <c:extLst>
            <c:ext xmlns:c16="http://schemas.microsoft.com/office/drawing/2014/chart" uri="{C3380CC4-5D6E-409C-BE32-E72D297353CC}">
              <c16:uniqueId val="{0000000F-5E58-477D-84F6-6318D2D43096}"/>
            </c:ext>
          </c:extLst>
        </c:ser>
        <c:ser>
          <c:idx val="16"/>
          <c:order val="16"/>
          <c:tx>
            <c:strRef>
              <c:f>実績推移!$C$192</c:f>
              <c:strCache>
                <c:ptCount val="1"/>
                <c:pt idx="0">
                  <c:v>項目17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実績推移!$D$192:$O$192</c:f>
            </c:numRef>
          </c:val>
          <c:extLst>
            <c:ext xmlns:c16="http://schemas.microsoft.com/office/drawing/2014/chart" uri="{C3380CC4-5D6E-409C-BE32-E72D297353CC}">
              <c16:uniqueId val="{00000010-5E58-477D-84F6-6318D2D43096}"/>
            </c:ext>
          </c:extLst>
        </c:ser>
        <c:ser>
          <c:idx val="17"/>
          <c:order val="17"/>
          <c:tx>
            <c:strRef>
              <c:f>実績推移!$C$193</c:f>
              <c:strCache>
                <c:ptCount val="1"/>
                <c:pt idx="0">
                  <c:v>項目18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実績推移!$D$193:$O$193</c:f>
            </c:numRef>
          </c:val>
          <c:extLst>
            <c:ext xmlns:c16="http://schemas.microsoft.com/office/drawing/2014/chart" uri="{C3380CC4-5D6E-409C-BE32-E72D297353CC}">
              <c16:uniqueId val="{00000011-5E58-477D-84F6-6318D2D43096}"/>
            </c:ext>
          </c:extLst>
        </c:ser>
        <c:ser>
          <c:idx val="18"/>
          <c:order val="18"/>
          <c:tx>
            <c:strRef>
              <c:f>実績推移!$C$194</c:f>
              <c:strCache>
                <c:ptCount val="1"/>
                <c:pt idx="0">
                  <c:v>項目19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実績推移!$D$194:$O$194</c:f>
            </c:numRef>
          </c:val>
          <c:extLst>
            <c:ext xmlns:c16="http://schemas.microsoft.com/office/drawing/2014/chart" uri="{C3380CC4-5D6E-409C-BE32-E72D297353CC}">
              <c16:uniqueId val="{00000012-5E58-477D-84F6-6318D2D43096}"/>
            </c:ext>
          </c:extLst>
        </c:ser>
        <c:ser>
          <c:idx val="19"/>
          <c:order val="19"/>
          <c:tx>
            <c:strRef>
              <c:f>実績推移!$C$195</c:f>
              <c:strCache>
                <c:ptCount val="1"/>
                <c:pt idx="0">
                  <c:v>項目20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実績推移!$D$195:$O$195</c:f>
            </c:numRef>
          </c:val>
          <c:extLst>
            <c:ext xmlns:c16="http://schemas.microsoft.com/office/drawing/2014/chart" uri="{C3380CC4-5D6E-409C-BE32-E72D297353CC}">
              <c16:uniqueId val="{00000013-5E58-477D-84F6-6318D2D43096}"/>
            </c:ext>
          </c:extLst>
        </c:ser>
        <c:ser>
          <c:idx val="20"/>
          <c:order val="20"/>
          <c:tx>
            <c:strRef>
              <c:f>実績推移!$C$196</c:f>
              <c:strCache>
                <c:ptCount val="1"/>
                <c:pt idx="0">
                  <c:v>項目21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実績推移!$D$196:$O$196</c:f>
            </c:numRef>
          </c:val>
          <c:extLst>
            <c:ext xmlns:c16="http://schemas.microsoft.com/office/drawing/2014/chart" uri="{C3380CC4-5D6E-409C-BE32-E72D297353CC}">
              <c16:uniqueId val="{00000014-5E58-477D-84F6-6318D2D43096}"/>
            </c:ext>
          </c:extLst>
        </c:ser>
        <c:ser>
          <c:idx val="21"/>
          <c:order val="21"/>
          <c:tx>
            <c:strRef>
              <c:f>実績推移!$C$197</c:f>
              <c:strCache>
                <c:ptCount val="1"/>
                <c:pt idx="0">
                  <c:v>項目22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実績推移!$D$197:$O$197</c:f>
            </c:numRef>
          </c:val>
          <c:extLst>
            <c:ext xmlns:c16="http://schemas.microsoft.com/office/drawing/2014/chart" uri="{C3380CC4-5D6E-409C-BE32-E72D297353CC}">
              <c16:uniqueId val="{00000015-5E58-477D-84F6-6318D2D43096}"/>
            </c:ext>
          </c:extLst>
        </c:ser>
        <c:ser>
          <c:idx val="22"/>
          <c:order val="22"/>
          <c:tx>
            <c:strRef>
              <c:f>実績推移!$C$198</c:f>
              <c:strCache>
                <c:ptCount val="1"/>
                <c:pt idx="0">
                  <c:v>項目23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実績推移!$D$198:$O$198</c:f>
            </c:numRef>
          </c:val>
          <c:extLst>
            <c:ext xmlns:c16="http://schemas.microsoft.com/office/drawing/2014/chart" uri="{C3380CC4-5D6E-409C-BE32-E72D297353CC}">
              <c16:uniqueId val="{00000016-5E58-477D-84F6-6318D2D43096}"/>
            </c:ext>
          </c:extLst>
        </c:ser>
        <c:ser>
          <c:idx val="23"/>
          <c:order val="23"/>
          <c:tx>
            <c:strRef>
              <c:f>実績推移!$C$199</c:f>
              <c:strCache>
                <c:ptCount val="1"/>
                <c:pt idx="0">
                  <c:v>項目24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実績推移!$D$199:$O$199</c:f>
            </c:numRef>
          </c:val>
          <c:extLst>
            <c:ext xmlns:c16="http://schemas.microsoft.com/office/drawing/2014/chart" uri="{C3380CC4-5D6E-409C-BE32-E72D297353CC}">
              <c16:uniqueId val="{00000017-5E58-477D-84F6-6318D2D43096}"/>
            </c:ext>
          </c:extLst>
        </c:ser>
        <c:ser>
          <c:idx val="24"/>
          <c:order val="24"/>
          <c:tx>
            <c:strRef>
              <c:f>実績推移!$C$200</c:f>
              <c:strCache>
                <c:ptCount val="1"/>
                <c:pt idx="0">
                  <c:v>項目25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実績推移!$D$200:$O$200</c:f>
            </c:numRef>
          </c:val>
          <c:extLst>
            <c:ext xmlns:c16="http://schemas.microsoft.com/office/drawing/2014/chart" uri="{C3380CC4-5D6E-409C-BE32-E72D297353CC}">
              <c16:uniqueId val="{00000018-5E58-477D-84F6-6318D2D43096}"/>
            </c:ext>
          </c:extLst>
        </c:ser>
        <c:ser>
          <c:idx val="25"/>
          <c:order val="25"/>
          <c:tx>
            <c:strRef>
              <c:f>実績推移!$C$201</c:f>
              <c:strCache>
                <c:ptCount val="1"/>
                <c:pt idx="0">
                  <c:v>項目26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実績推移!$D$201:$O$201</c:f>
            </c:numRef>
          </c:val>
          <c:extLst>
            <c:ext xmlns:c16="http://schemas.microsoft.com/office/drawing/2014/chart" uri="{C3380CC4-5D6E-409C-BE32-E72D297353CC}">
              <c16:uniqueId val="{00000019-5E58-477D-84F6-6318D2D43096}"/>
            </c:ext>
          </c:extLst>
        </c:ser>
        <c:ser>
          <c:idx val="26"/>
          <c:order val="26"/>
          <c:tx>
            <c:strRef>
              <c:f>実績推移!$C$202</c:f>
              <c:strCache>
                <c:ptCount val="1"/>
                <c:pt idx="0">
                  <c:v>項目27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実績推移!$D$202:$O$202</c:f>
            </c:numRef>
          </c:val>
          <c:extLst>
            <c:ext xmlns:c16="http://schemas.microsoft.com/office/drawing/2014/chart" uri="{C3380CC4-5D6E-409C-BE32-E72D297353CC}">
              <c16:uniqueId val="{0000001A-5E58-477D-84F6-6318D2D43096}"/>
            </c:ext>
          </c:extLst>
        </c:ser>
        <c:ser>
          <c:idx val="27"/>
          <c:order val="27"/>
          <c:tx>
            <c:strRef>
              <c:f>実績推移!$C$203</c:f>
              <c:strCache>
                <c:ptCount val="1"/>
                <c:pt idx="0">
                  <c:v>項目28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実績推移!$D$203:$O$203</c:f>
            </c:numRef>
          </c:val>
          <c:extLst>
            <c:ext xmlns:c16="http://schemas.microsoft.com/office/drawing/2014/chart" uri="{C3380CC4-5D6E-409C-BE32-E72D297353CC}">
              <c16:uniqueId val="{0000001B-5E58-477D-84F6-6318D2D43096}"/>
            </c:ext>
          </c:extLst>
        </c:ser>
        <c:ser>
          <c:idx val="28"/>
          <c:order val="28"/>
          <c:tx>
            <c:strRef>
              <c:f>実績推移!$C$204</c:f>
              <c:strCache>
                <c:ptCount val="1"/>
                <c:pt idx="0">
                  <c:v>項目29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実績推移!$D$204:$O$204</c:f>
            </c:numRef>
          </c:val>
          <c:extLst>
            <c:ext xmlns:c16="http://schemas.microsoft.com/office/drawing/2014/chart" uri="{C3380CC4-5D6E-409C-BE32-E72D297353CC}">
              <c16:uniqueId val="{0000001C-5E58-477D-84F6-6318D2D43096}"/>
            </c:ext>
          </c:extLst>
        </c:ser>
        <c:ser>
          <c:idx val="29"/>
          <c:order val="29"/>
          <c:tx>
            <c:strRef>
              <c:f>実績推移!$C$205</c:f>
              <c:strCache>
                <c:ptCount val="1"/>
                <c:pt idx="0">
                  <c:v>項目30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実績推移!$D$205:$O$205</c:f>
            </c:numRef>
          </c:val>
          <c:extLst>
            <c:ext xmlns:c16="http://schemas.microsoft.com/office/drawing/2014/chart" uri="{C3380CC4-5D6E-409C-BE32-E72D297353CC}">
              <c16:uniqueId val="{0000001D-5E58-477D-84F6-6318D2D43096}"/>
            </c:ext>
          </c:extLst>
        </c:ser>
        <c:ser>
          <c:idx val="30"/>
          <c:order val="30"/>
          <c:tx>
            <c:strRef>
              <c:f>実績推移!$C$206</c:f>
              <c:strCache>
                <c:ptCount val="1"/>
                <c:pt idx="0">
                  <c:v>項目31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実績推移!$D$206:$O$206</c:f>
            </c:numRef>
          </c:val>
          <c:extLst>
            <c:ext xmlns:c16="http://schemas.microsoft.com/office/drawing/2014/chart" uri="{C3380CC4-5D6E-409C-BE32-E72D297353CC}">
              <c16:uniqueId val="{0000001E-5E58-477D-84F6-6318D2D43096}"/>
            </c:ext>
          </c:extLst>
        </c:ser>
        <c:ser>
          <c:idx val="31"/>
          <c:order val="31"/>
          <c:tx>
            <c:strRef>
              <c:f>実績推移!$C$207</c:f>
              <c:strCache>
                <c:ptCount val="1"/>
                <c:pt idx="0">
                  <c:v>項目32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実績推移!$D$207:$O$207</c:f>
            </c:numRef>
          </c:val>
          <c:extLst>
            <c:ext xmlns:c16="http://schemas.microsoft.com/office/drawing/2014/chart" uri="{C3380CC4-5D6E-409C-BE32-E72D297353CC}">
              <c16:uniqueId val="{0000001F-5E58-477D-84F6-6318D2D43096}"/>
            </c:ext>
          </c:extLst>
        </c:ser>
        <c:ser>
          <c:idx val="32"/>
          <c:order val="32"/>
          <c:tx>
            <c:strRef>
              <c:f>実績推移!$C$208</c:f>
              <c:strCache>
                <c:ptCount val="1"/>
                <c:pt idx="0">
                  <c:v>項目33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実績推移!$D$208:$O$208</c:f>
            </c:numRef>
          </c:val>
          <c:extLst>
            <c:ext xmlns:c16="http://schemas.microsoft.com/office/drawing/2014/chart" uri="{C3380CC4-5D6E-409C-BE32-E72D297353CC}">
              <c16:uniqueId val="{00000020-5E58-477D-84F6-6318D2D43096}"/>
            </c:ext>
          </c:extLst>
        </c:ser>
        <c:ser>
          <c:idx val="33"/>
          <c:order val="33"/>
          <c:tx>
            <c:strRef>
              <c:f>実績推移!$C$209</c:f>
              <c:strCache>
                <c:ptCount val="1"/>
                <c:pt idx="0">
                  <c:v>項目34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実績推移!$D$209:$O$209</c:f>
            </c:numRef>
          </c:val>
          <c:extLst>
            <c:ext xmlns:c16="http://schemas.microsoft.com/office/drawing/2014/chart" uri="{C3380CC4-5D6E-409C-BE32-E72D297353CC}">
              <c16:uniqueId val="{00000021-5E58-477D-84F6-6318D2D43096}"/>
            </c:ext>
          </c:extLst>
        </c:ser>
        <c:ser>
          <c:idx val="34"/>
          <c:order val="34"/>
          <c:tx>
            <c:strRef>
              <c:f>実績推移!$C$210</c:f>
              <c:strCache>
                <c:ptCount val="1"/>
                <c:pt idx="0">
                  <c:v>項目35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実績推移!$D$210:$O$210</c:f>
            </c:numRef>
          </c:val>
          <c:extLst>
            <c:ext xmlns:c16="http://schemas.microsoft.com/office/drawing/2014/chart" uri="{C3380CC4-5D6E-409C-BE32-E72D297353CC}">
              <c16:uniqueId val="{00000022-5E58-477D-84F6-6318D2D43096}"/>
            </c:ext>
          </c:extLst>
        </c:ser>
        <c:ser>
          <c:idx val="35"/>
          <c:order val="35"/>
          <c:tx>
            <c:strRef>
              <c:f>実績推移!$C$211</c:f>
              <c:strCache>
                <c:ptCount val="1"/>
                <c:pt idx="0">
                  <c:v>項目36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実績推移!$D$211:$O$211</c:f>
            </c:numRef>
          </c:val>
          <c:extLst>
            <c:ext xmlns:c16="http://schemas.microsoft.com/office/drawing/2014/chart" uri="{C3380CC4-5D6E-409C-BE32-E72D297353CC}">
              <c16:uniqueId val="{00000023-5E58-477D-84F6-6318D2D43096}"/>
            </c:ext>
          </c:extLst>
        </c:ser>
        <c:ser>
          <c:idx val="36"/>
          <c:order val="36"/>
          <c:tx>
            <c:strRef>
              <c:f>実績推移!$C$212</c:f>
              <c:strCache>
                <c:ptCount val="1"/>
                <c:pt idx="0">
                  <c:v>項目37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実績推移!$D$212:$O$212</c:f>
            </c:numRef>
          </c:val>
          <c:extLst>
            <c:ext xmlns:c16="http://schemas.microsoft.com/office/drawing/2014/chart" uri="{C3380CC4-5D6E-409C-BE32-E72D297353CC}">
              <c16:uniqueId val="{00000024-5E58-477D-84F6-6318D2D43096}"/>
            </c:ext>
          </c:extLst>
        </c:ser>
        <c:ser>
          <c:idx val="37"/>
          <c:order val="37"/>
          <c:tx>
            <c:strRef>
              <c:f>実績推移!$C$213</c:f>
              <c:strCache>
                <c:ptCount val="1"/>
                <c:pt idx="0">
                  <c:v>項目38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実績推移!$D$213:$O$213</c:f>
            </c:numRef>
          </c:val>
          <c:extLst>
            <c:ext xmlns:c16="http://schemas.microsoft.com/office/drawing/2014/chart" uri="{C3380CC4-5D6E-409C-BE32-E72D297353CC}">
              <c16:uniqueId val="{00000025-5E58-477D-84F6-6318D2D43096}"/>
            </c:ext>
          </c:extLst>
        </c:ser>
        <c:ser>
          <c:idx val="38"/>
          <c:order val="38"/>
          <c:tx>
            <c:strRef>
              <c:f>実績推移!$C$214</c:f>
              <c:strCache>
                <c:ptCount val="1"/>
                <c:pt idx="0">
                  <c:v>項目39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実績推移!$D$214:$O$214</c:f>
            </c:numRef>
          </c:val>
          <c:extLst>
            <c:ext xmlns:c16="http://schemas.microsoft.com/office/drawing/2014/chart" uri="{C3380CC4-5D6E-409C-BE32-E72D297353CC}">
              <c16:uniqueId val="{00000026-5E58-477D-84F6-6318D2D43096}"/>
            </c:ext>
          </c:extLst>
        </c:ser>
        <c:ser>
          <c:idx val="39"/>
          <c:order val="39"/>
          <c:tx>
            <c:strRef>
              <c:f>実績推移!$C$215</c:f>
              <c:strCache>
                <c:ptCount val="1"/>
                <c:pt idx="0">
                  <c:v>項目40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実績推移!$D$215:$O$215</c:f>
            </c:numRef>
          </c:val>
          <c:extLst>
            <c:ext xmlns:c16="http://schemas.microsoft.com/office/drawing/2014/chart" uri="{C3380CC4-5D6E-409C-BE32-E72D297353CC}">
              <c16:uniqueId val="{00000027-5E58-477D-84F6-6318D2D43096}"/>
            </c:ext>
          </c:extLst>
        </c:ser>
        <c:ser>
          <c:idx val="40"/>
          <c:order val="40"/>
          <c:tx>
            <c:strRef>
              <c:f>実績推移!$C$216</c:f>
              <c:strCache>
                <c:ptCount val="1"/>
                <c:pt idx="0">
                  <c:v>項目41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実績推移!$D$216:$O$216</c:f>
            </c:numRef>
          </c:val>
          <c:extLst>
            <c:ext xmlns:c16="http://schemas.microsoft.com/office/drawing/2014/chart" uri="{C3380CC4-5D6E-409C-BE32-E72D297353CC}">
              <c16:uniqueId val="{00000028-5E58-477D-84F6-6318D2D43096}"/>
            </c:ext>
          </c:extLst>
        </c:ser>
        <c:ser>
          <c:idx val="41"/>
          <c:order val="41"/>
          <c:tx>
            <c:strRef>
              <c:f>実績推移!$C$217</c:f>
              <c:strCache>
                <c:ptCount val="1"/>
                <c:pt idx="0">
                  <c:v>項目42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実績推移!$D$217:$O$217</c:f>
            </c:numRef>
          </c:val>
          <c:extLst>
            <c:ext xmlns:c16="http://schemas.microsoft.com/office/drawing/2014/chart" uri="{C3380CC4-5D6E-409C-BE32-E72D297353CC}">
              <c16:uniqueId val="{00000029-5E58-477D-84F6-6318D2D43096}"/>
            </c:ext>
          </c:extLst>
        </c:ser>
        <c:ser>
          <c:idx val="42"/>
          <c:order val="42"/>
          <c:tx>
            <c:strRef>
              <c:f>実績推移!$C$218</c:f>
              <c:strCache>
                <c:ptCount val="1"/>
                <c:pt idx="0">
                  <c:v>項目43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実績推移!$D$218:$O$218</c:f>
            </c:numRef>
          </c:val>
          <c:extLst>
            <c:ext xmlns:c16="http://schemas.microsoft.com/office/drawing/2014/chart" uri="{C3380CC4-5D6E-409C-BE32-E72D297353CC}">
              <c16:uniqueId val="{0000002A-5E58-477D-84F6-6318D2D43096}"/>
            </c:ext>
          </c:extLst>
        </c:ser>
        <c:ser>
          <c:idx val="43"/>
          <c:order val="43"/>
          <c:tx>
            <c:strRef>
              <c:f>実績推移!$C$219</c:f>
              <c:strCache>
                <c:ptCount val="1"/>
                <c:pt idx="0">
                  <c:v>項目44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実績推移!$D$219:$O$219</c:f>
            </c:numRef>
          </c:val>
          <c:extLst>
            <c:ext xmlns:c16="http://schemas.microsoft.com/office/drawing/2014/chart" uri="{C3380CC4-5D6E-409C-BE32-E72D297353CC}">
              <c16:uniqueId val="{0000002B-5E58-477D-84F6-6318D2D43096}"/>
            </c:ext>
          </c:extLst>
        </c:ser>
        <c:ser>
          <c:idx val="44"/>
          <c:order val="44"/>
          <c:tx>
            <c:strRef>
              <c:f>実績推移!$C$220</c:f>
              <c:strCache>
                <c:ptCount val="1"/>
                <c:pt idx="0">
                  <c:v>項目45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実績推移!$D$220:$O$220</c:f>
            </c:numRef>
          </c:val>
          <c:extLst>
            <c:ext xmlns:c16="http://schemas.microsoft.com/office/drawing/2014/chart" uri="{C3380CC4-5D6E-409C-BE32-E72D297353CC}">
              <c16:uniqueId val="{0000002C-5E58-477D-84F6-6318D2D43096}"/>
            </c:ext>
          </c:extLst>
        </c:ser>
        <c:ser>
          <c:idx val="45"/>
          <c:order val="45"/>
          <c:tx>
            <c:strRef>
              <c:f>実績推移!$C$221</c:f>
              <c:strCache>
                <c:ptCount val="1"/>
                <c:pt idx="0">
                  <c:v>項目46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実績推移!$D$221:$O$221</c:f>
            </c:numRef>
          </c:val>
          <c:extLst>
            <c:ext xmlns:c16="http://schemas.microsoft.com/office/drawing/2014/chart" uri="{C3380CC4-5D6E-409C-BE32-E72D297353CC}">
              <c16:uniqueId val="{0000002D-5E58-477D-84F6-6318D2D43096}"/>
            </c:ext>
          </c:extLst>
        </c:ser>
        <c:ser>
          <c:idx val="46"/>
          <c:order val="46"/>
          <c:tx>
            <c:strRef>
              <c:f>実績推移!$C$222</c:f>
              <c:strCache>
                <c:ptCount val="1"/>
                <c:pt idx="0">
                  <c:v>項目47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実績推移!$D$222:$O$222</c:f>
            </c:numRef>
          </c:val>
          <c:extLst>
            <c:ext xmlns:c16="http://schemas.microsoft.com/office/drawing/2014/chart" uri="{C3380CC4-5D6E-409C-BE32-E72D297353CC}">
              <c16:uniqueId val="{0000002E-5E58-477D-84F6-6318D2D43096}"/>
            </c:ext>
          </c:extLst>
        </c:ser>
        <c:ser>
          <c:idx val="47"/>
          <c:order val="47"/>
          <c:tx>
            <c:strRef>
              <c:f>実績推移!$C$223</c:f>
              <c:strCache>
                <c:ptCount val="1"/>
                <c:pt idx="0">
                  <c:v>項目48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実績推移!$D$223:$O$223</c:f>
            </c:numRef>
          </c:val>
          <c:extLst>
            <c:ext xmlns:c16="http://schemas.microsoft.com/office/drawing/2014/chart" uri="{C3380CC4-5D6E-409C-BE32-E72D297353CC}">
              <c16:uniqueId val="{0000002F-5E58-477D-84F6-6318D2D43096}"/>
            </c:ext>
          </c:extLst>
        </c:ser>
        <c:ser>
          <c:idx val="48"/>
          <c:order val="48"/>
          <c:tx>
            <c:strRef>
              <c:f>実績推移!$C$224</c:f>
              <c:strCache>
                <c:ptCount val="1"/>
                <c:pt idx="0">
                  <c:v>項目49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実績推移!$D$224:$O$224</c:f>
            </c:numRef>
          </c:val>
          <c:extLst>
            <c:ext xmlns:c16="http://schemas.microsoft.com/office/drawing/2014/chart" uri="{C3380CC4-5D6E-409C-BE32-E72D297353CC}">
              <c16:uniqueId val="{00000030-5E58-477D-84F6-6318D2D43096}"/>
            </c:ext>
          </c:extLst>
        </c:ser>
        <c:ser>
          <c:idx val="49"/>
          <c:order val="49"/>
          <c:tx>
            <c:strRef>
              <c:f>実績推移!$C$225</c:f>
              <c:strCache>
                <c:ptCount val="1"/>
                <c:pt idx="0">
                  <c:v>項目50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実績推移!$D$175:$O$175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実績推移!$D$225:$O$225</c:f>
            </c:numRef>
          </c:val>
          <c:extLst>
            <c:ext xmlns:c16="http://schemas.microsoft.com/office/drawing/2014/chart" uri="{C3380CC4-5D6E-409C-BE32-E72D297353CC}">
              <c16:uniqueId val="{00000031-5E58-477D-84F6-6318D2D43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serLines>
          <c:spPr>
            <a:ln w="3175">
              <a:solidFill>
                <a:srgbClr val="000000"/>
              </a:solidFill>
            </a:ln>
          </c:spPr>
        </c:serLines>
        <c:axId val="1595135776"/>
        <c:axId val="1"/>
      </c:barChart>
      <c:barChart>
        <c:barDir val="col"/>
        <c:grouping val="clustered"/>
        <c:varyColors val="0"/>
        <c:ser>
          <c:idx val="50"/>
          <c:order val="50"/>
          <c:tx>
            <c:strRef>
              <c:f>実績推移!$C$227</c:f>
              <c:strCache>
                <c:ptCount val="1"/>
                <c:pt idx="0">
                  <c:v>合　　計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実績推移!$D$176:$O$176</c:f>
              <c:strCache>
                <c:ptCount val="12"/>
                <c:pt idx="0">
                  <c:v>--</c:v>
                </c:pt>
                <c:pt idx="1">
                  <c:v>16,355,751</c:v>
                </c:pt>
                <c:pt idx="2">
                  <c:v>16,496,591</c:v>
                </c:pt>
                <c:pt idx="3">
                  <c:v>16,460,427</c:v>
                </c:pt>
                <c:pt idx="4">
                  <c:v>16,352,184</c:v>
                </c:pt>
                <c:pt idx="5">
                  <c:v>16,024,626</c:v>
                </c:pt>
                <c:pt idx="6">
                  <c:v>17,477,347</c:v>
                </c:pt>
                <c:pt idx="7">
                  <c:v>16,449,680</c:v>
                </c:pt>
                <c:pt idx="8">
                  <c:v>18,443,509</c:v>
                </c:pt>
                <c:pt idx="9">
                  <c:v>16,076,284</c:v>
                </c:pt>
                <c:pt idx="10">
                  <c:v>15,561,130</c:v>
                </c:pt>
                <c:pt idx="11">
                  <c:v>16,819,308</c:v>
                </c:pt>
              </c:strCache>
            </c:strRef>
          </c:cat>
          <c:val>
            <c:numRef>
              <c:f>実績推移!$D$227:$O$227</c:f>
              <c:numCache>
                <c:formatCode>#,##0;"▲ "#,##0</c:formatCode>
                <c:ptCount val="12"/>
                <c:pt idx="0">
                  <c:v>0</c:v>
                </c:pt>
                <c:pt idx="1">
                  <c:v>27856007.091600001</c:v>
                </c:pt>
                <c:pt idx="2">
                  <c:v>27921453.9789</c:v>
                </c:pt>
                <c:pt idx="3">
                  <c:v>27990479.696699999</c:v>
                </c:pt>
                <c:pt idx="4">
                  <c:v>27648154.111900002</c:v>
                </c:pt>
                <c:pt idx="5">
                  <c:v>26750854.559999999</c:v>
                </c:pt>
                <c:pt idx="6">
                  <c:v>28810193.057799999</c:v>
                </c:pt>
                <c:pt idx="7">
                  <c:v>26549105.608199999</c:v>
                </c:pt>
                <c:pt idx="8">
                  <c:v>29354956.195599999</c:v>
                </c:pt>
                <c:pt idx="9">
                  <c:v>26304826.6743</c:v>
                </c:pt>
                <c:pt idx="10">
                  <c:v>25914890.970800001</c:v>
                </c:pt>
                <c:pt idx="11">
                  <c:v>27948828.635000002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E58-477D-84F6-6318D2D43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5951357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1595135776"/>
        <c:crosses val="autoZero"/>
        <c:crossBetween val="between"/>
      </c:valAx>
      <c:valAx>
        <c:axId val="4"/>
        <c:scaling>
          <c:orientation val="minMax"/>
        </c:scaling>
        <c:delete val="1"/>
        <c:axPos val="r"/>
        <c:numFmt formatCode="#,##0;&quot;▲ &quot;#,##0" sourceLinked="1"/>
        <c:majorTickMark val="out"/>
        <c:minorTickMark val="none"/>
        <c:tickLblPos val="nextTo"/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4431818181818183"/>
          <c:y val="1.5309231225834337E-2"/>
          <c:w val="4.8863636363636366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販売指数!$D$45:$O$45</c:f>
            </c:numRef>
          </c:val>
          <c:smooth val="1"/>
          <c:extLst>
            <c:ext xmlns:c16="http://schemas.microsoft.com/office/drawing/2014/chart" uri="{C3380CC4-5D6E-409C-BE32-E72D297353CC}">
              <c16:uniqueId val="{00000000-7FED-4542-90F5-506117B6C1DF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販売指数!$D$181:$O$181</c:f>
            </c:numRef>
          </c:val>
          <c:smooth val="1"/>
          <c:extLst>
            <c:ext xmlns:c16="http://schemas.microsoft.com/office/drawing/2014/chart" uri="{C3380CC4-5D6E-409C-BE32-E72D297353CC}">
              <c16:uniqueId val="{00000001-7FED-4542-90F5-506117B6C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134528"/>
        <c:axId val="1"/>
      </c:lineChart>
      <c:catAx>
        <c:axId val="159513452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59513452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販売指数!$D$46:$O$46</c:f>
            </c:numRef>
          </c:val>
          <c:smooth val="1"/>
          <c:extLst>
            <c:ext xmlns:c16="http://schemas.microsoft.com/office/drawing/2014/chart" uri="{C3380CC4-5D6E-409C-BE32-E72D297353CC}">
              <c16:uniqueId val="{00000000-120A-4A68-90D2-723ED59C863A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販売指数!$D$182:$O$182</c:f>
            </c:numRef>
          </c:val>
          <c:smooth val="1"/>
          <c:extLst>
            <c:ext xmlns:c16="http://schemas.microsoft.com/office/drawing/2014/chart" uri="{C3380CC4-5D6E-409C-BE32-E72D297353CC}">
              <c16:uniqueId val="{00000001-120A-4A68-90D2-723ED59C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135360"/>
        <c:axId val="1"/>
      </c:lineChart>
      <c:catAx>
        <c:axId val="159513536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59513536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販売指数!$D$47:$O$47</c:f>
            </c:numRef>
          </c:val>
          <c:smooth val="1"/>
          <c:extLst>
            <c:ext xmlns:c16="http://schemas.microsoft.com/office/drawing/2014/chart" uri="{C3380CC4-5D6E-409C-BE32-E72D297353CC}">
              <c16:uniqueId val="{00000000-B86F-462C-A557-D270BD6A0EF6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販売指数!$D$183:$O$183</c:f>
            </c:numRef>
          </c:val>
          <c:smooth val="1"/>
          <c:extLst>
            <c:ext xmlns:c16="http://schemas.microsoft.com/office/drawing/2014/chart" uri="{C3380CC4-5D6E-409C-BE32-E72D297353CC}">
              <c16:uniqueId val="{00000001-B86F-462C-A557-D270BD6A0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144096"/>
        <c:axId val="1"/>
      </c:lineChart>
      <c:catAx>
        <c:axId val="159514409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59514409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販売指数!$D$48:$O$48</c:f>
            </c:numRef>
          </c:val>
          <c:smooth val="1"/>
          <c:extLst>
            <c:ext xmlns:c16="http://schemas.microsoft.com/office/drawing/2014/chart" uri="{C3380CC4-5D6E-409C-BE32-E72D297353CC}">
              <c16:uniqueId val="{00000000-86AF-4C82-89A6-E48633056928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販売指数!$D$184:$O$184</c:f>
            </c:numRef>
          </c:val>
          <c:smooth val="1"/>
          <c:extLst>
            <c:ext xmlns:c16="http://schemas.microsoft.com/office/drawing/2014/chart" uri="{C3380CC4-5D6E-409C-BE32-E72D297353CC}">
              <c16:uniqueId val="{00000001-86AF-4C82-89A6-E48633056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139104"/>
        <c:axId val="1"/>
      </c:lineChart>
      <c:catAx>
        <c:axId val="15951391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59513910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販売指数!$D$49:$O$49</c:f>
            </c:numRef>
          </c:val>
          <c:smooth val="1"/>
          <c:extLst>
            <c:ext xmlns:c16="http://schemas.microsoft.com/office/drawing/2014/chart" uri="{C3380CC4-5D6E-409C-BE32-E72D297353CC}">
              <c16:uniqueId val="{00000000-6F07-4680-9ABC-318A1E37AB2C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販売指数!$D$185:$O$185</c:f>
            </c:numRef>
          </c:val>
          <c:smooth val="1"/>
          <c:extLst>
            <c:ext xmlns:c16="http://schemas.microsoft.com/office/drawing/2014/chart" uri="{C3380CC4-5D6E-409C-BE32-E72D297353CC}">
              <c16:uniqueId val="{00000001-6F07-4680-9ABC-318A1E37A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43664"/>
        <c:axId val="1"/>
      </c:lineChart>
      <c:catAx>
        <c:axId val="168604366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4366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販売指数!$D$50:$O$50</c:f>
            </c:numRef>
          </c:val>
          <c:smooth val="1"/>
          <c:extLst>
            <c:ext xmlns:c16="http://schemas.microsoft.com/office/drawing/2014/chart" uri="{C3380CC4-5D6E-409C-BE32-E72D297353CC}">
              <c16:uniqueId val="{00000000-E064-4B1B-9C95-10FC00A426E7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販売指数!$D$186:$O$186</c:f>
            </c:numRef>
          </c:val>
          <c:smooth val="1"/>
          <c:extLst>
            <c:ext xmlns:c16="http://schemas.microsoft.com/office/drawing/2014/chart" uri="{C3380CC4-5D6E-409C-BE32-E72D297353CC}">
              <c16:uniqueId val="{00000001-E064-4B1B-9C95-10FC00A42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41168"/>
        <c:axId val="1"/>
      </c:lineChart>
      <c:catAx>
        <c:axId val="168604116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4116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販売指数!$D$51:$O$51</c:f>
            </c:numRef>
          </c:val>
          <c:smooth val="1"/>
          <c:extLst>
            <c:ext xmlns:c16="http://schemas.microsoft.com/office/drawing/2014/chart" uri="{C3380CC4-5D6E-409C-BE32-E72D297353CC}">
              <c16:uniqueId val="{00000000-75BF-4223-B004-6CCDFAA388A9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販売指数!$D$187:$O$187</c:f>
            </c:numRef>
          </c:val>
          <c:smooth val="1"/>
          <c:extLst>
            <c:ext xmlns:c16="http://schemas.microsoft.com/office/drawing/2014/chart" uri="{C3380CC4-5D6E-409C-BE32-E72D297353CC}">
              <c16:uniqueId val="{00000001-75BF-4223-B004-6CCDFAA38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42000"/>
        <c:axId val="1"/>
      </c:lineChart>
      <c:catAx>
        <c:axId val="168604200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4200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販売指数!$D$52:$O$52</c:f>
            </c:numRef>
          </c:val>
          <c:smooth val="1"/>
          <c:extLst>
            <c:ext xmlns:c16="http://schemas.microsoft.com/office/drawing/2014/chart" uri="{C3380CC4-5D6E-409C-BE32-E72D297353CC}">
              <c16:uniqueId val="{00000000-773C-437B-8388-794589269E42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販売指数!$D$188:$O$188</c:f>
            </c:numRef>
          </c:val>
          <c:smooth val="1"/>
          <c:extLst>
            <c:ext xmlns:c16="http://schemas.microsoft.com/office/drawing/2014/chart" uri="{C3380CC4-5D6E-409C-BE32-E72D297353CC}">
              <c16:uniqueId val="{00000001-773C-437B-8388-794589269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39088"/>
        <c:axId val="1"/>
      </c:lineChart>
      <c:catAx>
        <c:axId val="168603908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3908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販売指数!$D$53:$O$53</c:f>
            </c:numRef>
          </c:val>
          <c:smooth val="1"/>
          <c:extLst>
            <c:ext xmlns:c16="http://schemas.microsoft.com/office/drawing/2014/chart" uri="{C3380CC4-5D6E-409C-BE32-E72D297353CC}">
              <c16:uniqueId val="{00000000-8FC9-483E-87E6-613A795CA5CD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販売指数!$D$189:$O$189</c:f>
            </c:numRef>
          </c:val>
          <c:smooth val="1"/>
          <c:extLst>
            <c:ext xmlns:c16="http://schemas.microsoft.com/office/drawing/2014/chart" uri="{C3380CC4-5D6E-409C-BE32-E72D297353CC}">
              <c16:uniqueId val="{00000001-8FC9-483E-87E6-613A795C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40336"/>
        <c:axId val="1"/>
      </c:lineChart>
      <c:catAx>
        <c:axId val="168604033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4033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販売指数!$D$54:$O$54</c:f>
            </c:numRef>
          </c:val>
          <c:smooth val="1"/>
          <c:extLst>
            <c:ext xmlns:c16="http://schemas.microsoft.com/office/drawing/2014/chart" uri="{C3380CC4-5D6E-409C-BE32-E72D297353CC}">
              <c16:uniqueId val="{00000000-DBAA-4E72-B929-6D50B77526EA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販売指数!$D$190:$O$190</c:f>
            </c:numRef>
          </c:val>
          <c:smooth val="1"/>
          <c:extLst>
            <c:ext xmlns:c16="http://schemas.microsoft.com/office/drawing/2014/chart" uri="{C3380CC4-5D6E-409C-BE32-E72D297353CC}">
              <c16:uniqueId val="{00000001-DBAA-4E72-B929-6D50B7752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42416"/>
        <c:axId val="1"/>
      </c:lineChart>
      <c:catAx>
        <c:axId val="168604241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4241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3.8124733317665901E-2"/>
          <c:y val="1.5309231225834337E-2"/>
          <c:w val="0.89482671564275573"/>
          <c:h val="0.959848182145939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構成比推移!$C$34</c:f>
              <c:strCache>
                <c:ptCount val="1"/>
                <c:pt idx="0">
                  <c:v>加工食品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構成比推移!$D$34:$O$34</c:f>
              <c:numCache>
                <c:formatCode>#,##0.0;"▲ "#,##0.0</c:formatCode>
                <c:ptCount val="12"/>
                <c:pt idx="0">
                  <c:v>0</c:v>
                </c:pt>
                <c:pt idx="1">
                  <c:v>65.771892991324648</c:v>
                </c:pt>
                <c:pt idx="2">
                  <c:v>66.414823546330055</c:v>
                </c:pt>
                <c:pt idx="3">
                  <c:v>66.561040894638737</c:v>
                </c:pt>
                <c:pt idx="4">
                  <c:v>67.226418765227749</c:v>
                </c:pt>
                <c:pt idx="5">
                  <c:v>67.889310426884308</c:v>
                </c:pt>
                <c:pt idx="6">
                  <c:v>67.933749052096843</c:v>
                </c:pt>
                <c:pt idx="7">
                  <c:v>67.941078610430054</c:v>
                </c:pt>
                <c:pt idx="8">
                  <c:v>69.319023555633692</c:v>
                </c:pt>
                <c:pt idx="9">
                  <c:v>66.315526961196269</c:v>
                </c:pt>
                <c:pt idx="10">
                  <c:v>65.714323067595089</c:v>
                </c:pt>
                <c:pt idx="11">
                  <c:v>66.038182175832787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D-4D46-8918-F65CEC92C457}"/>
            </c:ext>
          </c:extLst>
        </c:ser>
        <c:ser>
          <c:idx val="1"/>
          <c:order val="1"/>
          <c:tx>
            <c:strRef>
              <c:f>構成比推移!$C$35</c:f>
              <c:strCache>
                <c:ptCount val="1"/>
                <c:pt idx="0">
                  <c:v>生鮮食品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構成比推移!$D$35:$O$35</c:f>
              <c:numCache>
                <c:formatCode>#,##0.0;"▲ "#,##0.0</c:formatCode>
                <c:ptCount val="12"/>
                <c:pt idx="0">
                  <c:v>0</c:v>
                </c:pt>
                <c:pt idx="1">
                  <c:v>11.228513513189084</c:v>
                </c:pt>
                <c:pt idx="2">
                  <c:v>11.653253754005485</c:v>
                </c:pt>
                <c:pt idx="3">
                  <c:v>10.785924750898531</c:v>
                </c:pt>
                <c:pt idx="4">
                  <c:v>10.785325354438928</c:v>
                </c:pt>
                <c:pt idx="5">
                  <c:v>11.21447312816878</c:v>
                </c:pt>
                <c:pt idx="6">
                  <c:v>12.040051417696018</c:v>
                </c:pt>
                <c:pt idx="7">
                  <c:v>12.138575184524484</c:v>
                </c:pt>
                <c:pt idx="8">
                  <c:v>11.407896384042118</c:v>
                </c:pt>
                <c:pt idx="9">
                  <c:v>12.902675278315279</c:v>
                </c:pt>
                <c:pt idx="10">
                  <c:v>12.538695219860911</c:v>
                </c:pt>
                <c:pt idx="11">
                  <c:v>12.235417660697777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D-4D46-8918-F65CEC92C457}"/>
            </c:ext>
          </c:extLst>
        </c:ser>
        <c:ser>
          <c:idx val="2"/>
          <c:order val="2"/>
          <c:tx>
            <c:strRef>
              <c:f>構成比推移!$C$36</c:f>
              <c:strCache>
                <c:ptCount val="1"/>
                <c:pt idx="0">
                  <c:v>菓子類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構成比推移!$D$36:$O$36</c:f>
              <c:numCache>
                <c:formatCode>#,##0.0;"▲ "#,##0.0</c:formatCode>
                <c:ptCount val="12"/>
                <c:pt idx="0">
                  <c:v>0</c:v>
                </c:pt>
                <c:pt idx="1">
                  <c:v>22.999593495486266</c:v>
                </c:pt>
                <c:pt idx="2">
                  <c:v>21.931922699664462</c:v>
                </c:pt>
                <c:pt idx="3">
                  <c:v>22.653034354462733</c:v>
                </c:pt>
                <c:pt idx="4">
                  <c:v>21.98825588033333</c:v>
                </c:pt>
                <c:pt idx="5">
                  <c:v>20.896216444946912</c:v>
                </c:pt>
                <c:pt idx="6">
                  <c:v>20.026199530207126</c:v>
                </c:pt>
                <c:pt idx="7">
                  <c:v>19.920346205045469</c:v>
                </c:pt>
                <c:pt idx="8">
                  <c:v>19.27308006032419</c:v>
                </c:pt>
                <c:pt idx="9">
                  <c:v>20.781797760488455</c:v>
                </c:pt>
                <c:pt idx="10">
                  <c:v>21.746981712543992</c:v>
                </c:pt>
                <c:pt idx="11">
                  <c:v>21.726400163469439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D-4D46-8918-F65CEC92C457}"/>
            </c:ext>
          </c:extLst>
        </c:ser>
        <c:ser>
          <c:idx val="3"/>
          <c:order val="3"/>
          <c:tx>
            <c:strRef>
              <c:f>構成比推移!$C$37</c:f>
              <c:strCache>
                <c:ptCount val="1"/>
                <c:pt idx="0">
                  <c:v>項目4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構成比推移!$D$37:$O$37</c:f>
            </c:numRef>
          </c:val>
          <c:extLst>
            <c:ext xmlns:c16="http://schemas.microsoft.com/office/drawing/2014/chart" uri="{C3380CC4-5D6E-409C-BE32-E72D297353CC}">
              <c16:uniqueId val="{00000003-C0CD-4D46-8918-F65CEC92C457}"/>
            </c:ext>
          </c:extLst>
        </c:ser>
        <c:ser>
          <c:idx val="4"/>
          <c:order val="4"/>
          <c:tx>
            <c:strRef>
              <c:f>構成比推移!$C$38</c:f>
              <c:strCache>
                <c:ptCount val="1"/>
                <c:pt idx="0">
                  <c:v>項目5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構成比推移!$D$38:$O$38</c:f>
            </c:numRef>
          </c:val>
          <c:extLst>
            <c:ext xmlns:c16="http://schemas.microsoft.com/office/drawing/2014/chart" uri="{C3380CC4-5D6E-409C-BE32-E72D297353CC}">
              <c16:uniqueId val="{00000004-C0CD-4D46-8918-F65CEC92C457}"/>
            </c:ext>
          </c:extLst>
        </c:ser>
        <c:ser>
          <c:idx val="5"/>
          <c:order val="5"/>
          <c:tx>
            <c:strRef>
              <c:f>構成比推移!$C$39</c:f>
              <c:strCache>
                <c:ptCount val="1"/>
                <c:pt idx="0">
                  <c:v>項目6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構成比推移!$D$39:$O$39</c:f>
            </c:numRef>
          </c:val>
          <c:extLst>
            <c:ext xmlns:c16="http://schemas.microsoft.com/office/drawing/2014/chart" uri="{C3380CC4-5D6E-409C-BE32-E72D297353CC}">
              <c16:uniqueId val="{00000005-C0CD-4D46-8918-F65CEC92C457}"/>
            </c:ext>
          </c:extLst>
        </c:ser>
        <c:ser>
          <c:idx val="6"/>
          <c:order val="6"/>
          <c:tx>
            <c:strRef>
              <c:f>構成比推移!$C$40</c:f>
              <c:strCache>
                <c:ptCount val="1"/>
                <c:pt idx="0">
                  <c:v>項目7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構成比推移!$D$40:$O$40</c:f>
            </c:numRef>
          </c:val>
          <c:extLst>
            <c:ext xmlns:c16="http://schemas.microsoft.com/office/drawing/2014/chart" uri="{C3380CC4-5D6E-409C-BE32-E72D297353CC}">
              <c16:uniqueId val="{00000006-C0CD-4D46-8918-F65CEC92C457}"/>
            </c:ext>
          </c:extLst>
        </c:ser>
        <c:ser>
          <c:idx val="7"/>
          <c:order val="7"/>
          <c:tx>
            <c:strRef>
              <c:f>構成比推移!$C$41</c:f>
              <c:strCache>
                <c:ptCount val="1"/>
                <c:pt idx="0">
                  <c:v>項目8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構成比推移!$D$41:$O$41</c:f>
            </c:numRef>
          </c:val>
          <c:extLst>
            <c:ext xmlns:c16="http://schemas.microsoft.com/office/drawing/2014/chart" uri="{C3380CC4-5D6E-409C-BE32-E72D297353CC}">
              <c16:uniqueId val="{00000007-C0CD-4D46-8918-F65CEC92C457}"/>
            </c:ext>
          </c:extLst>
        </c:ser>
        <c:ser>
          <c:idx val="8"/>
          <c:order val="8"/>
          <c:tx>
            <c:strRef>
              <c:f>構成比推移!$C$42</c:f>
              <c:strCache>
                <c:ptCount val="1"/>
                <c:pt idx="0">
                  <c:v>項目9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構成比推移!$D$42:$O$42</c:f>
            </c:numRef>
          </c:val>
          <c:extLst>
            <c:ext xmlns:c16="http://schemas.microsoft.com/office/drawing/2014/chart" uri="{C3380CC4-5D6E-409C-BE32-E72D297353CC}">
              <c16:uniqueId val="{00000008-C0CD-4D46-8918-F65CEC92C457}"/>
            </c:ext>
          </c:extLst>
        </c:ser>
        <c:ser>
          <c:idx val="9"/>
          <c:order val="9"/>
          <c:tx>
            <c:strRef>
              <c:f>構成比推移!$C$43</c:f>
              <c:strCache>
                <c:ptCount val="1"/>
                <c:pt idx="0">
                  <c:v>項目10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構成比推移!$D$43:$O$43</c:f>
            </c:numRef>
          </c:val>
          <c:extLst>
            <c:ext xmlns:c16="http://schemas.microsoft.com/office/drawing/2014/chart" uri="{C3380CC4-5D6E-409C-BE32-E72D297353CC}">
              <c16:uniqueId val="{00000009-C0CD-4D46-8918-F65CEC92C457}"/>
            </c:ext>
          </c:extLst>
        </c:ser>
        <c:ser>
          <c:idx val="10"/>
          <c:order val="10"/>
          <c:tx>
            <c:strRef>
              <c:f>構成比推移!$C$44</c:f>
              <c:strCache>
                <c:ptCount val="1"/>
                <c:pt idx="0">
                  <c:v>項目11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構成比推移!$D$44:$O$44</c:f>
            </c:numRef>
          </c:val>
          <c:extLst>
            <c:ext xmlns:c16="http://schemas.microsoft.com/office/drawing/2014/chart" uri="{C3380CC4-5D6E-409C-BE32-E72D297353CC}">
              <c16:uniqueId val="{0000000A-C0CD-4D46-8918-F65CEC92C457}"/>
            </c:ext>
          </c:extLst>
        </c:ser>
        <c:ser>
          <c:idx val="11"/>
          <c:order val="11"/>
          <c:tx>
            <c:strRef>
              <c:f>構成比推移!$C$45</c:f>
              <c:strCache>
                <c:ptCount val="1"/>
                <c:pt idx="0">
                  <c:v>項目12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構成比推移!$D$45:$O$45</c:f>
            </c:numRef>
          </c:val>
          <c:extLst>
            <c:ext xmlns:c16="http://schemas.microsoft.com/office/drawing/2014/chart" uri="{C3380CC4-5D6E-409C-BE32-E72D297353CC}">
              <c16:uniqueId val="{0000000B-C0CD-4D46-8918-F65CEC92C457}"/>
            </c:ext>
          </c:extLst>
        </c:ser>
        <c:ser>
          <c:idx val="12"/>
          <c:order val="12"/>
          <c:tx>
            <c:strRef>
              <c:f>構成比推移!$C$46</c:f>
              <c:strCache>
                <c:ptCount val="1"/>
                <c:pt idx="0">
                  <c:v>項目13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構成比推移!$D$46:$O$46</c:f>
            </c:numRef>
          </c:val>
          <c:extLst>
            <c:ext xmlns:c16="http://schemas.microsoft.com/office/drawing/2014/chart" uri="{C3380CC4-5D6E-409C-BE32-E72D297353CC}">
              <c16:uniqueId val="{0000000C-C0CD-4D46-8918-F65CEC92C457}"/>
            </c:ext>
          </c:extLst>
        </c:ser>
        <c:ser>
          <c:idx val="13"/>
          <c:order val="13"/>
          <c:tx>
            <c:strRef>
              <c:f>構成比推移!$C$47</c:f>
              <c:strCache>
                <c:ptCount val="1"/>
                <c:pt idx="0">
                  <c:v>項目14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構成比推移!$D$47:$O$47</c:f>
            </c:numRef>
          </c:val>
          <c:extLst>
            <c:ext xmlns:c16="http://schemas.microsoft.com/office/drawing/2014/chart" uri="{C3380CC4-5D6E-409C-BE32-E72D297353CC}">
              <c16:uniqueId val="{0000000D-C0CD-4D46-8918-F65CEC92C457}"/>
            </c:ext>
          </c:extLst>
        </c:ser>
        <c:ser>
          <c:idx val="14"/>
          <c:order val="14"/>
          <c:tx>
            <c:strRef>
              <c:f>構成比推移!$C$48</c:f>
              <c:strCache>
                <c:ptCount val="1"/>
                <c:pt idx="0">
                  <c:v>項目15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構成比推移!$D$48:$O$48</c:f>
            </c:numRef>
          </c:val>
          <c:extLst>
            <c:ext xmlns:c16="http://schemas.microsoft.com/office/drawing/2014/chart" uri="{C3380CC4-5D6E-409C-BE32-E72D297353CC}">
              <c16:uniqueId val="{0000000E-C0CD-4D46-8918-F65CEC92C457}"/>
            </c:ext>
          </c:extLst>
        </c:ser>
        <c:ser>
          <c:idx val="15"/>
          <c:order val="15"/>
          <c:tx>
            <c:strRef>
              <c:f>構成比推移!$C$49</c:f>
              <c:strCache>
                <c:ptCount val="1"/>
                <c:pt idx="0">
                  <c:v>項目16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構成比推移!$D$49:$O$49</c:f>
            </c:numRef>
          </c:val>
          <c:extLst>
            <c:ext xmlns:c16="http://schemas.microsoft.com/office/drawing/2014/chart" uri="{C3380CC4-5D6E-409C-BE32-E72D297353CC}">
              <c16:uniqueId val="{0000000F-C0CD-4D46-8918-F65CEC92C457}"/>
            </c:ext>
          </c:extLst>
        </c:ser>
        <c:ser>
          <c:idx val="16"/>
          <c:order val="16"/>
          <c:tx>
            <c:strRef>
              <c:f>構成比推移!$C$50</c:f>
              <c:strCache>
                <c:ptCount val="1"/>
                <c:pt idx="0">
                  <c:v>項目17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構成比推移!$D$50:$O$50</c:f>
            </c:numRef>
          </c:val>
          <c:extLst>
            <c:ext xmlns:c16="http://schemas.microsoft.com/office/drawing/2014/chart" uri="{C3380CC4-5D6E-409C-BE32-E72D297353CC}">
              <c16:uniqueId val="{00000010-C0CD-4D46-8918-F65CEC92C457}"/>
            </c:ext>
          </c:extLst>
        </c:ser>
        <c:ser>
          <c:idx val="17"/>
          <c:order val="17"/>
          <c:tx>
            <c:strRef>
              <c:f>構成比推移!$C$51</c:f>
              <c:strCache>
                <c:ptCount val="1"/>
                <c:pt idx="0">
                  <c:v>項目18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構成比推移!$D$51:$O$51</c:f>
            </c:numRef>
          </c:val>
          <c:extLst>
            <c:ext xmlns:c16="http://schemas.microsoft.com/office/drawing/2014/chart" uri="{C3380CC4-5D6E-409C-BE32-E72D297353CC}">
              <c16:uniqueId val="{00000011-C0CD-4D46-8918-F65CEC92C457}"/>
            </c:ext>
          </c:extLst>
        </c:ser>
        <c:ser>
          <c:idx val="18"/>
          <c:order val="18"/>
          <c:tx>
            <c:strRef>
              <c:f>構成比推移!$C$52</c:f>
              <c:strCache>
                <c:ptCount val="1"/>
                <c:pt idx="0">
                  <c:v>項目19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構成比推移!$D$52:$O$52</c:f>
            </c:numRef>
          </c:val>
          <c:extLst>
            <c:ext xmlns:c16="http://schemas.microsoft.com/office/drawing/2014/chart" uri="{C3380CC4-5D6E-409C-BE32-E72D297353CC}">
              <c16:uniqueId val="{00000012-C0CD-4D46-8918-F65CEC92C457}"/>
            </c:ext>
          </c:extLst>
        </c:ser>
        <c:ser>
          <c:idx val="19"/>
          <c:order val="19"/>
          <c:tx>
            <c:strRef>
              <c:f>構成比推移!$C$53</c:f>
              <c:strCache>
                <c:ptCount val="1"/>
                <c:pt idx="0">
                  <c:v>項目20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構成比推移!$D$53:$O$53</c:f>
            </c:numRef>
          </c:val>
          <c:extLst>
            <c:ext xmlns:c16="http://schemas.microsoft.com/office/drawing/2014/chart" uri="{C3380CC4-5D6E-409C-BE32-E72D297353CC}">
              <c16:uniqueId val="{00000013-C0CD-4D46-8918-F65CEC92C457}"/>
            </c:ext>
          </c:extLst>
        </c:ser>
        <c:ser>
          <c:idx val="20"/>
          <c:order val="20"/>
          <c:tx>
            <c:strRef>
              <c:f>構成比推移!$C$54</c:f>
              <c:strCache>
                <c:ptCount val="1"/>
                <c:pt idx="0">
                  <c:v>項目21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構成比推移!$D$54:$O$54</c:f>
            </c:numRef>
          </c:val>
          <c:extLst>
            <c:ext xmlns:c16="http://schemas.microsoft.com/office/drawing/2014/chart" uri="{C3380CC4-5D6E-409C-BE32-E72D297353CC}">
              <c16:uniqueId val="{00000014-C0CD-4D46-8918-F65CEC92C457}"/>
            </c:ext>
          </c:extLst>
        </c:ser>
        <c:ser>
          <c:idx val="21"/>
          <c:order val="21"/>
          <c:tx>
            <c:strRef>
              <c:f>構成比推移!$C$55</c:f>
              <c:strCache>
                <c:ptCount val="1"/>
                <c:pt idx="0">
                  <c:v>項目22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構成比推移!$D$55:$O$55</c:f>
            </c:numRef>
          </c:val>
          <c:extLst>
            <c:ext xmlns:c16="http://schemas.microsoft.com/office/drawing/2014/chart" uri="{C3380CC4-5D6E-409C-BE32-E72D297353CC}">
              <c16:uniqueId val="{00000015-C0CD-4D46-8918-F65CEC92C457}"/>
            </c:ext>
          </c:extLst>
        </c:ser>
        <c:ser>
          <c:idx val="22"/>
          <c:order val="22"/>
          <c:tx>
            <c:strRef>
              <c:f>構成比推移!$C$56</c:f>
              <c:strCache>
                <c:ptCount val="1"/>
                <c:pt idx="0">
                  <c:v>項目23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構成比推移!$D$56:$O$56</c:f>
            </c:numRef>
          </c:val>
          <c:extLst>
            <c:ext xmlns:c16="http://schemas.microsoft.com/office/drawing/2014/chart" uri="{C3380CC4-5D6E-409C-BE32-E72D297353CC}">
              <c16:uniqueId val="{00000016-C0CD-4D46-8918-F65CEC92C457}"/>
            </c:ext>
          </c:extLst>
        </c:ser>
        <c:ser>
          <c:idx val="23"/>
          <c:order val="23"/>
          <c:tx>
            <c:strRef>
              <c:f>構成比推移!$C$57</c:f>
              <c:strCache>
                <c:ptCount val="1"/>
                <c:pt idx="0">
                  <c:v>項目24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構成比推移!$D$57:$O$57</c:f>
            </c:numRef>
          </c:val>
          <c:extLst>
            <c:ext xmlns:c16="http://schemas.microsoft.com/office/drawing/2014/chart" uri="{C3380CC4-5D6E-409C-BE32-E72D297353CC}">
              <c16:uniqueId val="{00000017-C0CD-4D46-8918-F65CEC92C457}"/>
            </c:ext>
          </c:extLst>
        </c:ser>
        <c:ser>
          <c:idx val="24"/>
          <c:order val="24"/>
          <c:tx>
            <c:strRef>
              <c:f>構成比推移!$C$58</c:f>
              <c:strCache>
                <c:ptCount val="1"/>
                <c:pt idx="0">
                  <c:v>項目25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構成比推移!$D$58:$O$58</c:f>
            </c:numRef>
          </c:val>
          <c:extLst>
            <c:ext xmlns:c16="http://schemas.microsoft.com/office/drawing/2014/chart" uri="{C3380CC4-5D6E-409C-BE32-E72D297353CC}">
              <c16:uniqueId val="{00000018-C0CD-4D46-8918-F65CEC92C457}"/>
            </c:ext>
          </c:extLst>
        </c:ser>
        <c:ser>
          <c:idx val="25"/>
          <c:order val="25"/>
          <c:tx>
            <c:strRef>
              <c:f>構成比推移!$C$59</c:f>
              <c:strCache>
                <c:ptCount val="1"/>
                <c:pt idx="0">
                  <c:v>項目26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構成比推移!$D$59:$O$59</c:f>
            </c:numRef>
          </c:val>
          <c:extLst>
            <c:ext xmlns:c16="http://schemas.microsoft.com/office/drawing/2014/chart" uri="{C3380CC4-5D6E-409C-BE32-E72D297353CC}">
              <c16:uniqueId val="{00000019-C0CD-4D46-8918-F65CEC92C457}"/>
            </c:ext>
          </c:extLst>
        </c:ser>
        <c:ser>
          <c:idx val="26"/>
          <c:order val="26"/>
          <c:tx>
            <c:strRef>
              <c:f>構成比推移!$C$60</c:f>
              <c:strCache>
                <c:ptCount val="1"/>
                <c:pt idx="0">
                  <c:v>項目27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構成比推移!$D$60:$O$60</c:f>
            </c:numRef>
          </c:val>
          <c:extLst>
            <c:ext xmlns:c16="http://schemas.microsoft.com/office/drawing/2014/chart" uri="{C3380CC4-5D6E-409C-BE32-E72D297353CC}">
              <c16:uniqueId val="{0000001A-C0CD-4D46-8918-F65CEC92C457}"/>
            </c:ext>
          </c:extLst>
        </c:ser>
        <c:ser>
          <c:idx val="27"/>
          <c:order val="27"/>
          <c:tx>
            <c:strRef>
              <c:f>構成比推移!$C$61</c:f>
              <c:strCache>
                <c:ptCount val="1"/>
                <c:pt idx="0">
                  <c:v>項目28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構成比推移!$D$61:$O$61</c:f>
            </c:numRef>
          </c:val>
          <c:extLst>
            <c:ext xmlns:c16="http://schemas.microsoft.com/office/drawing/2014/chart" uri="{C3380CC4-5D6E-409C-BE32-E72D297353CC}">
              <c16:uniqueId val="{0000001B-C0CD-4D46-8918-F65CEC92C457}"/>
            </c:ext>
          </c:extLst>
        </c:ser>
        <c:ser>
          <c:idx val="28"/>
          <c:order val="28"/>
          <c:tx>
            <c:strRef>
              <c:f>構成比推移!$C$62</c:f>
              <c:strCache>
                <c:ptCount val="1"/>
                <c:pt idx="0">
                  <c:v>項目29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構成比推移!$D$62:$O$62</c:f>
            </c:numRef>
          </c:val>
          <c:extLst>
            <c:ext xmlns:c16="http://schemas.microsoft.com/office/drawing/2014/chart" uri="{C3380CC4-5D6E-409C-BE32-E72D297353CC}">
              <c16:uniqueId val="{0000001C-C0CD-4D46-8918-F65CEC92C457}"/>
            </c:ext>
          </c:extLst>
        </c:ser>
        <c:ser>
          <c:idx val="29"/>
          <c:order val="29"/>
          <c:tx>
            <c:strRef>
              <c:f>構成比推移!$C$63</c:f>
              <c:strCache>
                <c:ptCount val="1"/>
                <c:pt idx="0">
                  <c:v>項目30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構成比推移!$D$63:$O$63</c:f>
            </c:numRef>
          </c:val>
          <c:extLst>
            <c:ext xmlns:c16="http://schemas.microsoft.com/office/drawing/2014/chart" uri="{C3380CC4-5D6E-409C-BE32-E72D297353CC}">
              <c16:uniqueId val="{0000001D-C0CD-4D46-8918-F65CEC92C457}"/>
            </c:ext>
          </c:extLst>
        </c:ser>
        <c:ser>
          <c:idx val="30"/>
          <c:order val="30"/>
          <c:tx>
            <c:strRef>
              <c:f>構成比推移!$C$64</c:f>
              <c:strCache>
                <c:ptCount val="1"/>
                <c:pt idx="0">
                  <c:v>項目31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構成比推移!$D$64:$O$64</c:f>
            </c:numRef>
          </c:val>
          <c:extLst>
            <c:ext xmlns:c16="http://schemas.microsoft.com/office/drawing/2014/chart" uri="{C3380CC4-5D6E-409C-BE32-E72D297353CC}">
              <c16:uniqueId val="{0000001E-C0CD-4D46-8918-F65CEC92C457}"/>
            </c:ext>
          </c:extLst>
        </c:ser>
        <c:ser>
          <c:idx val="31"/>
          <c:order val="31"/>
          <c:tx>
            <c:strRef>
              <c:f>構成比推移!$C$65</c:f>
              <c:strCache>
                <c:ptCount val="1"/>
                <c:pt idx="0">
                  <c:v>項目32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構成比推移!$D$65:$O$65</c:f>
            </c:numRef>
          </c:val>
          <c:extLst>
            <c:ext xmlns:c16="http://schemas.microsoft.com/office/drawing/2014/chart" uri="{C3380CC4-5D6E-409C-BE32-E72D297353CC}">
              <c16:uniqueId val="{0000001F-C0CD-4D46-8918-F65CEC92C457}"/>
            </c:ext>
          </c:extLst>
        </c:ser>
        <c:ser>
          <c:idx val="32"/>
          <c:order val="32"/>
          <c:tx>
            <c:strRef>
              <c:f>構成比推移!$C$66</c:f>
              <c:strCache>
                <c:ptCount val="1"/>
                <c:pt idx="0">
                  <c:v>項目33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構成比推移!$D$66:$O$66</c:f>
            </c:numRef>
          </c:val>
          <c:extLst>
            <c:ext xmlns:c16="http://schemas.microsoft.com/office/drawing/2014/chart" uri="{C3380CC4-5D6E-409C-BE32-E72D297353CC}">
              <c16:uniqueId val="{00000020-C0CD-4D46-8918-F65CEC92C457}"/>
            </c:ext>
          </c:extLst>
        </c:ser>
        <c:ser>
          <c:idx val="33"/>
          <c:order val="33"/>
          <c:tx>
            <c:strRef>
              <c:f>構成比推移!$C$67</c:f>
              <c:strCache>
                <c:ptCount val="1"/>
                <c:pt idx="0">
                  <c:v>項目34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構成比推移!$D$67:$O$67</c:f>
            </c:numRef>
          </c:val>
          <c:extLst>
            <c:ext xmlns:c16="http://schemas.microsoft.com/office/drawing/2014/chart" uri="{C3380CC4-5D6E-409C-BE32-E72D297353CC}">
              <c16:uniqueId val="{00000021-C0CD-4D46-8918-F65CEC92C457}"/>
            </c:ext>
          </c:extLst>
        </c:ser>
        <c:ser>
          <c:idx val="34"/>
          <c:order val="34"/>
          <c:tx>
            <c:strRef>
              <c:f>構成比推移!$C$68</c:f>
              <c:strCache>
                <c:ptCount val="1"/>
                <c:pt idx="0">
                  <c:v>項目35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構成比推移!$D$68:$O$68</c:f>
            </c:numRef>
          </c:val>
          <c:extLst>
            <c:ext xmlns:c16="http://schemas.microsoft.com/office/drawing/2014/chart" uri="{C3380CC4-5D6E-409C-BE32-E72D297353CC}">
              <c16:uniqueId val="{00000022-C0CD-4D46-8918-F65CEC92C457}"/>
            </c:ext>
          </c:extLst>
        </c:ser>
        <c:ser>
          <c:idx val="35"/>
          <c:order val="35"/>
          <c:tx>
            <c:strRef>
              <c:f>構成比推移!$C$69</c:f>
              <c:strCache>
                <c:ptCount val="1"/>
                <c:pt idx="0">
                  <c:v>項目36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構成比推移!$D$69:$O$69</c:f>
            </c:numRef>
          </c:val>
          <c:extLst>
            <c:ext xmlns:c16="http://schemas.microsoft.com/office/drawing/2014/chart" uri="{C3380CC4-5D6E-409C-BE32-E72D297353CC}">
              <c16:uniqueId val="{00000023-C0CD-4D46-8918-F65CEC92C457}"/>
            </c:ext>
          </c:extLst>
        </c:ser>
        <c:ser>
          <c:idx val="36"/>
          <c:order val="36"/>
          <c:tx>
            <c:strRef>
              <c:f>構成比推移!$C$70</c:f>
              <c:strCache>
                <c:ptCount val="1"/>
                <c:pt idx="0">
                  <c:v>項目37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構成比推移!$D$70:$O$70</c:f>
            </c:numRef>
          </c:val>
          <c:extLst>
            <c:ext xmlns:c16="http://schemas.microsoft.com/office/drawing/2014/chart" uri="{C3380CC4-5D6E-409C-BE32-E72D297353CC}">
              <c16:uniqueId val="{00000024-C0CD-4D46-8918-F65CEC92C457}"/>
            </c:ext>
          </c:extLst>
        </c:ser>
        <c:ser>
          <c:idx val="37"/>
          <c:order val="37"/>
          <c:tx>
            <c:strRef>
              <c:f>構成比推移!$C$71</c:f>
              <c:strCache>
                <c:ptCount val="1"/>
                <c:pt idx="0">
                  <c:v>項目38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構成比推移!$D$71:$O$71</c:f>
            </c:numRef>
          </c:val>
          <c:extLst>
            <c:ext xmlns:c16="http://schemas.microsoft.com/office/drawing/2014/chart" uri="{C3380CC4-5D6E-409C-BE32-E72D297353CC}">
              <c16:uniqueId val="{00000025-C0CD-4D46-8918-F65CEC92C457}"/>
            </c:ext>
          </c:extLst>
        </c:ser>
        <c:ser>
          <c:idx val="38"/>
          <c:order val="38"/>
          <c:tx>
            <c:strRef>
              <c:f>構成比推移!$C$72</c:f>
              <c:strCache>
                <c:ptCount val="1"/>
                <c:pt idx="0">
                  <c:v>項目39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構成比推移!$D$72:$O$72</c:f>
            </c:numRef>
          </c:val>
          <c:extLst>
            <c:ext xmlns:c16="http://schemas.microsoft.com/office/drawing/2014/chart" uri="{C3380CC4-5D6E-409C-BE32-E72D297353CC}">
              <c16:uniqueId val="{00000026-C0CD-4D46-8918-F65CEC92C457}"/>
            </c:ext>
          </c:extLst>
        </c:ser>
        <c:ser>
          <c:idx val="39"/>
          <c:order val="39"/>
          <c:tx>
            <c:strRef>
              <c:f>構成比推移!$C$73</c:f>
              <c:strCache>
                <c:ptCount val="1"/>
                <c:pt idx="0">
                  <c:v>項目40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構成比推移!$D$73:$O$73</c:f>
            </c:numRef>
          </c:val>
          <c:extLst>
            <c:ext xmlns:c16="http://schemas.microsoft.com/office/drawing/2014/chart" uri="{C3380CC4-5D6E-409C-BE32-E72D297353CC}">
              <c16:uniqueId val="{00000027-C0CD-4D46-8918-F65CEC92C457}"/>
            </c:ext>
          </c:extLst>
        </c:ser>
        <c:ser>
          <c:idx val="40"/>
          <c:order val="40"/>
          <c:tx>
            <c:strRef>
              <c:f>構成比推移!$C$74</c:f>
              <c:strCache>
                <c:ptCount val="1"/>
                <c:pt idx="0">
                  <c:v>項目41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構成比推移!$D$74:$O$74</c:f>
            </c:numRef>
          </c:val>
          <c:extLst>
            <c:ext xmlns:c16="http://schemas.microsoft.com/office/drawing/2014/chart" uri="{C3380CC4-5D6E-409C-BE32-E72D297353CC}">
              <c16:uniqueId val="{00000028-C0CD-4D46-8918-F65CEC92C457}"/>
            </c:ext>
          </c:extLst>
        </c:ser>
        <c:ser>
          <c:idx val="41"/>
          <c:order val="41"/>
          <c:tx>
            <c:strRef>
              <c:f>構成比推移!$C$75</c:f>
              <c:strCache>
                <c:ptCount val="1"/>
                <c:pt idx="0">
                  <c:v>項目42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構成比推移!$D$75:$O$75</c:f>
            </c:numRef>
          </c:val>
          <c:extLst>
            <c:ext xmlns:c16="http://schemas.microsoft.com/office/drawing/2014/chart" uri="{C3380CC4-5D6E-409C-BE32-E72D297353CC}">
              <c16:uniqueId val="{00000029-C0CD-4D46-8918-F65CEC92C457}"/>
            </c:ext>
          </c:extLst>
        </c:ser>
        <c:ser>
          <c:idx val="42"/>
          <c:order val="42"/>
          <c:tx>
            <c:strRef>
              <c:f>構成比推移!$C$76</c:f>
              <c:strCache>
                <c:ptCount val="1"/>
                <c:pt idx="0">
                  <c:v>項目43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構成比推移!$D$76:$O$76</c:f>
            </c:numRef>
          </c:val>
          <c:extLst>
            <c:ext xmlns:c16="http://schemas.microsoft.com/office/drawing/2014/chart" uri="{C3380CC4-5D6E-409C-BE32-E72D297353CC}">
              <c16:uniqueId val="{0000002A-C0CD-4D46-8918-F65CEC92C457}"/>
            </c:ext>
          </c:extLst>
        </c:ser>
        <c:ser>
          <c:idx val="43"/>
          <c:order val="43"/>
          <c:tx>
            <c:strRef>
              <c:f>構成比推移!$C$77</c:f>
              <c:strCache>
                <c:ptCount val="1"/>
                <c:pt idx="0">
                  <c:v>項目44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構成比推移!$D$77:$O$77</c:f>
            </c:numRef>
          </c:val>
          <c:extLst>
            <c:ext xmlns:c16="http://schemas.microsoft.com/office/drawing/2014/chart" uri="{C3380CC4-5D6E-409C-BE32-E72D297353CC}">
              <c16:uniqueId val="{0000002B-C0CD-4D46-8918-F65CEC92C457}"/>
            </c:ext>
          </c:extLst>
        </c:ser>
        <c:ser>
          <c:idx val="44"/>
          <c:order val="44"/>
          <c:tx>
            <c:strRef>
              <c:f>構成比推移!$C$78</c:f>
              <c:strCache>
                <c:ptCount val="1"/>
                <c:pt idx="0">
                  <c:v>項目45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構成比推移!$D$78:$O$78</c:f>
            </c:numRef>
          </c:val>
          <c:extLst>
            <c:ext xmlns:c16="http://schemas.microsoft.com/office/drawing/2014/chart" uri="{C3380CC4-5D6E-409C-BE32-E72D297353CC}">
              <c16:uniqueId val="{0000002C-C0CD-4D46-8918-F65CEC92C457}"/>
            </c:ext>
          </c:extLst>
        </c:ser>
        <c:ser>
          <c:idx val="45"/>
          <c:order val="45"/>
          <c:tx>
            <c:strRef>
              <c:f>構成比推移!$C$79</c:f>
              <c:strCache>
                <c:ptCount val="1"/>
                <c:pt idx="0">
                  <c:v>項目46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構成比推移!$D$79:$O$79</c:f>
            </c:numRef>
          </c:val>
          <c:extLst>
            <c:ext xmlns:c16="http://schemas.microsoft.com/office/drawing/2014/chart" uri="{C3380CC4-5D6E-409C-BE32-E72D297353CC}">
              <c16:uniqueId val="{0000002D-C0CD-4D46-8918-F65CEC92C457}"/>
            </c:ext>
          </c:extLst>
        </c:ser>
        <c:ser>
          <c:idx val="46"/>
          <c:order val="46"/>
          <c:tx>
            <c:strRef>
              <c:f>構成比推移!$C$80</c:f>
              <c:strCache>
                <c:ptCount val="1"/>
                <c:pt idx="0">
                  <c:v>項目47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構成比推移!$D$80:$O$80</c:f>
            </c:numRef>
          </c:val>
          <c:extLst>
            <c:ext xmlns:c16="http://schemas.microsoft.com/office/drawing/2014/chart" uri="{C3380CC4-5D6E-409C-BE32-E72D297353CC}">
              <c16:uniqueId val="{0000002E-C0CD-4D46-8918-F65CEC92C457}"/>
            </c:ext>
          </c:extLst>
        </c:ser>
        <c:ser>
          <c:idx val="47"/>
          <c:order val="47"/>
          <c:tx>
            <c:strRef>
              <c:f>構成比推移!$C$81</c:f>
              <c:strCache>
                <c:ptCount val="1"/>
                <c:pt idx="0">
                  <c:v>項目48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構成比推移!$D$81:$O$81</c:f>
            </c:numRef>
          </c:val>
          <c:extLst>
            <c:ext xmlns:c16="http://schemas.microsoft.com/office/drawing/2014/chart" uri="{C3380CC4-5D6E-409C-BE32-E72D297353CC}">
              <c16:uniqueId val="{0000002F-C0CD-4D46-8918-F65CEC92C457}"/>
            </c:ext>
          </c:extLst>
        </c:ser>
        <c:ser>
          <c:idx val="48"/>
          <c:order val="48"/>
          <c:tx>
            <c:strRef>
              <c:f>構成比推移!$C$82</c:f>
              <c:strCache>
                <c:ptCount val="1"/>
                <c:pt idx="0">
                  <c:v>項目49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構成比推移!$D$82:$O$82</c:f>
            </c:numRef>
          </c:val>
          <c:extLst>
            <c:ext xmlns:c16="http://schemas.microsoft.com/office/drawing/2014/chart" uri="{C3380CC4-5D6E-409C-BE32-E72D297353CC}">
              <c16:uniqueId val="{00000030-C0CD-4D46-8918-F65CEC92C457}"/>
            </c:ext>
          </c:extLst>
        </c:ser>
        <c:ser>
          <c:idx val="49"/>
          <c:order val="49"/>
          <c:tx>
            <c:strRef>
              <c:f>構成比推移!$C$83</c:f>
              <c:strCache>
                <c:ptCount val="1"/>
                <c:pt idx="0">
                  <c:v>項目50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構成比推移!$D$83:$O$83</c:f>
            </c:numRef>
          </c:val>
          <c:extLst>
            <c:ext xmlns:c16="http://schemas.microsoft.com/office/drawing/2014/chart" uri="{C3380CC4-5D6E-409C-BE32-E72D297353CC}">
              <c16:uniqueId val="{00000031-C0CD-4D46-8918-F65CEC92C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serLines>
          <c:spPr>
            <a:ln w="3175">
              <a:solidFill>
                <a:srgbClr val="000000"/>
              </a:solidFill>
            </a:ln>
          </c:spPr>
        </c:serLines>
        <c:axId val="1595159488"/>
        <c:axId val="1"/>
      </c:barChart>
      <c:catAx>
        <c:axId val="1595159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At val="0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1595159488"/>
        <c:crosses val="autoZero"/>
        <c:crossBetween val="between"/>
        <c:majorUnit val="10"/>
        <c:minorUnit val="2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4431818181818183"/>
          <c:y val="1.5309231225834337E-2"/>
          <c:w val="4.8863636363636366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販売指数!$D$55:$O$55</c:f>
            </c:numRef>
          </c:val>
          <c:smooth val="1"/>
          <c:extLst>
            <c:ext xmlns:c16="http://schemas.microsoft.com/office/drawing/2014/chart" uri="{C3380CC4-5D6E-409C-BE32-E72D297353CC}">
              <c16:uniqueId val="{00000000-E2BB-45E8-9FFE-8BE7FD71E6D1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販売指数!$D$191:$O$191</c:f>
            </c:numRef>
          </c:val>
          <c:smooth val="1"/>
          <c:extLst>
            <c:ext xmlns:c16="http://schemas.microsoft.com/office/drawing/2014/chart" uri="{C3380CC4-5D6E-409C-BE32-E72D297353CC}">
              <c16:uniqueId val="{00000001-E2BB-45E8-9FFE-8BE7FD71E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41584"/>
        <c:axId val="1"/>
      </c:lineChart>
      <c:catAx>
        <c:axId val="168604158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4158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販売指数!$D$56:$O$56</c:f>
            </c:numRef>
          </c:val>
          <c:smooth val="1"/>
          <c:extLst>
            <c:ext xmlns:c16="http://schemas.microsoft.com/office/drawing/2014/chart" uri="{C3380CC4-5D6E-409C-BE32-E72D297353CC}">
              <c16:uniqueId val="{00000000-6ECA-4A23-BBD6-8B0E07C84D88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販売指数!$D$192:$O$192</c:f>
            </c:numRef>
          </c:val>
          <c:smooth val="1"/>
          <c:extLst>
            <c:ext xmlns:c16="http://schemas.microsoft.com/office/drawing/2014/chart" uri="{C3380CC4-5D6E-409C-BE32-E72D297353CC}">
              <c16:uniqueId val="{00000001-6ECA-4A23-BBD6-8B0E07C84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34096"/>
        <c:axId val="1"/>
      </c:lineChart>
      <c:catAx>
        <c:axId val="168603409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3409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販売指数!$D$57:$O$57</c:f>
            </c:numRef>
          </c:val>
          <c:smooth val="1"/>
          <c:extLst>
            <c:ext xmlns:c16="http://schemas.microsoft.com/office/drawing/2014/chart" uri="{C3380CC4-5D6E-409C-BE32-E72D297353CC}">
              <c16:uniqueId val="{00000000-D060-4314-97DA-741E185134B8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販売指数!$D$193:$O$193</c:f>
            </c:numRef>
          </c:val>
          <c:smooth val="1"/>
          <c:extLst>
            <c:ext xmlns:c16="http://schemas.microsoft.com/office/drawing/2014/chart" uri="{C3380CC4-5D6E-409C-BE32-E72D297353CC}">
              <c16:uniqueId val="{00000001-D060-4314-97DA-741E18513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22032"/>
        <c:axId val="1"/>
      </c:lineChart>
      <c:catAx>
        <c:axId val="168602203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2203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販売指数!$D$58:$O$58</c:f>
            </c:numRef>
          </c:val>
          <c:smooth val="1"/>
          <c:extLst>
            <c:ext xmlns:c16="http://schemas.microsoft.com/office/drawing/2014/chart" uri="{C3380CC4-5D6E-409C-BE32-E72D297353CC}">
              <c16:uniqueId val="{00000000-24D5-4809-8D05-A06C32E6AA3E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販売指数!$D$194:$O$194</c:f>
            </c:numRef>
          </c:val>
          <c:smooth val="1"/>
          <c:extLst>
            <c:ext xmlns:c16="http://schemas.microsoft.com/office/drawing/2014/chart" uri="{C3380CC4-5D6E-409C-BE32-E72D297353CC}">
              <c16:uniqueId val="{00000001-24D5-4809-8D05-A06C32E6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21616"/>
        <c:axId val="1"/>
      </c:lineChart>
      <c:catAx>
        <c:axId val="168602161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2161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販売指数!$D$59:$O$59</c:f>
            </c:numRef>
          </c:val>
          <c:smooth val="1"/>
          <c:extLst>
            <c:ext xmlns:c16="http://schemas.microsoft.com/office/drawing/2014/chart" uri="{C3380CC4-5D6E-409C-BE32-E72D297353CC}">
              <c16:uniqueId val="{00000000-A512-48B7-9ACA-4CC9D8CD1383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販売指数!$D$195:$O$195</c:f>
            </c:numRef>
          </c:val>
          <c:smooth val="1"/>
          <c:extLst>
            <c:ext xmlns:c16="http://schemas.microsoft.com/office/drawing/2014/chart" uri="{C3380CC4-5D6E-409C-BE32-E72D297353CC}">
              <c16:uniqueId val="{00000001-A512-48B7-9ACA-4CC9D8CD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29520"/>
        <c:axId val="1"/>
      </c:lineChart>
      <c:catAx>
        <c:axId val="168602952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2952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販売指数!$D$60:$O$60</c:f>
            </c:numRef>
          </c:val>
          <c:smooth val="1"/>
          <c:extLst>
            <c:ext xmlns:c16="http://schemas.microsoft.com/office/drawing/2014/chart" uri="{C3380CC4-5D6E-409C-BE32-E72D297353CC}">
              <c16:uniqueId val="{00000000-9DB7-4B68-A947-80673D4E8EC5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販売指数!$D$196:$O$196</c:f>
            </c:numRef>
          </c:val>
          <c:smooth val="1"/>
          <c:extLst>
            <c:ext xmlns:c16="http://schemas.microsoft.com/office/drawing/2014/chart" uri="{C3380CC4-5D6E-409C-BE32-E72D297353CC}">
              <c16:uniqueId val="{00000001-9DB7-4B68-A947-80673D4E8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31600"/>
        <c:axId val="1"/>
      </c:lineChart>
      <c:catAx>
        <c:axId val="168603160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3160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販売指数!$D$61:$O$61</c:f>
            </c:numRef>
          </c:val>
          <c:smooth val="1"/>
          <c:extLst>
            <c:ext xmlns:c16="http://schemas.microsoft.com/office/drawing/2014/chart" uri="{C3380CC4-5D6E-409C-BE32-E72D297353CC}">
              <c16:uniqueId val="{00000000-5D88-46E4-B830-91A0ED562204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販売指数!$D$197:$O$197</c:f>
            </c:numRef>
          </c:val>
          <c:smooth val="1"/>
          <c:extLst>
            <c:ext xmlns:c16="http://schemas.microsoft.com/office/drawing/2014/chart" uri="{C3380CC4-5D6E-409C-BE32-E72D297353CC}">
              <c16:uniqueId val="{00000001-5D88-46E4-B830-91A0ED562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12048"/>
        <c:axId val="1"/>
      </c:lineChart>
      <c:catAx>
        <c:axId val="168601204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1204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販売指数!$D$62:$O$62</c:f>
            </c:numRef>
          </c:val>
          <c:smooth val="1"/>
          <c:extLst>
            <c:ext xmlns:c16="http://schemas.microsoft.com/office/drawing/2014/chart" uri="{C3380CC4-5D6E-409C-BE32-E72D297353CC}">
              <c16:uniqueId val="{00000000-C0B1-4ED6-93F1-7874FBD0D49F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販売指数!$D$198:$O$198</c:f>
            </c:numRef>
          </c:val>
          <c:smooth val="1"/>
          <c:extLst>
            <c:ext xmlns:c16="http://schemas.microsoft.com/office/drawing/2014/chart" uri="{C3380CC4-5D6E-409C-BE32-E72D297353CC}">
              <c16:uniqueId val="{00000001-C0B1-4ED6-93F1-7874FBD0D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17872"/>
        <c:axId val="1"/>
      </c:lineChart>
      <c:catAx>
        <c:axId val="168601787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1787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販売指数!$D$63:$O$63</c:f>
            </c:numRef>
          </c:val>
          <c:smooth val="1"/>
          <c:extLst>
            <c:ext xmlns:c16="http://schemas.microsoft.com/office/drawing/2014/chart" uri="{C3380CC4-5D6E-409C-BE32-E72D297353CC}">
              <c16:uniqueId val="{00000000-FB79-4659-94F3-0A1D46D41949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販売指数!$D$199:$O$199</c:f>
            </c:numRef>
          </c:val>
          <c:smooth val="1"/>
          <c:extLst>
            <c:ext xmlns:c16="http://schemas.microsoft.com/office/drawing/2014/chart" uri="{C3380CC4-5D6E-409C-BE32-E72D297353CC}">
              <c16:uniqueId val="{00000001-FB79-4659-94F3-0A1D46D41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19952"/>
        <c:axId val="1"/>
      </c:lineChart>
      <c:catAx>
        <c:axId val="168601995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1995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販売指数!$D$64:$O$64</c:f>
            </c:numRef>
          </c:val>
          <c:smooth val="1"/>
          <c:extLst>
            <c:ext xmlns:c16="http://schemas.microsoft.com/office/drawing/2014/chart" uri="{C3380CC4-5D6E-409C-BE32-E72D297353CC}">
              <c16:uniqueId val="{00000000-C3F8-4A4B-980F-0179582A3A80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販売指数!$D$200:$O$200</c:f>
            </c:numRef>
          </c:val>
          <c:smooth val="1"/>
          <c:extLst>
            <c:ext xmlns:c16="http://schemas.microsoft.com/office/drawing/2014/chart" uri="{C3380CC4-5D6E-409C-BE32-E72D297353CC}">
              <c16:uniqueId val="{00000001-C3F8-4A4B-980F-0179582A3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38256"/>
        <c:axId val="1"/>
      </c:lineChart>
      <c:catAx>
        <c:axId val="168603825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3825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/>
          <a:lstStyle/>
          <a:p>
            <a:pPr>
              <a:defRPr/>
            </a:pPr>
            <a:r>
              <a:rPr sz="1150" b="0"/>
              <a:t> </a:t>
            </a:r>
          </a:p>
        </c:rich>
      </c:tx>
      <c:layout>
        <c:manualLayout>
          <c:xMode val="edge"/>
          <c:yMode val="edge"/>
          <c:x val="0.49879129734085415"/>
          <c:y val="3.0567685589519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8124733317665901E-2"/>
          <c:y val="1.5309231225834337E-2"/>
          <c:w val="0.89482671564275573"/>
          <c:h val="0.959848182145939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構成比推移!$C$174</c:f>
              <c:strCache>
                <c:ptCount val="1"/>
                <c:pt idx="0">
                  <c:v>加工食品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構成比推移!$D$174:$O$174</c:f>
              <c:numCache>
                <c:formatCode>#,##0.0;"▲ "#,##0.0</c:formatCode>
                <c:ptCount val="12"/>
                <c:pt idx="0">
                  <c:v>0</c:v>
                </c:pt>
                <c:pt idx="1">
                  <c:v>65.188826067004754</c:v>
                </c:pt>
                <c:pt idx="2">
                  <c:v>65.445589326501334</c:v>
                </c:pt>
                <c:pt idx="3">
                  <c:v>65.40765429460366</c:v>
                </c:pt>
                <c:pt idx="4">
                  <c:v>65.489660766083674</c:v>
                </c:pt>
                <c:pt idx="5">
                  <c:v>66.161362557153808</c:v>
                </c:pt>
                <c:pt idx="6">
                  <c:v>66.833114864243015</c:v>
                </c:pt>
                <c:pt idx="7">
                  <c:v>67.612047258338478</c:v>
                </c:pt>
                <c:pt idx="8">
                  <c:v>68.6426681723526</c:v>
                </c:pt>
                <c:pt idx="9">
                  <c:v>65.979616385914923</c:v>
                </c:pt>
                <c:pt idx="10">
                  <c:v>64.926284248864093</c:v>
                </c:pt>
                <c:pt idx="11">
                  <c:v>65.407735805178433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C-41D7-909C-2646049F77FB}"/>
            </c:ext>
          </c:extLst>
        </c:ser>
        <c:ser>
          <c:idx val="1"/>
          <c:order val="1"/>
          <c:tx>
            <c:strRef>
              <c:f>構成比推移!$C$175</c:f>
              <c:strCache>
                <c:ptCount val="1"/>
                <c:pt idx="0">
                  <c:v>生鮮食品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構成比推移!$D$175:$O$175</c:f>
              <c:numCache>
                <c:formatCode>#,##0.0;"▲ "#,##0.0</c:formatCode>
                <c:ptCount val="12"/>
                <c:pt idx="0">
                  <c:v>0</c:v>
                </c:pt>
                <c:pt idx="1">
                  <c:v>11.169173037177478</c:v>
                </c:pt>
                <c:pt idx="2">
                  <c:v>11.279942280770658</c:v>
                </c:pt>
                <c:pt idx="3">
                  <c:v>10.275590886198307</c:v>
                </c:pt>
                <c:pt idx="4">
                  <c:v>10.198563320838772</c:v>
                </c:pt>
                <c:pt idx="5">
                  <c:v>11.008840979629259</c:v>
                </c:pt>
                <c:pt idx="6">
                  <c:v>11.389933663923633</c:v>
                </c:pt>
                <c:pt idx="7">
                  <c:v>11.198033073400444</c:v>
                </c:pt>
                <c:pt idx="8">
                  <c:v>10.495181473280541</c:v>
                </c:pt>
                <c:pt idx="9">
                  <c:v>11.875528870819673</c:v>
                </c:pt>
                <c:pt idx="10">
                  <c:v>11.514994489526346</c:v>
                </c:pt>
                <c:pt idx="11">
                  <c:v>11.261001272762988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C-41D7-909C-2646049F77FB}"/>
            </c:ext>
          </c:extLst>
        </c:ser>
        <c:ser>
          <c:idx val="2"/>
          <c:order val="2"/>
          <c:tx>
            <c:strRef>
              <c:f>構成比推移!$C$176</c:f>
              <c:strCache>
                <c:ptCount val="1"/>
                <c:pt idx="0">
                  <c:v>菓子類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構成比推移!$D$176:$O$176</c:f>
              <c:numCache>
                <c:formatCode>#,##0.0;"▲ "#,##0.0</c:formatCode>
                <c:ptCount val="12"/>
                <c:pt idx="0">
                  <c:v>0</c:v>
                </c:pt>
                <c:pt idx="1">
                  <c:v>23.642000895817777</c:v>
                </c:pt>
                <c:pt idx="2">
                  <c:v>23.274468392728007</c:v>
                </c:pt>
                <c:pt idx="3">
                  <c:v>24.316754819198035</c:v>
                </c:pt>
                <c:pt idx="4">
                  <c:v>24.311775913077547</c:v>
                </c:pt>
                <c:pt idx="5">
                  <c:v>22.82979646321694</c:v>
                </c:pt>
                <c:pt idx="6">
                  <c:v>21.776951471833339</c:v>
                </c:pt>
                <c:pt idx="7">
                  <c:v>21.189919668261073</c:v>
                </c:pt>
                <c:pt idx="8">
                  <c:v>20.862150354366868</c:v>
                </c:pt>
                <c:pt idx="9">
                  <c:v>22.144854743265416</c:v>
                </c:pt>
                <c:pt idx="10">
                  <c:v>23.558721261609552</c:v>
                </c:pt>
                <c:pt idx="11">
                  <c:v>23.331262922058585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FC-41D7-909C-2646049F77FB}"/>
            </c:ext>
          </c:extLst>
        </c:ser>
        <c:ser>
          <c:idx val="3"/>
          <c:order val="3"/>
          <c:tx>
            <c:strRef>
              <c:f>構成比推移!$C$177</c:f>
              <c:strCache>
                <c:ptCount val="1"/>
                <c:pt idx="0">
                  <c:v>項目4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構成比推移!$D$177:$O$177</c:f>
            </c:numRef>
          </c:val>
          <c:extLst>
            <c:ext xmlns:c16="http://schemas.microsoft.com/office/drawing/2014/chart" uri="{C3380CC4-5D6E-409C-BE32-E72D297353CC}">
              <c16:uniqueId val="{00000003-29FC-41D7-909C-2646049F77FB}"/>
            </c:ext>
          </c:extLst>
        </c:ser>
        <c:ser>
          <c:idx val="4"/>
          <c:order val="4"/>
          <c:tx>
            <c:strRef>
              <c:f>構成比推移!$C$178</c:f>
              <c:strCache>
                <c:ptCount val="1"/>
                <c:pt idx="0">
                  <c:v>項目5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構成比推移!$D$178:$O$178</c:f>
            </c:numRef>
          </c:val>
          <c:extLst>
            <c:ext xmlns:c16="http://schemas.microsoft.com/office/drawing/2014/chart" uri="{C3380CC4-5D6E-409C-BE32-E72D297353CC}">
              <c16:uniqueId val="{00000004-29FC-41D7-909C-2646049F77FB}"/>
            </c:ext>
          </c:extLst>
        </c:ser>
        <c:ser>
          <c:idx val="5"/>
          <c:order val="5"/>
          <c:tx>
            <c:strRef>
              <c:f>構成比推移!$C$179</c:f>
              <c:strCache>
                <c:ptCount val="1"/>
                <c:pt idx="0">
                  <c:v>項目6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構成比推移!$D$179:$O$179</c:f>
            </c:numRef>
          </c:val>
          <c:extLst>
            <c:ext xmlns:c16="http://schemas.microsoft.com/office/drawing/2014/chart" uri="{C3380CC4-5D6E-409C-BE32-E72D297353CC}">
              <c16:uniqueId val="{00000005-29FC-41D7-909C-2646049F77FB}"/>
            </c:ext>
          </c:extLst>
        </c:ser>
        <c:ser>
          <c:idx val="6"/>
          <c:order val="6"/>
          <c:tx>
            <c:strRef>
              <c:f>構成比推移!$C$180</c:f>
              <c:strCache>
                <c:ptCount val="1"/>
                <c:pt idx="0">
                  <c:v>項目7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構成比推移!$D$180:$O$180</c:f>
            </c:numRef>
          </c:val>
          <c:extLst>
            <c:ext xmlns:c16="http://schemas.microsoft.com/office/drawing/2014/chart" uri="{C3380CC4-5D6E-409C-BE32-E72D297353CC}">
              <c16:uniqueId val="{00000006-29FC-41D7-909C-2646049F77FB}"/>
            </c:ext>
          </c:extLst>
        </c:ser>
        <c:ser>
          <c:idx val="7"/>
          <c:order val="7"/>
          <c:tx>
            <c:strRef>
              <c:f>構成比推移!$C$181</c:f>
              <c:strCache>
                <c:ptCount val="1"/>
                <c:pt idx="0">
                  <c:v>項目8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構成比推移!$D$181:$O$181</c:f>
            </c:numRef>
          </c:val>
          <c:extLst>
            <c:ext xmlns:c16="http://schemas.microsoft.com/office/drawing/2014/chart" uri="{C3380CC4-5D6E-409C-BE32-E72D297353CC}">
              <c16:uniqueId val="{00000007-29FC-41D7-909C-2646049F77FB}"/>
            </c:ext>
          </c:extLst>
        </c:ser>
        <c:ser>
          <c:idx val="8"/>
          <c:order val="8"/>
          <c:tx>
            <c:strRef>
              <c:f>構成比推移!$C$182</c:f>
              <c:strCache>
                <c:ptCount val="1"/>
                <c:pt idx="0">
                  <c:v>項目9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構成比推移!$D$182:$O$182</c:f>
            </c:numRef>
          </c:val>
          <c:extLst>
            <c:ext xmlns:c16="http://schemas.microsoft.com/office/drawing/2014/chart" uri="{C3380CC4-5D6E-409C-BE32-E72D297353CC}">
              <c16:uniqueId val="{00000008-29FC-41D7-909C-2646049F77FB}"/>
            </c:ext>
          </c:extLst>
        </c:ser>
        <c:ser>
          <c:idx val="9"/>
          <c:order val="9"/>
          <c:tx>
            <c:strRef>
              <c:f>構成比推移!$C$183</c:f>
              <c:strCache>
                <c:ptCount val="1"/>
                <c:pt idx="0">
                  <c:v>項目10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構成比推移!$D$183:$O$183</c:f>
            </c:numRef>
          </c:val>
          <c:extLst>
            <c:ext xmlns:c16="http://schemas.microsoft.com/office/drawing/2014/chart" uri="{C3380CC4-5D6E-409C-BE32-E72D297353CC}">
              <c16:uniqueId val="{00000009-29FC-41D7-909C-2646049F77FB}"/>
            </c:ext>
          </c:extLst>
        </c:ser>
        <c:ser>
          <c:idx val="10"/>
          <c:order val="10"/>
          <c:tx>
            <c:strRef>
              <c:f>構成比推移!$C$184</c:f>
              <c:strCache>
                <c:ptCount val="1"/>
                <c:pt idx="0">
                  <c:v>項目11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構成比推移!$D$184:$O$184</c:f>
            </c:numRef>
          </c:val>
          <c:extLst>
            <c:ext xmlns:c16="http://schemas.microsoft.com/office/drawing/2014/chart" uri="{C3380CC4-5D6E-409C-BE32-E72D297353CC}">
              <c16:uniqueId val="{0000000A-29FC-41D7-909C-2646049F77FB}"/>
            </c:ext>
          </c:extLst>
        </c:ser>
        <c:ser>
          <c:idx val="11"/>
          <c:order val="11"/>
          <c:tx>
            <c:strRef>
              <c:f>構成比推移!$C$185</c:f>
              <c:strCache>
                <c:ptCount val="1"/>
                <c:pt idx="0">
                  <c:v>項目12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構成比推移!$D$185:$O$185</c:f>
            </c:numRef>
          </c:val>
          <c:extLst>
            <c:ext xmlns:c16="http://schemas.microsoft.com/office/drawing/2014/chart" uri="{C3380CC4-5D6E-409C-BE32-E72D297353CC}">
              <c16:uniqueId val="{0000000B-29FC-41D7-909C-2646049F77FB}"/>
            </c:ext>
          </c:extLst>
        </c:ser>
        <c:ser>
          <c:idx val="12"/>
          <c:order val="12"/>
          <c:tx>
            <c:strRef>
              <c:f>構成比推移!$C$186</c:f>
              <c:strCache>
                <c:ptCount val="1"/>
                <c:pt idx="0">
                  <c:v>項目13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構成比推移!$D$186:$O$186</c:f>
            </c:numRef>
          </c:val>
          <c:extLst>
            <c:ext xmlns:c16="http://schemas.microsoft.com/office/drawing/2014/chart" uri="{C3380CC4-5D6E-409C-BE32-E72D297353CC}">
              <c16:uniqueId val="{0000000C-29FC-41D7-909C-2646049F77FB}"/>
            </c:ext>
          </c:extLst>
        </c:ser>
        <c:ser>
          <c:idx val="13"/>
          <c:order val="13"/>
          <c:tx>
            <c:strRef>
              <c:f>構成比推移!$C$187</c:f>
              <c:strCache>
                <c:ptCount val="1"/>
                <c:pt idx="0">
                  <c:v>項目14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構成比推移!$D$187:$O$187</c:f>
            </c:numRef>
          </c:val>
          <c:extLst>
            <c:ext xmlns:c16="http://schemas.microsoft.com/office/drawing/2014/chart" uri="{C3380CC4-5D6E-409C-BE32-E72D297353CC}">
              <c16:uniqueId val="{0000000D-29FC-41D7-909C-2646049F77FB}"/>
            </c:ext>
          </c:extLst>
        </c:ser>
        <c:ser>
          <c:idx val="14"/>
          <c:order val="14"/>
          <c:tx>
            <c:strRef>
              <c:f>構成比推移!$C$188</c:f>
              <c:strCache>
                <c:ptCount val="1"/>
                <c:pt idx="0">
                  <c:v>項目15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構成比推移!$D$188:$O$188</c:f>
            </c:numRef>
          </c:val>
          <c:extLst>
            <c:ext xmlns:c16="http://schemas.microsoft.com/office/drawing/2014/chart" uri="{C3380CC4-5D6E-409C-BE32-E72D297353CC}">
              <c16:uniqueId val="{0000000E-29FC-41D7-909C-2646049F77FB}"/>
            </c:ext>
          </c:extLst>
        </c:ser>
        <c:ser>
          <c:idx val="15"/>
          <c:order val="15"/>
          <c:tx>
            <c:strRef>
              <c:f>構成比推移!$C$189</c:f>
              <c:strCache>
                <c:ptCount val="1"/>
                <c:pt idx="0">
                  <c:v>項目16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構成比推移!$D$189:$O$189</c:f>
            </c:numRef>
          </c:val>
          <c:extLst>
            <c:ext xmlns:c16="http://schemas.microsoft.com/office/drawing/2014/chart" uri="{C3380CC4-5D6E-409C-BE32-E72D297353CC}">
              <c16:uniqueId val="{0000000F-29FC-41D7-909C-2646049F77FB}"/>
            </c:ext>
          </c:extLst>
        </c:ser>
        <c:ser>
          <c:idx val="16"/>
          <c:order val="16"/>
          <c:tx>
            <c:strRef>
              <c:f>構成比推移!$C$190</c:f>
              <c:strCache>
                <c:ptCount val="1"/>
                <c:pt idx="0">
                  <c:v>項目17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構成比推移!$D$190:$O$190</c:f>
            </c:numRef>
          </c:val>
          <c:extLst>
            <c:ext xmlns:c16="http://schemas.microsoft.com/office/drawing/2014/chart" uri="{C3380CC4-5D6E-409C-BE32-E72D297353CC}">
              <c16:uniqueId val="{00000010-29FC-41D7-909C-2646049F77FB}"/>
            </c:ext>
          </c:extLst>
        </c:ser>
        <c:ser>
          <c:idx val="17"/>
          <c:order val="17"/>
          <c:tx>
            <c:strRef>
              <c:f>構成比推移!$C$191</c:f>
              <c:strCache>
                <c:ptCount val="1"/>
                <c:pt idx="0">
                  <c:v>項目18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構成比推移!$D$191:$O$191</c:f>
            </c:numRef>
          </c:val>
          <c:extLst>
            <c:ext xmlns:c16="http://schemas.microsoft.com/office/drawing/2014/chart" uri="{C3380CC4-5D6E-409C-BE32-E72D297353CC}">
              <c16:uniqueId val="{00000011-29FC-41D7-909C-2646049F77FB}"/>
            </c:ext>
          </c:extLst>
        </c:ser>
        <c:ser>
          <c:idx val="18"/>
          <c:order val="18"/>
          <c:tx>
            <c:strRef>
              <c:f>構成比推移!$C$192</c:f>
              <c:strCache>
                <c:ptCount val="1"/>
                <c:pt idx="0">
                  <c:v>項目19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構成比推移!$D$192:$O$192</c:f>
            </c:numRef>
          </c:val>
          <c:extLst>
            <c:ext xmlns:c16="http://schemas.microsoft.com/office/drawing/2014/chart" uri="{C3380CC4-5D6E-409C-BE32-E72D297353CC}">
              <c16:uniqueId val="{00000012-29FC-41D7-909C-2646049F77FB}"/>
            </c:ext>
          </c:extLst>
        </c:ser>
        <c:ser>
          <c:idx val="19"/>
          <c:order val="19"/>
          <c:tx>
            <c:strRef>
              <c:f>構成比推移!$C$193</c:f>
              <c:strCache>
                <c:ptCount val="1"/>
                <c:pt idx="0">
                  <c:v>項目20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構成比推移!$D$193:$O$193</c:f>
            </c:numRef>
          </c:val>
          <c:extLst>
            <c:ext xmlns:c16="http://schemas.microsoft.com/office/drawing/2014/chart" uri="{C3380CC4-5D6E-409C-BE32-E72D297353CC}">
              <c16:uniqueId val="{00000013-29FC-41D7-909C-2646049F77FB}"/>
            </c:ext>
          </c:extLst>
        </c:ser>
        <c:ser>
          <c:idx val="20"/>
          <c:order val="20"/>
          <c:tx>
            <c:strRef>
              <c:f>構成比推移!$C$194</c:f>
              <c:strCache>
                <c:ptCount val="1"/>
                <c:pt idx="0">
                  <c:v>項目21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構成比推移!$D$194:$O$194</c:f>
            </c:numRef>
          </c:val>
          <c:extLst>
            <c:ext xmlns:c16="http://schemas.microsoft.com/office/drawing/2014/chart" uri="{C3380CC4-5D6E-409C-BE32-E72D297353CC}">
              <c16:uniqueId val="{00000014-29FC-41D7-909C-2646049F77FB}"/>
            </c:ext>
          </c:extLst>
        </c:ser>
        <c:ser>
          <c:idx val="21"/>
          <c:order val="21"/>
          <c:tx>
            <c:strRef>
              <c:f>構成比推移!$C$195</c:f>
              <c:strCache>
                <c:ptCount val="1"/>
                <c:pt idx="0">
                  <c:v>項目22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構成比推移!$D$195:$O$195</c:f>
            </c:numRef>
          </c:val>
          <c:extLst>
            <c:ext xmlns:c16="http://schemas.microsoft.com/office/drawing/2014/chart" uri="{C3380CC4-5D6E-409C-BE32-E72D297353CC}">
              <c16:uniqueId val="{00000015-29FC-41D7-909C-2646049F77FB}"/>
            </c:ext>
          </c:extLst>
        </c:ser>
        <c:ser>
          <c:idx val="22"/>
          <c:order val="22"/>
          <c:tx>
            <c:strRef>
              <c:f>構成比推移!$C$196</c:f>
              <c:strCache>
                <c:ptCount val="1"/>
                <c:pt idx="0">
                  <c:v>項目23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構成比推移!$D$196:$O$196</c:f>
            </c:numRef>
          </c:val>
          <c:extLst>
            <c:ext xmlns:c16="http://schemas.microsoft.com/office/drawing/2014/chart" uri="{C3380CC4-5D6E-409C-BE32-E72D297353CC}">
              <c16:uniqueId val="{00000016-29FC-41D7-909C-2646049F77FB}"/>
            </c:ext>
          </c:extLst>
        </c:ser>
        <c:ser>
          <c:idx val="23"/>
          <c:order val="23"/>
          <c:tx>
            <c:strRef>
              <c:f>構成比推移!$C$197</c:f>
              <c:strCache>
                <c:ptCount val="1"/>
                <c:pt idx="0">
                  <c:v>項目24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構成比推移!$D$197:$O$197</c:f>
            </c:numRef>
          </c:val>
          <c:extLst>
            <c:ext xmlns:c16="http://schemas.microsoft.com/office/drawing/2014/chart" uri="{C3380CC4-5D6E-409C-BE32-E72D297353CC}">
              <c16:uniqueId val="{00000017-29FC-41D7-909C-2646049F77FB}"/>
            </c:ext>
          </c:extLst>
        </c:ser>
        <c:ser>
          <c:idx val="24"/>
          <c:order val="24"/>
          <c:tx>
            <c:strRef>
              <c:f>構成比推移!$C$198</c:f>
              <c:strCache>
                <c:ptCount val="1"/>
                <c:pt idx="0">
                  <c:v>項目25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構成比推移!$D$198:$O$198</c:f>
            </c:numRef>
          </c:val>
          <c:extLst>
            <c:ext xmlns:c16="http://schemas.microsoft.com/office/drawing/2014/chart" uri="{C3380CC4-5D6E-409C-BE32-E72D297353CC}">
              <c16:uniqueId val="{00000018-29FC-41D7-909C-2646049F77FB}"/>
            </c:ext>
          </c:extLst>
        </c:ser>
        <c:ser>
          <c:idx val="25"/>
          <c:order val="25"/>
          <c:tx>
            <c:strRef>
              <c:f>構成比推移!$C$199</c:f>
              <c:strCache>
                <c:ptCount val="1"/>
                <c:pt idx="0">
                  <c:v>項目26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構成比推移!$D$199:$O$199</c:f>
            </c:numRef>
          </c:val>
          <c:extLst>
            <c:ext xmlns:c16="http://schemas.microsoft.com/office/drawing/2014/chart" uri="{C3380CC4-5D6E-409C-BE32-E72D297353CC}">
              <c16:uniqueId val="{00000019-29FC-41D7-909C-2646049F77FB}"/>
            </c:ext>
          </c:extLst>
        </c:ser>
        <c:ser>
          <c:idx val="26"/>
          <c:order val="26"/>
          <c:tx>
            <c:strRef>
              <c:f>構成比推移!$C$200</c:f>
              <c:strCache>
                <c:ptCount val="1"/>
                <c:pt idx="0">
                  <c:v>項目27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構成比推移!$D$200:$O$200</c:f>
            </c:numRef>
          </c:val>
          <c:extLst>
            <c:ext xmlns:c16="http://schemas.microsoft.com/office/drawing/2014/chart" uri="{C3380CC4-5D6E-409C-BE32-E72D297353CC}">
              <c16:uniqueId val="{0000001A-29FC-41D7-909C-2646049F77FB}"/>
            </c:ext>
          </c:extLst>
        </c:ser>
        <c:ser>
          <c:idx val="27"/>
          <c:order val="27"/>
          <c:tx>
            <c:strRef>
              <c:f>構成比推移!$C$201</c:f>
              <c:strCache>
                <c:ptCount val="1"/>
                <c:pt idx="0">
                  <c:v>項目28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構成比推移!$D$201:$O$201</c:f>
            </c:numRef>
          </c:val>
          <c:extLst>
            <c:ext xmlns:c16="http://schemas.microsoft.com/office/drawing/2014/chart" uri="{C3380CC4-5D6E-409C-BE32-E72D297353CC}">
              <c16:uniqueId val="{0000001B-29FC-41D7-909C-2646049F77FB}"/>
            </c:ext>
          </c:extLst>
        </c:ser>
        <c:ser>
          <c:idx val="28"/>
          <c:order val="28"/>
          <c:tx>
            <c:strRef>
              <c:f>構成比推移!$C$202</c:f>
              <c:strCache>
                <c:ptCount val="1"/>
                <c:pt idx="0">
                  <c:v>項目29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構成比推移!$D$202:$O$202</c:f>
            </c:numRef>
          </c:val>
          <c:extLst>
            <c:ext xmlns:c16="http://schemas.microsoft.com/office/drawing/2014/chart" uri="{C3380CC4-5D6E-409C-BE32-E72D297353CC}">
              <c16:uniqueId val="{0000001C-29FC-41D7-909C-2646049F77FB}"/>
            </c:ext>
          </c:extLst>
        </c:ser>
        <c:ser>
          <c:idx val="29"/>
          <c:order val="29"/>
          <c:tx>
            <c:strRef>
              <c:f>構成比推移!$C$203</c:f>
              <c:strCache>
                <c:ptCount val="1"/>
                <c:pt idx="0">
                  <c:v>項目30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構成比推移!$D$203:$O$203</c:f>
            </c:numRef>
          </c:val>
          <c:extLst>
            <c:ext xmlns:c16="http://schemas.microsoft.com/office/drawing/2014/chart" uri="{C3380CC4-5D6E-409C-BE32-E72D297353CC}">
              <c16:uniqueId val="{0000001D-29FC-41D7-909C-2646049F77FB}"/>
            </c:ext>
          </c:extLst>
        </c:ser>
        <c:ser>
          <c:idx val="30"/>
          <c:order val="30"/>
          <c:tx>
            <c:strRef>
              <c:f>構成比推移!$C$204</c:f>
              <c:strCache>
                <c:ptCount val="1"/>
                <c:pt idx="0">
                  <c:v>項目31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構成比推移!$D$204:$O$204</c:f>
            </c:numRef>
          </c:val>
          <c:extLst>
            <c:ext xmlns:c16="http://schemas.microsoft.com/office/drawing/2014/chart" uri="{C3380CC4-5D6E-409C-BE32-E72D297353CC}">
              <c16:uniqueId val="{0000001E-29FC-41D7-909C-2646049F77FB}"/>
            </c:ext>
          </c:extLst>
        </c:ser>
        <c:ser>
          <c:idx val="31"/>
          <c:order val="31"/>
          <c:tx>
            <c:strRef>
              <c:f>構成比推移!$C$205</c:f>
              <c:strCache>
                <c:ptCount val="1"/>
                <c:pt idx="0">
                  <c:v>項目32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構成比推移!$D$205:$O$205</c:f>
            </c:numRef>
          </c:val>
          <c:extLst>
            <c:ext xmlns:c16="http://schemas.microsoft.com/office/drawing/2014/chart" uri="{C3380CC4-5D6E-409C-BE32-E72D297353CC}">
              <c16:uniqueId val="{0000001F-29FC-41D7-909C-2646049F77FB}"/>
            </c:ext>
          </c:extLst>
        </c:ser>
        <c:ser>
          <c:idx val="32"/>
          <c:order val="32"/>
          <c:tx>
            <c:strRef>
              <c:f>構成比推移!$C$206</c:f>
              <c:strCache>
                <c:ptCount val="1"/>
                <c:pt idx="0">
                  <c:v>項目33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構成比推移!$D$206:$O$206</c:f>
            </c:numRef>
          </c:val>
          <c:extLst>
            <c:ext xmlns:c16="http://schemas.microsoft.com/office/drawing/2014/chart" uri="{C3380CC4-5D6E-409C-BE32-E72D297353CC}">
              <c16:uniqueId val="{00000020-29FC-41D7-909C-2646049F77FB}"/>
            </c:ext>
          </c:extLst>
        </c:ser>
        <c:ser>
          <c:idx val="33"/>
          <c:order val="33"/>
          <c:tx>
            <c:strRef>
              <c:f>構成比推移!$C$207</c:f>
              <c:strCache>
                <c:ptCount val="1"/>
                <c:pt idx="0">
                  <c:v>項目34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構成比推移!$D$207:$O$207</c:f>
            </c:numRef>
          </c:val>
          <c:extLst>
            <c:ext xmlns:c16="http://schemas.microsoft.com/office/drawing/2014/chart" uri="{C3380CC4-5D6E-409C-BE32-E72D297353CC}">
              <c16:uniqueId val="{00000021-29FC-41D7-909C-2646049F77FB}"/>
            </c:ext>
          </c:extLst>
        </c:ser>
        <c:ser>
          <c:idx val="34"/>
          <c:order val="34"/>
          <c:tx>
            <c:strRef>
              <c:f>構成比推移!$C$208</c:f>
              <c:strCache>
                <c:ptCount val="1"/>
                <c:pt idx="0">
                  <c:v>項目35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構成比推移!$D$208:$O$208</c:f>
            </c:numRef>
          </c:val>
          <c:extLst>
            <c:ext xmlns:c16="http://schemas.microsoft.com/office/drawing/2014/chart" uri="{C3380CC4-5D6E-409C-BE32-E72D297353CC}">
              <c16:uniqueId val="{00000022-29FC-41D7-909C-2646049F77FB}"/>
            </c:ext>
          </c:extLst>
        </c:ser>
        <c:ser>
          <c:idx val="35"/>
          <c:order val="35"/>
          <c:tx>
            <c:strRef>
              <c:f>構成比推移!$C$209</c:f>
              <c:strCache>
                <c:ptCount val="1"/>
                <c:pt idx="0">
                  <c:v>項目36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構成比推移!$D$209:$O$209</c:f>
            </c:numRef>
          </c:val>
          <c:extLst>
            <c:ext xmlns:c16="http://schemas.microsoft.com/office/drawing/2014/chart" uri="{C3380CC4-5D6E-409C-BE32-E72D297353CC}">
              <c16:uniqueId val="{00000023-29FC-41D7-909C-2646049F77FB}"/>
            </c:ext>
          </c:extLst>
        </c:ser>
        <c:ser>
          <c:idx val="36"/>
          <c:order val="36"/>
          <c:tx>
            <c:strRef>
              <c:f>構成比推移!$C$210</c:f>
              <c:strCache>
                <c:ptCount val="1"/>
                <c:pt idx="0">
                  <c:v>項目37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構成比推移!$D$210:$O$210</c:f>
            </c:numRef>
          </c:val>
          <c:extLst>
            <c:ext xmlns:c16="http://schemas.microsoft.com/office/drawing/2014/chart" uri="{C3380CC4-5D6E-409C-BE32-E72D297353CC}">
              <c16:uniqueId val="{00000024-29FC-41D7-909C-2646049F77FB}"/>
            </c:ext>
          </c:extLst>
        </c:ser>
        <c:ser>
          <c:idx val="37"/>
          <c:order val="37"/>
          <c:tx>
            <c:strRef>
              <c:f>構成比推移!$C$211</c:f>
              <c:strCache>
                <c:ptCount val="1"/>
                <c:pt idx="0">
                  <c:v>項目38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構成比推移!$D$211:$O$211</c:f>
            </c:numRef>
          </c:val>
          <c:extLst>
            <c:ext xmlns:c16="http://schemas.microsoft.com/office/drawing/2014/chart" uri="{C3380CC4-5D6E-409C-BE32-E72D297353CC}">
              <c16:uniqueId val="{00000025-29FC-41D7-909C-2646049F77FB}"/>
            </c:ext>
          </c:extLst>
        </c:ser>
        <c:ser>
          <c:idx val="38"/>
          <c:order val="38"/>
          <c:tx>
            <c:strRef>
              <c:f>構成比推移!$C$212</c:f>
              <c:strCache>
                <c:ptCount val="1"/>
                <c:pt idx="0">
                  <c:v>項目39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構成比推移!$D$212:$O$212</c:f>
            </c:numRef>
          </c:val>
          <c:extLst>
            <c:ext xmlns:c16="http://schemas.microsoft.com/office/drawing/2014/chart" uri="{C3380CC4-5D6E-409C-BE32-E72D297353CC}">
              <c16:uniqueId val="{00000026-29FC-41D7-909C-2646049F77FB}"/>
            </c:ext>
          </c:extLst>
        </c:ser>
        <c:ser>
          <c:idx val="39"/>
          <c:order val="39"/>
          <c:tx>
            <c:strRef>
              <c:f>構成比推移!$C$213</c:f>
              <c:strCache>
                <c:ptCount val="1"/>
                <c:pt idx="0">
                  <c:v>項目40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構成比推移!$D$213:$O$213</c:f>
            </c:numRef>
          </c:val>
          <c:extLst>
            <c:ext xmlns:c16="http://schemas.microsoft.com/office/drawing/2014/chart" uri="{C3380CC4-5D6E-409C-BE32-E72D297353CC}">
              <c16:uniqueId val="{00000027-29FC-41D7-909C-2646049F77FB}"/>
            </c:ext>
          </c:extLst>
        </c:ser>
        <c:ser>
          <c:idx val="40"/>
          <c:order val="40"/>
          <c:tx>
            <c:strRef>
              <c:f>構成比推移!$C$214</c:f>
              <c:strCache>
                <c:ptCount val="1"/>
                <c:pt idx="0">
                  <c:v>項目41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構成比推移!$D$214:$O$214</c:f>
            </c:numRef>
          </c:val>
          <c:extLst>
            <c:ext xmlns:c16="http://schemas.microsoft.com/office/drawing/2014/chart" uri="{C3380CC4-5D6E-409C-BE32-E72D297353CC}">
              <c16:uniqueId val="{00000028-29FC-41D7-909C-2646049F77FB}"/>
            </c:ext>
          </c:extLst>
        </c:ser>
        <c:ser>
          <c:idx val="41"/>
          <c:order val="41"/>
          <c:tx>
            <c:strRef>
              <c:f>構成比推移!$C$215</c:f>
              <c:strCache>
                <c:ptCount val="1"/>
                <c:pt idx="0">
                  <c:v>項目42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構成比推移!$D$215:$O$215</c:f>
            </c:numRef>
          </c:val>
          <c:extLst>
            <c:ext xmlns:c16="http://schemas.microsoft.com/office/drawing/2014/chart" uri="{C3380CC4-5D6E-409C-BE32-E72D297353CC}">
              <c16:uniqueId val="{00000029-29FC-41D7-909C-2646049F77FB}"/>
            </c:ext>
          </c:extLst>
        </c:ser>
        <c:ser>
          <c:idx val="42"/>
          <c:order val="42"/>
          <c:tx>
            <c:strRef>
              <c:f>構成比推移!$C$216</c:f>
              <c:strCache>
                <c:ptCount val="1"/>
                <c:pt idx="0">
                  <c:v>項目43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構成比推移!$D$216:$O$216</c:f>
            </c:numRef>
          </c:val>
          <c:extLst>
            <c:ext xmlns:c16="http://schemas.microsoft.com/office/drawing/2014/chart" uri="{C3380CC4-5D6E-409C-BE32-E72D297353CC}">
              <c16:uniqueId val="{0000002A-29FC-41D7-909C-2646049F77FB}"/>
            </c:ext>
          </c:extLst>
        </c:ser>
        <c:ser>
          <c:idx val="43"/>
          <c:order val="43"/>
          <c:tx>
            <c:strRef>
              <c:f>構成比推移!$C$217</c:f>
              <c:strCache>
                <c:ptCount val="1"/>
                <c:pt idx="0">
                  <c:v>項目44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構成比推移!$D$217:$O$217</c:f>
            </c:numRef>
          </c:val>
          <c:extLst>
            <c:ext xmlns:c16="http://schemas.microsoft.com/office/drawing/2014/chart" uri="{C3380CC4-5D6E-409C-BE32-E72D297353CC}">
              <c16:uniqueId val="{0000002B-29FC-41D7-909C-2646049F77FB}"/>
            </c:ext>
          </c:extLst>
        </c:ser>
        <c:ser>
          <c:idx val="44"/>
          <c:order val="44"/>
          <c:tx>
            <c:strRef>
              <c:f>構成比推移!$C$218</c:f>
              <c:strCache>
                <c:ptCount val="1"/>
                <c:pt idx="0">
                  <c:v>項目45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構成比推移!$D$218:$O$218</c:f>
            </c:numRef>
          </c:val>
          <c:extLst>
            <c:ext xmlns:c16="http://schemas.microsoft.com/office/drawing/2014/chart" uri="{C3380CC4-5D6E-409C-BE32-E72D297353CC}">
              <c16:uniqueId val="{0000002C-29FC-41D7-909C-2646049F77FB}"/>
            </c:ext>
          </c:extLst>
        </c:ser>
        <c:ser>
          <c:idx val="45"/>
          <c:order val="45"/>
          <c:tx>
            <c:strRef>
              <c:f>構成比推移!$C$219</c:f>
              <c:strCache>
                <c:ptCount val="1"/>
                <c:pt idx="0">
                  <c:v>項目46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構成比推移!$D$219:$O$219</c:f>
            </c:numRef>
          </c:val>
          <c:extLst>
            <c:ext xmlns:c16="http://schemas.microsoft.com/office/drawing/2014/chart" uri="{C3380CC4-5D6E-409C-BE32-E72D297353CC}">
              <c16:uniqueId val="{0000002D-29FC-41D7-909C-2646049F77FB}"/>
            </c:ext>
          </c:extLst>
        </c:ser>
        <c:ser>
          <c:idx val="46"/>
          <c:order val="46"/>
          <c:tx>
            <c:strRef>
              <c:f>構成比推移!$C$220</c:f>
              <c:strCache>
                <c:ptCount val="1"/>
                <c:pt idx="0">
                  <c:v>項目47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構成比推移!$D$220:$O$220</c:f>
            </c:numRef>
          </c:val>
          <c:extLst>
            <c:ext xmlns:c16="http://schemas.microsoft.com/office/drawing/2014/chart" uri="{C3380CC4-5D6E-409C-BE32-E72D297353CC}">
              <c16:uniqueId val="{0000002E-29FC-41D7-909C-2646049F77FB}"/>
            </c:ext>
          </c:extLst>
        </c:ser>
        <c:ser>
          <c:idx val="47"/>
          <c:order val="47"/>
          <c:tx>
            <c:strRef>
              <c:f>構成比推移!$C$221</c:f>
              <c:strCache>
                <c:ptCount val="1"/>
                <c:pt idx="0">
                  <c:v>項目48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構成比推移!$D$221:$O$221</c:f>
            </c:numRef>
          </c:val>
          <c:extLst>
            <c:ext xmlns:c16="http://schemas.microsoft.com/office/drawing/2014/chart" uri="{C3380CC4-5D6E-409C-BE32-E72D297353CC}">
              <c16:uniqueId val="{0000002F-29FC-41D7-909C-2646049F77FB}"/>
            </c:ext>
          </c:extLst>
        </c:ser>
        <c:ser>
          <c:idx val="48"/>
          <c:order val="48"/>
          <c:tx>
            <c:strRef>
              <c:f>構成比推移!$C$222</c:f>
              <c:strCache>
                <c:ptCount val="1"/>
                <c:pt idx="0">
                  <c:v>項目49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構成比推移!$D$222:$O$222</c:f>
            </c:numRef>
          </c:val>
          <c:extLst>
            <c:ext xmlns:c16="http://schemas.microsoft.com/office/drawing/2014/chart" uri="{C3380CC4-5D6E-409C-BE32-E72D297353CC}">
              <c16:uniqueId val="{00000030-29FC-41D7-909C-2646049F77FB}"/>
            </c:ext>
          </c:extLst>
        </c:ser>
        <c:ser>
          <c:idx val="49"/>
          <c:order val="49"/>
          <c:tx>
            <c:strRef>
              <c:f>構成比推移!$C$223</c:f>
              <c:strCache>
                <c:ptCount val="1"/>
                <c:pt idx="0">
                  <c:v>項目50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構成比推移!$D$173:$O$173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構成比推移!$D$223:$O$223</c:f>
            </c:numRef>
          </c:val>
          <c:extLst>
            <c:ext xmlns:c16="http://schemas.microsoft.com/office/drawing/2014/chart" uri="{C3380CC4-5D6E-409C-BE32-E72D297353CC}">
              <c16:uniqueId val="{00000031-29FC-41D7-909C-2646049F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serLines>
          <c:spPr>
            <a:ln w="3175">
              <a:solidFill>
                <a:srgbClr val="000000"/>
              </a:solidFill>
            </a:ln>
          </c:spPr>
        </c:serLines>
        <c:axId val="1595142848"/>
        <c:axId val="1"/>
      </c:barChart>
      <c:catAx>
        <c:axId val="1595142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At val="0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1595142848"/>
        <c:crosses val="autoZero"/>
        <c:crossBetween val="between"/>
        <c:majorUnit val="10"/>
        <c:minorUnit val="2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4431818181818183"/>
          <c:y val="1.5309231225834337E-2"/>
          <c:w val="4.8863636363636366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販売指数!$D$65:$O$65</c:f>
            </c:numRef>
          </c:val>
          <c:smooth val="1"/>
          <c:extLst>
            <c:ext xmlns:c16="http://schemas.microsoft.com/office/drawing/2014/chart" uri="{C3380CC4-5D6E-409C-BE32-E72D297353CC}">
              <c16:uniqueId val="{00000000-7C40-4783-9400-D00FDFE12672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販売指数!$D$201:$O$201</c:f>
            </c:numRef>
          </c:val>
          <c:smooth val="1"/>
          <c:extLst>
            <c:ext xmlns:c16="http://schemas.microsoft.com/office/drawing/2014/chart" uri="{C3380CC4-5D6E-409C-BE32-E72D297353CC}">
              <c16:uniqueId val="{00000001-7C40-4783-9400-D00FDFE1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15792"/>
        <c:axId val="1"/>
      </c:lineChart>
      <c:catAx>
        <c:axId val="168601579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1579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販売指数!$D$66:$O$66</c:f>
            </c:numRef>
          </c:val>
          <c:smooth val="1"/>
          <c:extLst>
            <c:ext xmlns:c16="http://schemas.microsoft.com/office/drawing/2014/chart" uri="{C3380CC4-5D6E-409C-BE32-E72D297353CC}">
              <c16:uniqueId val="{00000000-1834-40FC-A799-718A236B0C09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販売指数!$D$202:$O$202</c:f>
            </c:numRef>
          </c:val>
          <c:smooth val="1"/>
          <c:extLst>
            <c:ext xmlns:c16="http://schemas.microsoft.com/office/drawing/2014/chart" uri="{C3380CC4-5D6E-409C-BE32-E72D297353CC}">
              <c16:uniqueId val="{00000001-1834-40FC-A799-718A236B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22864"/>
        <c:axId val="1"/>
      </c:lineChart>
      <c:catAx>
        <c:axId val="168602286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2286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販売指数!$D$67:$O$67</c:f>
            </c:numRef>
          </c:val>
          <c:smooth val="1"/>
          <c:extLst>
            <c:ext xmlns:c16="http://schemas.microsoft.com/office/drawing/2014/chart" uri="{C3380CC4-5D6E-409C-BE32-E72D297353CC}">
              <c16:uniqueId val="{00000000-D000-49C8-AB30-0828B9DFD3E9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販売指数!$D$203:$O$203</c:f>
            </c:numRef>
          </c:val>
          <c:smooth val="1"/>
          <c:extLst>
            <c:ext xmlns:c16="http://schemas.microsoft.com/office/drawing/2014/chart" uri="{C3380CC4-5D6E-409C-BE32-E72D297353CC}">
              <c16:uniqueId val="{00000001-D000-49C8-AB30-0828B9DFD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25776"/>
        <c:axId val="1"/>
      </c:lineChart>
      <c:catAx>
        <c:axId val="168602577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2577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販売指数!$D$68:$O$68</c:f>
            </c:numRef>
          </c:val>
          <c:smooth val="1"/>
          <c:extLst>
            <c:ext xmlns:c16="http://schemas.microsoft.com/office/drawing/2014/chart" uri="{C3380CC4-5D6E-409C-BE32-E72D297353CC}">
              <c16:uniqueId val="{00000000-9FE7-4625-8B1B-4A6D38B81530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販売指数!$D$204:$O$204</c:f>
            </c:numRef>
          </c:val>
          <c:smooth val="1"/>
          <c:extLst>
            <c:ext xmlns:c16="http://schemas.microsoft.com/office/drawing/2014/chart" uri="{C3380CC4-5D6E-409C-BE32-E72D297353CC}">
              <c16:uniqueId val="{00000001-9FE7-4625-8B1B-4A6D38B81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35760"/>
        <c:axId val="1"/>
      </c:lineChart>
      <c:catAx>
        <c:axId val="168603576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3576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販売指数!$D$69:$O$69</c:f>
            </c:numRef>
          </c:val>
          <c:smooth val="1"/>
          <c:extLst>
            <c:ext xmlns:c16="http://schemas.microsoft.com/office/drawing/2014/chart" uri="{C3380CC4-5D6E-409C-BE32-E72D297353CC}">
              <c16:uniqueId val="{00000000-1D30-492F-A339-3319AA7AD569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販売指数!$D$205:$O$205</c:f>
            </c:numRef>
          </c:val>
          <c:smooth val="1"/>
          <c:extLst>
            <c:ext xmlns:c16="http://schemas.microsoft.com/office/drawing/2014/chart" uri="{C3380CC4-5D6E-409C-BE32-E72D297353CC}">
              <c16:uniqueId val="{00000001-1D30-492F-A339-3319AA7AD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20368"/>
        <c:axId val="1"/>
      </c:lineChart>
      <c:catAx>
        <c:axId val="168602036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2036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販売指数!$D$70:$O$70</c:f>
            </c:numRef>
          </c:val>
          <c:smooth val="1"/>
          <c:extLst>
            <c:ext xmlns:c16="http://schemas.microsoft.com/office/drawing/2014/chart" uri="{C3380CC4-5D6E-409C-BE32-E72D297353CC}">
              <c16:uniqueId val="{00000000-17F6-42A6-A2EE-DCCB8AE27D38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販売指数!$D$206:$O$206</c:f>
            </c:numRef>
          </c:val>
          <c:smooth val="1"/>
          <c:extLst>
            <c:ext xmlns:c16="http://schemas.microsoft.com/office/drawing/2014/chart" uri="{C3380CC4-5D6E-409C-BE32-E72D297353CC}">
              <c16:uniqueId val="{00000001-17F6-42A6-A2EE-DCCB8AE27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20784"/>
        <c:axId val="1"/>
      </c:lineChart>
      <c:catAx>
        <c:axId val="168602078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2078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販売指数!$D$71:$O$71</c:f>
            </c:numRef>
          </c:val>
          <c:smooth val="1"/>
          <c:extLst>
            <c:ext xmlns:c16="http://schemas.microsoft.com/office/drawing/2014/chart" uri="{C3380CC4-5D6E-409C-BE32-E72D297353CC}">
              <c16:uniqueId val="{00000000-A966-42E8-A4F5-06414C80630F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販売指数!$D$207:$O$207</c:f>
            </c:numRef>
          </c:val>
          <c:smooth val="1"/>
          <c:extLst>
            <c:ext xmlns:c16="http://schemas.microsoft.com/office/drawing/2014/chart" uri="{C3380CC4-5D6E-409C-BE32-E72D297353CC}">
              <c16:uniqueId val="{00000001-A966-42E8-A4F5-06414C80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23280"/>
        <c:axId val="1"/>
      </c:lineChart>
      <c:catAx>
        <c:axId val="168602328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2328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販売指数!$D$72:$O$72</c:f>
            </c:numRef>
          </c:val>
          <c:smooth val="1"/>
          <c:extLst>
            <c:ext xmlns:c16="http://schemas.microsoft.com/office/drawing/2014/chart" uri="{C3380CC4-5D6E-409C-BE32-E72D297353CC}">
              <c16:uniqueId val="{00000000-EE7A-4D9C-8213-3A94967FB2EB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販売指数!$D$208:$O$208</c:f>
            </c:numRef>
          </c:val>
          <c:smooth val="1"/>
          <c:extLst>
            <c:ext xmlns:c16="http://schemas.microsoft.com/office/drawing/2014/chart" uri="{C3380CC4-5D6E-409C-BE32-E72D297353CC}">
              <c16:uniqueId val="{00000001-EE7A-4D9C-8213-3A94967FB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23696"/>
        <c:axId val="1"/>
      </c:lineChart>
      <c:catAx>
        <c:axId val="168602369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2369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販売指数!$D$73:$O$73</c:f>
            </c:numRef>
          </c:val>
          <c:smooth val="1"/>
          <c:extLst>
            <c:ext xmlns:c16="http://schemas.microsoft.com/office/drawing/2014/chart" uri="{C3380CC4-5D6E-409C-BE32-E72D297353CC}">
              <c16:uniqueId val="{00000000-C966-4B53-BDBA-6B4B655AB209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販売指数!$D$209:$O$209</c:f>
            </c:numRef>
          </c:val>
          <c:smooth val="1"/>
          <c:extLst>
            <c:ext xmlns:c16="http://schemas.microsoft.com/office/drawing/2014/chart" uri="{C3380CC4-5D6E-409C-BE32-E72D297353CC}">
              <c16:uniqueId val="{00000001-C966-4B53-BDBA-6B4B655AB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29104"/>
        <c:axId val="1"/>
      </c:lineChart>
      <c:catAx>
        <c:axId val="16860291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2910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販売指数!$D$74:$O$74</c:f>
            </c:numRef>
          </c:val>
          <c:smooth val="1"/>
          <c:extLst>
            <c:ext xmlns:c16="http://schemas.microsoft.com/office/drawing/2014/chart" uri="{C3380CC4-5D6E-409C-BE32-E72D297353CC}">
              <c16:uniqueId val="{00000000-7C0F-48F8-B96E-974210186753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販売指数!$D$210:$O$210</c:f>
            </c:numRef>
          </c:val>
          <c:smooth val="1"/>
          <c:extLst>
            <c:ext xmlns:c16="http://schemas.microsoft.com/office/drawing/2014/chart" uri="{C3380CC4-5D6E-409C-BE32-E72D297353CC}">
              <c16:uniqueId val="{00000001-7C0F-48F8-B96E-974210186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37424"/>
        <c:axId val="1"/>
      </c:lineChart>
      <c:catAx>
        <c:axId val="168603742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3742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/>
          <a:lstStyle/>
          <a:p>
            <a:pPr>
              <a:defRPr/>
            </a:pPr>
            <a:r>
              <a:rPr sz="1150" b="0"/>
              <a:t> </a:t>
            </a:r>
          </a:p>
        </c:rich>
      </c:tx>
      <c:layout>
        <c:manualLayout>
          <c:xMode val="edge"/>
          <c:yMode val="edge"/>
          <c:x val="0.49879129734085415"/>
          <c:y val="3.0567685589519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7649310198381006E-2"/>
          <c:y val="1.5309231225834337E-2"/>
          <c:w val="0.88939299149946738"/>
          <c:h val="0.95984818214593937"/>
        </c:manualLayout>
      </c:layout>
      <c:lineChart>
        <c:grouping val="standard"/>
        <c:varyColors val="0"/>
        <c:ser>
          <c:idx val="0"/>
          <c:order val="0"/>
          <c:tx>
            <c:strRef>
              <c:f>平均売価推移!$C$34</c:f>
              <c:strCache>
                <c:ptCount val="1"/>
                <c:pt idx="0">
                  <c:v>加工食品</c:v>
                </c:pt>
              </c:strCache>
            </c:strRef>
          </c:tx>
          <c:spPr>
            <a:ln w="25400">
              <a:solidFill>
                <a:srgbClr val="000080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平均売価推移!$D$34:$O$34</c:f>
              <c:numCache>
                <c:formatCode>#,##0.0;"▲ "#,##0.0</c:formatCode>
                <c:ptCount val="12"/>
                <c:pt idx="0">
                  <c:v>0</c:v>
                </c:pt>
                <c:pt idx="1">
                  <c:v>182.08104065944258</c:v>
                </c:pt>
                <c:pt idx="2">
                  <c:v>182.77923369942468</c:v>
                </c:pt>
                <c:pt idx="3">
                  <c:v>183.0314083937208</c:v>
                </c:pt>
                <c:pt idx="4">
                  <c:v>183.33831010817818</c:v>
                </c:pt>
                <c:pt idx="5">
                  <c:v>183.85152207968432</c:v>
                </c:pt>
                <c:pt idx="6">
                  <c:v>185.64843014714225</c:v>
                </c:pt>
                <c:pt idx="7">
                  <c:v>186.71384137292364</c:v>
                </c:pt>
                <c:pt idx="8">
                  <c:v>208.38447585516877</c:v>
                </c:pt>
                <c:pt idx="9">
                  <c:v>186.41313488095179</c:v>
                </c:pt>
                <c:pt idx="10">
                  <c:v>185.57185894813284</c:v>
                </c:pt>
                <c:pt idx="11">
                  <c:v>183.537700856556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C-4F8F-B7E0-FD96EE31FAF6}"/>
            </c:ext>
          </c:extLst>
        </c:ser>
        <c:ser>
          <c:idx val="1"/>
          <c:order val="1"/>
          <c:tx>
            <c:strRef>
              <c:f>平均売価推移!$C$35</c:f>
              <c:strCache>
                <c:ptCount val="1"/>
                <c:pt idx="0">
                  <c:v>生鮮食品</c:v>
                </c:pt>
              </c:strCache>
            </c:strRef>
          </c:tx>
          <c:spPr>
            <a:ln w="25400">
              <a:solidFill>
                <a:srgbClr val="FF00FF"/>
              </a:solidFill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平均売価推移!$D$35:$O$35</c:f>
              <c:numCache>
                <c:formatCode>#,##0.0;"▲ "#,##0.0</c:formatCode>
                <c:ptCount val="12"/>
                <c:pt idx="0">
                  <c:v>0</c:v>
                </c:pt>
                <c:pt idx="1">
                  <c:v>127.99723565168792</c:v>
                </c:pt>
                <c:pt idx="2">
                  <c:v>134.79798280765652</c:v>
                </c:pt>
                <c:pt idx="3">
                  <c:v>132.18154392551358</c:v>
                </c:pt>
                <c:pt idx="4">
                  <c:v>129.26209918314976</c:v>
                </c:pt>
                <c:pt idx="5">
                  <c:v>129.7104301896052</c:v>
                </c:pt>
                <c:pt idx="6">
                  <c:v>135.84555864355266</c:v>
                </c:pt>
                <c:pt idx="7">
                  <c:v>139.60739765508168</c:v>
                </c:pt>
                <c:pt idx="8">
                  <c:v>152.04207405194808</c:v>
                </c:pt>
                <c:pt idx="9">
                  <c:v>145.76714675624706</c:v>
                </c:pt>
                <c:pt idx="10">
                  <c:v>142.85144939143638</c:v>
                </c:pt>
                <c:pt idx="11">
                  <c:v>138.79439632519302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C-4F8F-B7E0-FD96EE31FAF6}"/>
            </c:ext>
          </c:extLst>
        </c:ser>
        <c:ser>
          <c:idx val="2"/>
          <c:order val="2"/>
          <c:tx>
            <c:strRef>
              <c:f>平均売価推移!$C$36</c:f>
              <c:strCache>
                <c:ptCount val="1"/>
                <c:pt idx="0">
                  <c:v>菓子類</c:v>
                </c:pt>
              </c:strCache>
            </c:strRef>
          </c:tx>
          <c:spPr>
            <a:ln w="25400">
              <a:solidFill>
                <a:srgbClr val="FFFF00"/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平均売価推移!$D$36:$O$36</c:f>
              <c:numCache>
                <c:formatCode>#,##0.0;"▲ "#,##0.0</c:formatCode>
                <c:ptCount val="12"/>
                <c:pt idx="0">
                  <c:v>0</c:v>
                </c:pt>
                <c:pt idx="1">
                  <c:v>139.27224745134743</c:v>
                </c:pt>
                <c:pt idx="2">
                  <c:v>137.84276105260815</c:v>
                </c:pt>
                <c:pt idx="3">
                  <c:v>136.70295423493505</c:v>
                </c:pt>
                <c:pt idx="4">
                  <c:v>138.87008334830423</c:v>
                </c:pt>
                <c:pt idx="5">
                  <c:v>140.55621625154029</c:v>
                </c:pt>
                <c:pt idx="6">
                  <c:v>141.2008491576189</c:v>
                </c:pt>
                <c:pt idx="7">
                  <c:v>142.21133949569494</c:v>
                </c:pt>
                <c:pt idx="8">
                  <c:v>156.1827815672863</c:v>
                </c:pt>
                <c:pt idx="9">
                  <c:v>146.48243050129031</c:v>
                </c:pt>
                <c:pt idx="10">
                  <c:v>144.39535476651213</c:v>
                </c:pt>
                <c:pt idx="11">
                  <c:v>143.53363888336804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C-4F8F-B7E0-FD96EE31FAF6}"/>
            </c:ext>
          </c:extLst>
        </c:ser>
        <c:ser>
          <c:idx val="3"/>
          <c:order val="3"/>
          <c:tx>
            <c:strRef>
              <c:f>平均売価推移!$C$37</c:f>
              <c:strCache>
                <c:ptCount val="1"/>
                <c:pt idx="0">
                  <c:v>項目4</c:v>
                </c:pt>
              </c:strCache>
            </c:strRef>
          </c:tx>
          <c:spPr>
            <a:ln w="25400">
              <a:solidFill>
                <a:srgbClr val="00FF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平均売価推移!$D$37:$O$37</c:f>
            </c:numRef>
          </c:val>
          <c:smooth val="0"/>
          <c:extLst>
            <c:ext xmlns:c16="http://schemas.microsoft.com/office/drawing/2014/chart" uri="{C3380CC4-5D6E-409C-BE32-E72D297353CC}">
              <c16:uniqueId val="{00000003-5E6C-4F8F-B7E0-FD96EE31FAF6}"/>
            </c:ext>
          </c:extLst>
        </c:ser>
        <c:ser>
          <c:idx val="4"/>
          <c:order val="4"/>
          <c:tx>
            <c:strRef>
              <c:f>平均売価推移!$C$38</c:f>
              <c:strCache>
                <c:ptCount val="1"/>
                <c:pt idx="0">
                  <c:v>項目5</c:v>
                </c:pt>
              </c:strCache>
            </c:strRef>
          </c:tx>
          <c:spPr>
            <a:ln w="25400">
              <a:solidFill>
                <a:srgbClr val="800080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平均売価推移!$D$38:$O$38</c:f>
            </c:numRef>
          </c:val>
          <c:smooth val="0"/>
          <c:extLst>
            <c:ext xmlns:c16="http://schemas.microsoft.com/office/drawing/2014/chart" uri="{C3380CC4-5D6E-409C-BE32-E72D297353CC}">
              <c16:uniqueId val="{00000004-5E6C-4F8F-B7E0-FD96EE31FAF6}"/>
            </c:ext>
          </c:extLst>
        </c:ser>
        <c:ser>
          <c:idx val="5"/>
          <c:order val="5"/>
          <c:tx>
            <c:strRef>
              <c:f>平均売価推移!$C$39</c:f>
              <c:strCache>
                <c:ptCount val="1"/>
                <c:pt idx="0">
                  <c:v>項目6</c:v>
                </c:pt>
              </c:strCache>
            </c:strRef>
          </c:tx>
          <c:spPr>
            <a:ln w="25400">
              <a:solidFill>
                <a:srgbClr val="800000"/>
              </a:solidFill>
            </a:ln>
          </c:spPr>
          <c:marker>
            <c:symbol val="circle"/>
            <c:size val="7"/>
            <c:spPr>
              <a:solidFill>
                <a:srgbClr val="800000"/>
              </a:solidFill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平均売価推移!$D$39:$O$39</c:f>
            </c:numRef>
          </c:val>
          <c:smooth val="0"/>
          <c:extLst>
            <c:ext xmlns:c16="http://schemas.microsoft.com/office/drawing/2014/chart" uri="{C3380CC4-5D6E-409C-BE32-E72D297353CC}">
              <c16:uniqueId val="{00000005-5E6C-4F8F-B7E0-FD96EE31FAF6}"/>
            </c:ext>
          </c:extLst>
        </c:ser>
        <c:ser>
          <c:idx val="6"/>
          <c:order val="6"/>
          <c:tx>
            <c:strRef>
              <c:f>平均売価推移!$C$40</c:f>
              <c:strCache>
                <c:ptCount val="1"/>
                <c:pt idx="0">
                  <c:v>項目7</c:v>
                </c:pt>
              </c:strCache>
            </c:strRef>
          </c:tx>
          <c:spPr>
            <a:ln w="25400">
              <a:solidFill>
                <a:srgbClr val="008080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平均売価推移!$D$40:$O$40</c:f>
            </c:numRef>
          </c:val>
          <c:smooth val="0"/>
          <c:extLst>
            <c:ext xmlns:c16="http://schemas.microsoft.com/office/drawing/2014/chart" uri="{C3380CC4-5D6E-409C-BE32-E72D297353CC}">
              <c16:uniqueId val="{00000006-5E6C-4F8F-B7E0-FD96EE31FAF6}"/>
            </c:ext>
          </c:extLst>
        </c:ser>
        <c:ser>
          <c:idx val="7"/>
          <c:order val="7"/>
          <c:tx>
            <c:strRef>
              <c:f>平均売価推移!$C$41</c:f>
              <c:strCache>
                <c:ptCount val="1"/>
                <c:pt idx="0">
                  <c:v>項目8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平均売価推移!$D$41:$O$41</c:f>
            </c:numRef>
          </c:val>
          <c:smooth val="0"/>
          <c:extLst>
            <c:ext xmlns:c16="http://schemas.microsoft.com/office/drawing/2014/chart" uri="{C3380CC4-5D6E-409C-BE32-E72D297353CC}">
              <c16:uniqueId val="{00000007-5E6C-4F8F-B7E0-FD96EE31FAF6}"/>
            </c:ext>
          </c:extLst>
        </c:ser>
        <c:ser>
          <c:idx val="8"/>
          <c:order val="8"/>
          <c:tx>
            <c:strRef>
              <c:f>平均売価推移!$C$42</c:f>
              <c:strCache>
                <c:ptCount val="1"/>
                <c:pt idx="0">
                  <c:v>項目9</c:v>
                </c:pt>
              </c:strCache>
            </c:strRef>
          </c:tx>
          <c:spPr>
            <a:ln w="25400">
              <a:solidFill>
                <a:srgbClr val="00CCFF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平均売価推移!$D$42:$O$42</c:f>
            </c:numRef>
          </c:val>
          <c:smooth val="0"/>
          <c:extLst>
            <c:ext xmlns:c16="http://schemas.microsoft.com/office/drawing/2014/chart" uri="{C3380CC4-5D6E-409C-BE32-E72D297353CC}">
              <c16:uniqueId val="{00000008-5E6C-4F8F-B7E0-FD96EE31FAF6}"/>
            </c:ext>
          </c:extLst>
        </c:ser>
        <c:ser>
          <c:idx val="9"/>
          <c:order val="9"/>
          <c:tx>
            <c:strRef>
              <c:f>平均売価推移!$C$43</c:f>
              <c:strCache>
                <c:ptCount val="1"/>
                <c:pt idx="0">
                  <c:v>項目10</c:v>
                </c:pt>
              </c:strCache>
            </c:strRef>
          </c:tx>
          <c:spPr>
            <a:ln w="12700">
              <a:solidFill>
                <a:srgbClr val="CCFFFF"/>
              </a:solidFill>
            </a:ln>
          </c:spPr>
          <c:marker>
            <c:symbol val="diamond"/>
            <c:size val="5"/>
            <c:spPr>
              <a:gradFill rotWithShape="0">
                <a:gsLst>
                  <a:gs pos="0">
                    <a:srgbClr val="FF00FF"/>
                  </a:gs>
                  <a:gs pos="50000">
                    <a:srgbClr val="FFFFFF"/>
                  </a:gs>
                  <a:gs pos="100000">
                    <a:srgbClr val="FF00FF"/>
                  </a:gs>
                </a:gsLst>
                <a:lin ang="0" scaled="1"/>
              </a:gradFill>
              <a:ln>
                <a:solidFill>
                  <a:srgbClr val="CC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平均売価推移!$D$43:$O$43</c:f>
            </c:numRef>
          </c:val>
          <c:smooth val="0"/>
          <c:extLst>
            <c:ext xmlns:c16="http://schemas.microsoft.com/office/drawing/2014/chart" uri="{C3380CC4-5D6E-409C-BE32-E72D297353CC}">
              <c16:uniqueId val="{00000009-5E6C-4F8F-B7E0-FD96EE31FAF6}"/>
            </c:ext>
          </c:extLst>
        </c:ser>
        <c:ser>
          <c:idx val="10"/>
          <c:order val="10"/>
          <c:tx>
            <c:strRef>
              <c:f>平均売価推移!$C$44</c:f>
              <c:strCache>
                <c:ptCount val="1"/>
                <c:pt idx="0">
                  <c:v>項目11</c:v>
                </c:pt>
              </c:strCache>
            </c:strRef>
          </c:tx>
          <c:spPr>
            <a:ln w="25400">
              <a:solidFill>
                <a:srgbClr val="CCFFCC"/>
              </a:solidFill>
            </a:ln>
          </c:spPr>
          <c:marker>
            <c:symbol val="square"/>
            <c:size val="7"/>
            <c:spPr>
              <a:solidFill>
                <a:srgbClr val="CCFFCC"/>
              </a:solidFill>
              <a:ln>
                <a:solidFill>
                  <a:srgbClr val="CC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平均売価推移!$D$44:$O$44</c:f>
            </c:numRef>
          </c:val>
          <c:smooth val="0"/>
          <c:extLst>
            <c:ext xmlns:c16="http://schemas.microsoft.com/office/drawing/2014/chart" uri="{C3380CC4-5D6E-409C-BE32-E72D297353CC}">
              <c16:uniqueId val="{0000000A-5E6C-4F8F-B7E0-FD96EE31FAF6}"/>
            </c:ext>
          </c:extLst>
        </c:ser>
        <c:ser>
          <c:idx val="11"/>
          <c:order val="11"/>
          <c:tx>
            <c:strRef>
              <c:f>平均売価推移!$C$45</c:f>
              <c:strCache>
                <c:ptCount val="1"/>
                <c:pt idx="0">
                  <c:v>項目12</c:v>
                </c:pt>
              </c:strCache>
            </c:strRef>
          </c:tx>
          <c:spPr>
            <a:ln w="25400">
              <a:solidFill>
                <a:srgbClr val="FFFF99"/>
              </a:solidFill>
            </a:ln>
          </c:spPr>
          <c:marker>
            <c:symbol val="triangle"/>
            <c:size val="7"/>
            <c:spPr>
              <a:solidFill>
                <a:srgbClr val="FFFF99"/>
              </a:solidFill>
              <a:ln>
                <a:solidFill>
                  <a:srgbClr val="FFFF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平均売価推移!$D$45:$O$45</c:f>
            </c:numRef>
          </c:val>
          <c:smooth val="0"/>
          <c:extLst>
            <c:ext xmlns:c16="http://schemas.microsoft.com/office/drawing/2014/chart" uri="{C3380CC4-5D6E-409C-BE32-E72D297353CC}">
              <c16:uniqueId val="{0000000B-5E6C-4F8F-B7E0-FD96EE31FAF6}"/>
            </c:ext>
          </c:extLst>
        </c:ser>
        <c:ser>
          <c:idx val="12"/>
          <c:order val="12"/>
          <c:tx>
            <c:strRef>
              <c:f>平均売価推移!$C$46</c:f>
              <c:strCache>
                <c:ptCount val="1"/>
                <c:pt idx="0">
                  <c:v>項目13</c:v>
                </c:pt>
              </c:strCache>
            </c:strRef>
          </c:tx>
          <c:spPr>
            <a:ln w="25400">
              <a:solidFill>
                <a:srgbClr val="99CC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平均売価推移!$D$46:$O$46</c:f>
            </c:numRef>
          </c:val>
          <c:smooth val="0"/>
          <c:extLst>
            <c:ext xmlns:c16="http://schemas.microsoft.com/office/drawing/2014/chart" uri="{C3380CC4-5D6E-409C-BE32-E72D297353CC}">
              <c16:uniqueId val="{0000000C-5E6C-4F8F-B7E0-FD96EE31FAF6}"/>
            </c:ext>
          </c:extLst>
        </c:ser>
        <c:ser>
          <c:idx val="13"/>
          <c:order val="13"/>
          <c:tx>
            <c:strRef>
              <c:f>平均売価推移!$C$47</c:f>
              <c:strCache>
                <c:ptCount val="1"/>
                <c:pt idx="0">
                  <c:v>項目14</c:v>
                </c:pt>
              </c:strCache>
            </c:strRef>
          </c:tx>
          <c:spPr>
            <a:ln w="25400">
              <a:solidFill>
                <a:srgbClr val="FF99CC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FF99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平均売価推移!$D$47:$O$47</c:f>
            </c:numRef>
          </c:val>
          <c:smooth val="0"/>
          <c:extLst>
            <c:ext xmlns:c16="http://schemas.microsoft.com/office/drawing/2014/chart" uri="{C3380CC4-5D6E-409C-BE32-E72D297353CC}">
              <c16:uniqueId val="{0000000D-5E6C-4F8F-B7E0-FD96EE31FAF6}"/>
            </c:ext>
          </c:extLst>
        </c:ser>
        <c:ser>
          <c:idx val="14"/>
          <c:order val="14"/>
          <c:tx>
            <c:strRef>
              <c:f>平均売価推移!$C$48</c:f>
              <c:strCache>
                <c:ptCount val="1"/>
                <c:pt idx="0">
                  <c:v>項目15</c:v>
                </c:pt>
              </c:strCache>
            </c:strRef>
          </c:tx>
          <c:spPr>
            <a:ln w="25400">
              <a:solidFill>
                <a:srgbClr val="CC99FF"/>
              </a:solidFill>
            </a:ln>
          </c:spPr>
          <c:marker>
            <c:symbol val="circle"/>
            <c:size val="7"/>
            <c:spPr>
              <a:solidFill>
                <a:srgbClr val="CC99FF"/>
              </a:solidFill>
              <a:ln>
                <a:solidFill>
                  <a:srgbClr val="CC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平均売価推移!$D$48:$O$48</c:f>
            </c:numRef>
          </c:val>
          <c:smooth val="0"/>
          <c:extLst>
            <c:ext xmlns:c16="http://schemas.microsoft.com/office/drawing/2014/chart" uri="{C3380CC4-5D6E-409C-BE32-E72D297353CC}">
              <c16:uniqueId val="{0000000E-5E6C-4F8F-B7E0-FD96EE31FAF6}"/>
            </c:ext>
          </c:extLst>
        </c:ser>
        <c:ser>
          <c:idx val="15"/>
          <c:order val="15"/>
          <c:tx>
            <c:strRef>
              <c:f>平均売価推移!$C$49</c:f>
              <c:strCache>
                <c:ptCount val="1"/>
                <c:pt idx="0">
                  <c:v>項目16</c:v>
                </c:pt>
              </c:strCache>
            </c:strRef>
          </c:tx>
          <c:spPr>
            <a:ln w="25400">
              <a:solidFill>
                <a:srgbClr val="FFCC99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FFCC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平均売価推移!$D$49:$O$49</c:f>
            </c:numRef>
          </c:val>
          <c:smooth val="0"/>
          <c:extLst>
            <c:ext xmlns:c16="http://schemas.microsoft.com/office/drawing/2014/chart" uri="{C3380CC4-5D6E-409C-BE32-E72D297353CC}">
              <c16:uniqueId val="{0000000F-5E6C-4F8F-B7E0-FD96EE31FAF6}"/>
            </c:ext>
          </c:extLst>
        </c:ser>
        <c:ser>
          <c:idx val="16"/>
          <c:order val="16"/>
          <c:tx>
            <c:strRef>
              <c:f>平均売価推移!$C$50</c:f>
              <c:strCache>
                <c:ptCount val="1"/>
                <c:pt idx="0">
                  <c:v>項目17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66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平均売価推移!$D$50:$O$50</c:f>
            </c:numRef>
          </c:val>
          <c:smooth val="0"/>
          <c:extLst>
            <c:ext xmlns:c16="http://schemas.microsoft.com/office/drawing/2014/chart" uri="{C3380CC4-5D6E-409C-BE32-E72D297353CC}">
              <c16:uniqueId val="{00000010-5E6C-4F8F-B7E0-FD96EE31FAF6}"/>
            </c:ext>
          </c:extLst>
        </c:ser>
        <c:ser>
          <c:idx val="17"/>
          <c:order val="17"/>
          <c:tx>
            <c:strRef>
              <c:f>平均売価推移!$C$51</c:f>
              <c:strCache>
                <c:ptCount val="1"/>
                <c:pt idx="0">
                  <c:v>項目18</c:v>
                </c:pt>
              </c:strCache>
            </c:strRef>
          </c:tx>
          <c:spPr>
            <a:ln w="25400">
              <a:solidFill>
                <a:srgbClr val="33CCCC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33CC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平均売価推移!$D$51:$O$51</c:f>
            </c:numRef>
          </c:val>
          <c:smooth val="0"/>
          <c:extLst>
            <c:ext xmlns:c16="http://schemas.microsoft.com/office/drawing/2014/chart" uri="{C3380CC4-5D6E-409C-BE32-E72D297353CC}">
              <c16:uniqueId val="{00000011-5E6C-4F8F-B7E0-FD96EE31FAF6}"/>
            </c:ext>
          </c:extLst>
        </c:ser>
        <c:ser>
          <c:idx val="18"/>
          <c:order val="18"/>
          <c:tx>
            <c:strRef>
              <c:f>平均売価推移!$C$52</c:f>
              <c:strCache>
                <c:ptCount val="1"/>
                <c:pt idx="0">
                  <c:v>項目19</c:v>
                </c:pt>
              </c:strCache>
            </c:strRef>
          </c:tx>
          <c:spPr>
            <a:ln w="25400">
              <a:solidFill>
                <a:srgbClr val="99CC00"/>
              </a:solidFill>
            </a:ln>
          </c:spPr>
          <c:marker>
            <c:symbol val="diamond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平均売価推移!$D$52:$O$52</c:f>
            </c:numRef>
          </c:val>
          <c:smooth val="0"/>
          <c:extLst>
            <c:ext xmlns:c16="http://schemas.microsoft.com/office/drawing/2014/chart" uri="{C3380CC4-5D6E-409C-BE32-E72D297353CC}">
              <c16:uniqueId val="{00000012-5E6C-4F8F-B7E0-FD96EE31FAF6}"/>
            </c:ext>
          </c:extLst>
        </c:ser>
        <c:ser>
          <c:idx val="19"/>
          <c:order val="19"/>
          <c:tx>
            <c:strRef>
              <c:f>平均売価推移!$C$53</c:f>
              <c:strCache>
                <c:ptCount val="1"/>
                <c:pt idx="0">
                  <c:v>項目20</c:v>
                </c:pt>
              </c:strCache>
            </c:strRef>
          </c:tx>
          <c:spPr>
            <a:ln w="25400">
              <a:solidFill>
                <a:srgbClr val="FFCC00"/>
              </a:solidFill>
            </a:ln>
          </c:spPr>
          <c:marker>
            <c:symbol val="square"/>
            <c:size val="7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平均売価推移!$D$53:$O$53</c:f>
            </c:numRef>
          </c:val>
          <c:smooth val="0"/>
          <c:extLst>
            <c:ext xmlns:c16="http://schemas.microsoft.com/office/drawing/2014/chart" uri="{C3380CC4-5D6E-409C-BE32-E72D297353CC}">
              <c16:uniqueId val="{00000013-5E6C-4F8F-B7E0-FD96EE31FAF6}"/>
            </c:ext>
          </c:extLst>
        </c:ser>
        <c:ser>
          <c:idx val="20"/>
          <c:order val="20"/>
          <c:tx>
            <c:strRef>
              <c:f>平均売価推移!$C$54</c:f>
              <c:strCache>
                <c:ptCount val="1"/>
                <c:pt idx="0">
                  <c:v>項目21</c:v>
                </c:pt>
              </c:strCache>
            </c:strRef>
          </c:tx>
          <c:spPr>
            <a:ln w="25400">
              <a:solidFill>
                <a:srgbClr val="FF9900"/>
              </a:solidFill>
            </a:ln>
          </c:spPr>
          <c:marker>
            <c:symbol val="triangle"/>
            <c:size val="7"/>
            <c:spPr>
              <a:solidFill>
                <a:srgbClr val="FF9900"/>
              </a:solidFill>
              <a:ln>
                <a:solidFill>
                  <a:srgbClr val="FF99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平均売価推移!$D$54:$O$54</c:f>
            </c:numRef>
          </c:val>
          <c:smooth val="0"/>
          <c:extLst>
            <c:ext xmlns:c16="http://schemas.microsoft.com/office/drawing/2014/chart" uri="{C3380CC4-5D6E-409C-BE32-E72D297353CC}">
              <c16:uniqueId val="{00000014-5E6C-4F8F-B7E0-FD96EE31FAF6}"/>
            </c:ext>
          </c:extLst>
        </c:ser>
        <c:ser>
          <c:idx val="21"/>
          <c:order val="21"/>
          <c:tx>
            <c:strRef>
              <c:f>平均売価推移!$C$55</c:f>
              <c:strCache>
                <c:ptCount val="1"/>
                <c:pt idx="0">
                  <c:v>項目22</c:v>
                </c:pt>
              </c:strCache>
            </c:strRef>
          </c:tx>
          <c:spPr>
            <a:ln w="25400">
              <a:solidFill>
                <a:srgbClr val="FF660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FF66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平均売価推移!$D$55:$O$55</c:f>
            </c:numRef>
          </c:val>
          <c:smooth val="0"/>
          <c:extLst>
            <c:ext xmlns:c16="http://schemas.microsoft.com/office/drawing/2014/chart" uri="{C3380CC4-5D6E-409C-BE32-E72D297353CC}">
              <c16:uniqueId val="{00000015-5E6C-4F8F-B7E0-FD96EE31FAF6}"/>
            </c:ext>
          </c:extLst>
        </c:ser>
        <c:ser>
          <c:idx val="22"/>
          <c:order val="22"/>
          <c:tx>
            <c:strRef>
              <c:f>平均売価推移!$C$56</c:f>
              <c:strCache>
                <c:ptCount val="1"/>
                <c:pt idx="0">
                  <c:v>項目23</c:v>
                </c:pt>
              </c:strCache>
            </c:strRef>
          </c:tx>
          <c:spPr>
            <a:ln w="25400">
              <a:solidFill>
                <a:srgbClr val="666699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6666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平均売価推移!$D$56:$O$56</c:f>
            </c:numRef>
          </c:val>
          <c:smooth val="0"/>
          <c:extLst>
            <c:ext xmlns:c16="http://schemas.microsoft.com/office/drawing/2014/chart" uri="{C3380CC4-5D6E-409C-BE32-E72D297353CC}">
              <c16:uniqueId val="{00000016-5E6C-4F8F-B7E0-FD96EE31FAF6}"/>
            </c:ext>
          </c:extLst>
        </c:ser>
        <c:ser>
          <c:idx val="23"/>
          <c:order val="23"/>
          <c:tx>
            <c:strRef>
              <c:f>平均売価推移!$C$57</c:f>
              <c:strCache>
                <c:ptCount val="1"/>
                <c:pt idx="0">
                  <c:v>項目24</c:v>
                </c:pt>
              </c:strCache>
            </c:strRef>
          </c:tx>
          <c:spPr>
            <a:ln w="25400">
              <a:solidFill>
                <a:srgbClr val="969696"/>
              </a:solidFill>
            </a:ln>
          </c:spPr>
          <c:marker>
            <c:symbol val="circle"/>
            <c:size val="7"/>
            <c:spPr>
              <a:solidFill>
                <a:srgbClr val="969696"/>
              </a:solidFill>
              <a:ln>
                <a:solidFill>
                  <a:srgbClr val="96969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平均売価推移!$D$57:$O$57</c:f>
            </c:numRef>
          </c:val>
          <c:smooth val="0"/>
          <c:extLst>
            <c:ext xmlns:c16="http://schemas.microsoft.com/office/drawing/2014/chart" uri="{C3380CC4-5D6E-409C-BE32-E72D297353CC}">
              <c16:uniqueId val="{00000017-5E6C-4F8F-B7E0-FD96EE31FAF6}"/>
            </c:ext>
          </c:extLst>
        </c:ser>
        <c:ser>
          <c:idx val="24"/>
          <c:order val="24"/>
          <c:tx>
            <c:strRef>
              <c:f>平均売価推移!$C$58</c:f>
              <c:strCache>
                <c:ptCount val="1"/>
                <c:pt idx="0">
                  <c:v>項目25</c:v>
                </c:pt>
              </c:strCache>
            </c:strRef>
          </c:tx>
          <c:spPr>
            <a:ln w="25400">
              <a:solidFill>
                <a:srgbClr val="003366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平均売価推移!$D$58:$O$58</c:f>
            </c:numRef>
          </c:val>
          <c:smooth val="0"/>
          <c:extLst>
            <c:ext xmlns:c16="http://schemas.microsoft.com/office/drawing/2014/chart" uri="{C3380CC4-5D6E-409C-BE32-E72D297353CC}">
              <c16:uniqueId val="{00000018-5E6C-4F8F-B7E0-FD96EE31FAF6}"/>
            </c:ext>
          </c:extLst>
        </c:ser>
        <c:ser>
          <c:idx val="25"/>
          <c:order val="25"/>
          <c:tx>
            <c:strRef>
              <c:f>平均売価推移!$C$59</c:f>
              <c:strCache>
                <c:ptCount val="1"/>
                <c:pt idx="0">
                  <c:v>項目26</c:v>
                </c:pt>
              </c:strCache>
            </c:strRef>
          </c:tx>
          <c:spPr>
            <a:ln w="25400">
              <a:solidFill>
                <a:srgbClr val="339966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99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平均売価推移!$D$59:$O$59</c:f>
            </c:numRef>
          </c:val>
          <c:smooth val="0"/>
          <c:extLst>
            <c:ext xmlns:c16="http://schemas.microsoft.com/office/drawing/2014/chart" uri="{C3380CC4-5D6E-409C-BE32-E72D297353CC}">
              <c16:uniqueId val="{00000019-5E6C-4F8F-B7E0-FD96EE31FAF6}"/>
            </c:ext>
          </c:extLst>
        </c:ser>
        <c:ser>
          <c:idx val="26"/>
          <c:order val="26"/>
          <c:tx>
            <c:strRef>
              <c:f>平均売価推移!$C$60</c:f>
              <c:strCache>
                <c:ptCount val="1"/>
                <c:pt idx="0">
                  <c:v>項目27</c:v>
                </c:pt>
              </c:strCache>
            </c:strRef>
          </c:tx>
          <c:spPr>
            <a:ln w="25400">
              <a:solidFill>
                <a:srgbClr val="003300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平均売価推移!$D$60:$O$60</c:f>
            </c:numRef>
          </c:val>
          <c:smooth val="0"/>
          <c:extLst>
            <c:ext xmlns:c16="http://schemas.microsoft.com/office/drawing/2014/chart" uri="{C3380CC4-5D6E-409C-BE32-E72D297353CC}">
              <c16:uniqueId val="{0000001A-5E6C-4F8F-B7E0-FD96EE31FAF6}"/>
            </c:ext>
          </c:extLst>
        </c:ser>
        <c:ser>
          <c:idx val="27"/>
          <c:order val="27"/>
          <c:tx>
            <c:strRef>
              <c:f>平均売価推移!$C$61</c:f>
              <c:strCache>
                <c:ptCount val="1"/>
                <c:pt idx="0">
                  <c:v>項目28</c:v>
                </c:pt>
              </c:strCache>
            </c:strRef>
          </c:tx>
          <c:spPr>
            <a:ln w="25400">
              <a:solidFill>
                <a:srgbClr val="333300"/>
              </a:solidFill>
            </a:ln>
          </c:spPr>
          <c:marker>
            <c:symbol val="diamond"/>
            <c:size val="7"/>
            <c:spPr>
              <a:solidFill>
                <a:srgbClr val="333300"/>
              </a:solidFill>
              <a:ln>
                <a:solidFill>
                  <a:srgbClr val="33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平均売価推移!$D$61:$O$61</c:f>
            </c:numRef>
          </c:val>
          <c:smooth val="0"/>
          <c:extLst>
            <c:ext xmlns:c16="http://schemas.microsoft.com/office/drawing/2014/chart" uri="{C3380CC4-5D6E-409C-BE32-E72D297353CC}">
              <c16:uniqueId val="{0000001B-5E6C-4F8F-B7E0-FD96EE31FAF6}"/>
            </c:ext>
          </c:extLst>
        </c:ser>
        <c:ser>
          <c:idx val="28"/>
          <c:order val="28"/>
          <c:tx>
            <c:strRef>
              <c:f>平均売価推移!$C$62</c:f>
              <c:strCache>
                <c:ptCount val="1"/>
                <c:pt idx="0">
                  <c:v>項目29</c:v>
                </c:pt>
              </c:strCache>
            </c:strRef>
          </c:tx>
          <c:spPr>
            <a:ln w="25400">
              <a:solidFill>
                <a:srgbClr val="993300"/>
              </a:solidFill>
            </a:ln>
          </c:spPr>
          <c:marker>
            <c:symbol val="square"/>
            <c:size val="7"/>
            <c:spPr>
              <a:solidFill>
                <a:srgbClr val="993300"/>
              </a:solidFill>
              <a:ln>
                <a:solidFill>
                  <a:srgbClr val="99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平均売価推移!$D$62:$O$62</c:f>
            </c:numRef>
          </c:val>
          <c:smooth val="0"/>
          <c:extLst>
            <c:ext xmlns:c16="http://schemas.microsoft.com/office/drawing/2014/chart" uri="{C3380CC4-5D6E-409C-BE32-E72D297353CC}">
              <c16:uniqueId val="{0000001C-5E6C-4F8F-B7E0-FD96EE31FAF6}"/>
            </c:ext>
          </c:extLst>
        </c:ser>
        <c:ser>
          <c:idx val="29"/>
          <c:order val="29"/>
          <c:tx>
            <c:strRef>
              <c:f>平均売価推移!$C$63</c:f>
              <c:strCache>
                <c:ptCount val="1"/>
                <c:pt idx="0">
                  <c:v>項目30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triangle"/>
            <c:size val="7"/>
            <c:spPr>
              <a:solidFill>
                <a:srgbClr val="993366"/>
              </a:solidFill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平均売価推移!$D$63:$O$63</c:f>
            </c:numRef>
          </c:val>
          <c:smooth val="0"/>
          <c:extLst>
            <c:ext xmlns:c16="http://schemas.microsoft.com/office/drawing/2014/chart" uri="{C3380CC4-5D6E-409C-BE32-E72D297353CC}">
              <c16:uniqueId val="{0000001D-5E6C-4F8F-B7E0-FD96EE31FAF6}"/>
            </c:ext>
          </c:extLst>
        </c:ser>
        <c:ser>
          <c:idx val="30"/>
          <c:order val="30"/>
          <c:tx>
            <c:strRef>
              <c:f>平均売価推移!$C$64</c:f>
              <c:strCache>
                <c:ptCount val="1"/>
                <c:pt idx="0">
                  <c:v>項目31</c:v>
                </c:pt>
              </c:strCache>
            </c:strRef>
          </c:tx>
          <c:spPr>
            <a:ln w="12700">
              <a:solidFill>
                <a:srgbClr val="333399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平均売価推移!$D$64:$O$64</c:f>
            </c:numRef>
          </c:val>
          <c:smooth val="0"/>
          <c:extLst>
            <c:ext xmlns:c16="http://schemas.microsoft.com/office/drawing/2014/chart" uri="{C3380CC4-5D6E-409C-BE32-E72D297353CC}">
              <c16:uniqueId val="{0000001E-5E6C-4F8F-B7E0-FD96EE31FAF6}"/>
            </c:ext>
          </c:extLst>
        </c:ser>
        <c:ser>
          <c:idx val="31"/>
          <c:order val="31"/>
          <c:tx>
            <c:strRef>
              <c:f>平均売価推移!$C$65</c:f>
              <c:strCache>
                <c:ptCount val="1"/>
                <c:pt idx="0">
                  <c:v>項目32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平均売価推移!$D$65:$O$65</c:f>
            </c:numRef>
          </c:val>
          <c:smooth val="0"/>
          <c:extLst>
            <c:ext xmlns:c16="http://schemas.microsoft.com/office/drawing/2014/chart" uri="{C3380CC4-5D6E-409C-BE32-E72D297353CC}">
              <c16:uniqueId val="{0000001F-5E6C-4F8F-B7E0-FD96EE31FAF6}"/>
            </c:ext>
          </c:extLst>
        </c:ser>
        <c:ser>
          <c:idx val="32"/>
          <c:order val="32"/>
          <c:tx>
            <c:strRef>
              <c:f>平均売価推移!$C$66</c:f>
              <c:strCache>
                <c:ptCount val="1"/>
                <c:pt idx="0">
                  <c:v>項目33</c:v>
                </c:pt>
              </c:strCache>
            </c:strRef>
          </c:tx>
          <c:spPr>
            <a:ln w="12700">
              <a:solidFill>
                <a:srgbClr val="FFFFFF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平均売価推移!$D$66:$O$66</c:f>
            </c:numRef>
          </c:val>
          <c:smooth val="0"/>
          <c:extLst>
            <c:ext xmlns:c16="http://schemas.microsoft.com/office/drawing/2014/chart" uri="{C3380CC4-5D6E-409C-BE32-E72D297353CC}">
              <c16:uniqueId val="{00000020-5E6C-4F8F-B7E0-FD96EE31FAF6}"/>
            </c:ext>
          </c:extLst>
        </c:ser>
        <c:ser>
          <c:idx val="33"/>
          <c:order val="33"/>
          <c:tx>
            <c:strRef>
              <c:f>平均売価推移!$C$67</c:f>
              <c:strCache>
                <c:ptCount val="1"/>
                <c:pt idx="0">
                  <c:v>項目34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平均売価推移!$D$67:$O$67</c:f>
            </c:numRef>
          </c:val>
          <c:smooth val="0"/>
          <c:extLst>
            <c:ext xmlns:c16="http://schemas.microsoft.com/office/drawing/2014/chart" uri="{C3380CC4-5D6E-409C-BE32-E72D297353CC}">
              <c16:uniqueId val="{00000021-5E6C-4F8F-B7E0-FD96EE31FAF6}"/>
            </c:ext>
          </c:extLst>
        </c:ser>
        <c:ser>
          <c:idx val="34"/>
          <c:order val="34"/>
          <c:tx>
            <c:strRef>
              <c:f>平均売価推移!$C$68</c:f>
              <c:strCache>
                <c:ptCount val="1"/>
                <c:pt idx="0">
                  <c:v>項目35</c:v>
                </c:pt>
              </c:strCache>
            </c:strRef>
          </c:tx>
          <c:spPr>
            <a:ln w="12700">
              <a:solidFill>
                <a:srgbClr val="00FF0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00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平均売価推移!$D$68:$O$68</c:f>
            </c:numRef>
          </c:val>
          <c:smooth val="0"/>
          <c:extLst>
            <c:ext xmlns:c16="http://schemas.microsoft.com/office/drawing/2014/chart" uri="{C3380CC4-5D6E-409C-BE32-E72D297353CC}">
              <c16:uniqueId val="{00000022-5E6C-4F8F-B7E0-FD96EE31FAF6}"/>
            </c:ext>
          </c:extLst>
        </c:ser>
        <c:ser>
          <c:idx val="35"/>
          <c:order val="35"/>
          <c:tx>
            <c:strRef>
              <c:f>平均売価推移!$C$69</c:f>
              <c:strCache>
                <c:ptCount val="1"/>
                <c:pt idx="0">
                  <c:v>項目36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平均売価推移!$D$69:$O$69</c:f>
            </c:numRef>
          </c:val>
          <c:smooth val="0"/>
          <c:extLst>
            <c:ext xmlns:c16="http://schemas.microsoft.com/office/drawing/2014/chart" uri="{C3380CC4-5D6E-409C-BE32-E72D297353CC}">
              <c16:uniqueId val="{00000023-5E6C-4F8F-B7E0-FD96EE31FAF6}"/>
            </c:ext>
          </c:extLst>
        </c:ser>
        <c:ser>
          <c:idx val="36"/>
          <c:order val="36"/>
          <c:tx>
            <c:strRef>
              <c:f>平均売価推移!$C$70</c:f>
              <c:strCache>
                <c:ptCount val="1"/>
                <c:pt idx="0">
                  <c:v>項目37</c:v>
                </c:pt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平均売価推移!$D$70:$O$70</c:f>
            </c:numRef>
          </c:val>
          <c:smooth val="0"/>
          <c:extLst>
            <c:ext xmlns:c16="http://schemas.microsoft.com/office/drawing/2014/chart" uri="{C3380CC4-5D6E-409C-BE32-E72D297353CC}">
              <c16:uniqueId val="{00000024-5E6C-4F8F-B7E0-FD96EE31FAF6}"/>
            </c:ext>
          </c:extLst>
        </c:ser>
        <c:ser>
          <c:idx val="37"/>
          <c:order val="37"/>
          <c:tx>
            <c:strRef>
              <c:f>平均売価推移!$C$71</c:f>
              <c:strCache>
                <c:ptCount val="1"/>
                <c:pt idx="0">
                  <c:v>項目38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平均売価推移!$D$71:$O$71</c:f>
            </c:numRef>
          </c:val>
          <c:smooth val="0"/>
          <c:extLst>
            <c:ext xmlns:c16="http://schemas.microsoft.com/office/drawing/2014/chart" uri="{C3380CC4-5D6E-409C-BE32-E72D297353CC}">
              <c16:uniqueId val="{00000025-5E6C-4F8F-B7E0-FD96EE31FAF6}"/>
            </c:ext>
          </c:extLst>
        </c:ser>
        <c:ser>
          <c:idx val="38"/>
          <c:order val="38"/>
          <c:tx>
            <c:strRef>
              <c:f>平均売価推移!$C$72</c:f>
              <c:strCache>
                <c:ptCount val="1"/>
                <c:pt idx="0">
                  <c:v>項目39</c:v>
                </c:pt>
              </c:strCache>
            </c:strRef>
          </c:tx>
          <c:spPr>
            <a:ln w="12700">
              <a:solidFill>
                <a:srgbClr val="00FFFF"/>
              </a:solidFill>
            </a:ln>
          </c:spPr>
          <c:marker>
            <c:symbol val="triang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平均売価推移!$D$72:$O$72</c:f>
            </c:numRef>
          </c:val>
          <c:smooth val="0"/>
          <c:extLst>
            <c:ext xmlns:c16="http://schemas.microsoft.com/office/drawing/2014/chart" uri="{C3380CC4-5D6E-409C-BE32-E72D297353CC}">
              <c16:uniqueId val="{00000026-5E6C-4F8F-B7E0-FD96EE31FAF6}"/>
            </c:ext>
          </c:extLst>
        </c:ser>
        <c:ser>
          <c:idx val="39"/>
          <c:order val="39"/>
          <c:tx>
            <c:strRef>
              <c:f>平均売価推移!$C$73</c:f>
              <c:strCache>
                <c:ptCount val="1"/>
                <c:pt idx="0">
                  <c:v>項目40</c:v>
                </c:pt>
              </c:strCache>
            </c:strRef>
          </c:tx>
          <c:spPr>
            <a:ln w="12700">
              <a:solidFill>
                <a:srgbClr val="8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平均売価推移!$D$73:$O$73</c:f>
            </c:numRef>
          </c:val>
          <c:smooth val="0"/>
          <c:extLst>
            <c:ext xmlns:c16="http://schemas.microsoft.com/office/drawing/2014/chart" uri="{C3380CC4-5D6E-409C-BE32-E72D297353CC}">
              <c16:uniqueId val="{00000027-5E6C-4F8F-B7E0-FD96EE31FAF6}"/>
            </c:ext>
          </c:extLst>
        </c:ser>
        <c:ser>
          <c:idx val="40"/>
          <c:order val="40"/>
          <c:tx>
            <c:strRef>
              <c:f>平均売価推移!$C$74</c:f>
              <c:strCache>
                <c:ptCount val="1"/>
                <c:pt idx="0">
                  <c:v>項目41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平均売価推移!$D$74:$O$74</c:f>
            </c:numRef>
          </c:val>
          <c:smooth val="0"/>
          <c:extLst>
            <c:ext xmlns:c16="http://schemas.microsoft.com/office/drawing/2014/chart" uri="{C3380CC4-5D6E-409C-BE32-E72D297353CC}">
              <c16:uniqueId val="{00000028-5E6C-4F8F-B7E0-FD96EE31FAF6}"/>
            </c:ext>
          </c:extLst>
        </c:ser>
        <c:ser>
          <c:idx val="41"/>
          <c:order val="41"/>
          <c:tx>
            <c:strRef>
              <c:f>平均売価推移!$C$75</c:f>
              <c:strCache>
                <c:ptCount val="1"/>
                <c:pt idx="0">
                  <c:v>項目42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平均売価推移!$D$75:$O$75</c:f>
            </c:numRef>
          </c:val>
          <c:smooth val="0"/>
          <c:extLst>
            <c:ext xmlns:c16="http://schemas.microsoft.com/office/drawing/2014/chart" uri="{C3380CC4-5D6E-409C-BE32-E72D297353CC}">
              <c16:uniqueId val="{00000029-5E6C-4F8F-B7E0-FD96EE31FAF6}"/>
            </c:ext>
          </c:extLst>
        </c:ser>
        <c:ser>
          <c:idx val="42"/>
          <c:order val="42"/>
          <c:tx>
            <c:strRef>
              <c:f>平均売価推移!$C$76</c:f>
              <c:strCache>
                <c:ptCount val="1"/>
                <c:pt idx="0">
                  <c:v>項目43</c:v>
                </c:pt>
              </c:strCache>
            </c:strRef>
          </c:tx>
          <c:spPr>
            <a:ln w="12700">
              <a:solidFill>
                <a:srgbClr val="808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8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平均売価推移!$D$76:$O$76</c:f>
            </c:numRef>
          </c:val>
          <c:smooth val="0"/>
          <c:extLst>
            <c:ext xmlns:c16="http://schemas.microsoft.com/office/drawing/2014/chart" uri="{C3380CC4-5D6E-409C-BE32-E72D297353CC}">
              <c16:uniqueId val="{0000002A-5E6C-4F8F-B7E0-FD96EE31FAF6}"/>
            </c:ext>
          </c:extLst>
        </c:ser>
        <c:ser>
          <c:idx val="43"/>
          <c:order val="43"/>
          <c:tx>
            <c:strRef>
              <c:f>平均売価推移!$C$77</c:f>
              <c:strCache>
                <c:ptCount val="1"/>
                <c:pt idx="0">
                  <c:v>項目44</c:v>
                </c:pt>
              </c:strCache>
            </c:strRef>
          </c:tx>
          <c:spPr>
            <a:ln w="12700">
              <a:solidFill>
                <a:srgbClr val="80008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平均売価推移!$D$77:$O$77</c:f>
            </c:numRef>
          </c:val>
          <c:smooth val="0"/>
          <c:extLst>
            <c:ext xmlns:c16="http://schemas.microsoft.com/office/drawing/2014/chart" uri="{C3380CC4-5D6E-409C-BE32-E72D297353CC}">
              <c16:uniqueId val="{0000002B-5E6C-4F8F-B7E0-FD96EE31FAF6}"/>
            </c:ext>
          </c:extLst>
        </c:ser>
        <c:ser>
          <c:idx val="44"/>
          <c:order val="44"/>
          <c:tx>
            <c:strRef>
              <c:f>平均売価推移!$C$78</c:f>
              <c:strCache>
                <c:ptCount val="1"/>
                <c:pt idx="0">
                  <c:v>項目45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平均売価推移!$D$78:$O$78</c:f>
            </c:numRef>
          </c:val>
          <c:smooth val="0"/>
          <c:extLst>
            <c:ext xmlns:c16="http://schemas.microsoft.com/office/drawing/2014/chart" uri="{C3380CC4-5D6E-409C-BE32-E72D297353CC}">
              <c16:uniqueId val="{0000002C-5E6C-4F8F-B7E0-FD96EE31FAF6}"/>
            </c:ext>
          </c:extLst>
        </c:ser>
        <c:ser>
          <c:idx val="45"/>
          <c:order val="45"/>
          <c:tx>
            <c:strRef>
              <c:f>平均売価推移!$C$79</c:f>
              <c:strCache>
                <c:ptCount val="1"/>
                <c:pt idx="0">
                  <c:v>項目46</c:v>
                </c:pt>
              </c:strCache>
            </c:strRef>
          </c:tx>
          <c:spPr>
            <a:ln w="12700">
              <a:solidFill>
                <a:srgbClr val="C0C0C0"/>
              </a:solidFill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C0C0C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平均売価推移!$D$79:$O$79</c:f>
            </c:numRef>
          </c:val>
          <c:smooth val="0"/>
          <c:extLst>
            <c:ext xmlns:c16="http://schemas.microsoft.com/office/drawing/2014/chart" uri="{C3380CC4-5D6E-409C-BE32-E72D297353CC}">
              <c16:uniqueId val="{0000002D-5E6C-4F8F-B7E0-FD96EE31FAF6}"/>
            </c:ext>
          </c:extLst>
        </c:ser>
        <c:ser>
          <c:idx val="46"/>
          <c:order val="46"/>
          <c:tx>
            <c:strRef>
              <c:f>平均売価推移!$C$80</c:f>
              <c:strCache>
                <c:ptCount val="1"/>
                <c:pt idx="0">
                  <c:v>項目47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平均売価推移!$D$80:$O$80</c:f>
            </c:numRef>
          </c:val>
          <c:smooth val="0"/>
          <c:extLst>
            <c:ext xmlns:c16="http://schemas.microsoft.com/office/drawing/2014/chart" uri="{C3380CC4-5D6E-409C-BE32-E72D297353CC}">
              <c16:uniqueId val="{0000002E-5E6C-4F8F-B7E0-FD96EE31FAF6}"/>
            </c:ext>
          </c:extLst>
        </c:ser>
        <c:ser>
          <c:idx val="47"/>
          <c:order val="47"/>
          <c:tx>
            <c:strRef>
              <c:f>平均売価推移!$C$81</c:f>
              <c:strCache>
                <c:ptCount val="1"/>
                <c:pt idx="0">
                  <c:v>項目48</c:v>
                </c:pt>
              </c:strCache>
            </c:strRef>
          </c:tx>
          <c:spPr>
            <a:ln w="12700">
              <a:solidFill>
                <a:srgbClr val="9999FF"/>
              </a:solidFill>
            </a:ln>
          </c:spPr>
          <c:marker>
            <c:symbol val="triangle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平均売価推移!$D$81:$O$81</c:f>
            </c:numRef>
          </c:val>
          <c:smooth val="0"/>
          <c:extLst>
            <c:ext xmlns:c16="http://schemas.microsoft.com/office/drawing/2014/chart" uri="{C3380CC4-5D6E-409C-BE32-E72D297353CC}">
              <c16:uniqueId val="{0000002F-5E6C-4F8F-B7E0-FD96EE31FAF6}"/>
            </c:ext>
          </c:extLst>
        </c:ser>
        <c:ser>
          <c:idx val="48"/>
          <c:order val="48"/>
          <c:tx>
            <c:strRef>
              <c:f>平均売価推移!$C$82</c:f>
              <c:strCache>
                <c:ptCount val="1"/>
                <c:pt idx="0">
                  <c:v>項目49</c:v>
                </c:pt>
              </c:strCache>
            </c:strRef>
          </c:tx>
          <c:spPr>
            <a:ln w="12700">
              <a:solidFill>
                <a:srgbClr val="993366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平均売価推移!$D$82:$O$82</c:f>
            </c:numRef>
          </c:val>
          <c:smooth val="0"/>
          <c:extLst>
            <c:ext xmlns:c16="http://schemas.microsoft.com/office/drawing/2014/chart" uri="{C3380CC4-5D6E-409C-BE32-E72D297353CC}">
              <c16:uniqueId val="{00000030-5E6C-4F8F-B7E0-FD96EE31FAF6}"/>
            </c:ext>
          </c:extLst>
        </c:ser>
        <c:ser>
          <c:idx val="49"/>
          <c:order val="49"/>
          <c:tx>
            <c:strRef>
              <c:f>平均売価推移!$C$83</c:f>
              <c:strCache>
                <c:ptCount val="1"/>
                <c:pt idx="0">
                  <c:v>項目50</c:v>
                </c:pt>
              </c:strCache>
            </c:strRef>
          </c:tx>
          <c:spPr>
            <a:ln w="12700">
              <a:solidFill>
                <a:srgbClr val="FFFFCC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FF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平均売価推移!$D$83:$O$83</c:f>
            </c:numRef>
          </c:val>
          <c:smooth val="0"/>
          <c:extLst>
            <c:ext xmlns:c16="http://schemas.microsoft.com/office/drawing/2014/chart" uri="{C3380CC4-5D6E-409C-BE32-E72D297353CC}">
              <c16:uniqueId val="{00000031-5E6C-4F8F-B7E0-FD96EE31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157824"/>
        <c:axId val="1"/>
      </c:lineChart>
      <c:catAx>
        <c:axId val="1595157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159515782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2840909090909096"/>
          <c:y val="1.5309231225834337E-2"/>
          <c:w val="6.4772727272727273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paperSize="9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販売指数!$D$75:$O$75</c:f>
            </c:numRef>
          </c:val>
          <c:smooth val="1"/>
          <c:extLst>
            <c:ext xmlns:c16="http://schemas.microsoft.com/office/drawing/2014/chart" uri="{C3380CC4-5D6E-409C-BE32-E72D297353CC}">
              <c16:uniqueId val="{00000000-3EEE-4277-AE02-AF799F1360A1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販売指数!$D$211:$O$211</c:f>
            </c:numRef>
          </c:val>
          <c:smooth val="1"/>
          <c:extLst>
            <c:ext xmlns:c16="http://schemas.microsoft.com/office/drawing/2014/chart" uri="{C3380CC4-5D6E-409C-BE32-E72D297353CC}">
              <c16:uniqueId val="{00000001-3EEE-4277-AE02-AF799F13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14544"/>
        <c:axId val="1"/>
      </c:lineChart>
      <c:catAx>
        <c:axId val="168601454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1454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販売指数!$D$76:$O$76</c:f>
            </c:numRef>
          </c:val>
          <c:smooth val="1"/>
          <c:extLst>
            <c:ext xmlns:c16="http://schemas.microsoft.com/office/drawing/2014/chart" uri="{C3380CC4-5D6E-409C-BE32-E72D297353CC}">
              <c16:uniqueId val="{00000000-103D-407E-8831-ED5046081D42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販売指数!$D$212:$O$212</c:f>
            </c:numRef>
          </c:val>
          <c:smooth val="1"/>
          <c:extLst>
            <c:ext xmlns:c16="http://schemas.microsoft.com/office/drawing/2014/chart" uri="{C3380CC4-5D6E-409C-BE32-E72D297353CC}">
              <c16:uniqueId val="{00000001-103D-407E-8831-ED5046081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12880"/>
        <c:axId val="1"/>
      </c:lineChart>
      <c:catAx>
        <c:axId val="168601288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1288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販売指数!$D$77:$O$77</c:f>
            </c:numRef>
          </c:val>
          <c:smooth val="1"/>
          <c:extLst>
            <c:ext xmlns:c16="http://schemas.microsoft.com/office/drawing/2014/chart" uri="{C3380CC4-5D6E-409C-BE32-E72D297353CC}">
              <c16:uniqueId val="{00000000-4404-47DE-95EE-8D9FAEA081A5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販売指数!$D$213:$O$213</c:f>
            </c:numRef>
          </c:val>
          <c:smooth val="1"/>
          <c:extLst>
            <c:ext xmlns:c16="http://schemas.microsoft.com/office/drawing/2014/chart" uri="{C3380CC4-5D6E-409C-BE32-E72D297353CC}">
              <c16:uniqueId val="{00000001-4404-47DE-95EE-8D9FAEA08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24944"/>
        <c:axId val="1"/>
      </c:lineChart>
      <c:catAx>
        <c:axId val="168602494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2494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販売指数!$D$78:$O$78</c:f>
            </c:numRef>
          </c:val>
          <c:smooth val="1"/>
          <c:extLst>
            <c:ext xmlns:c16="http://schemas.microsoft.com/office/drawing/2014/chart" uri="{C3380CC4-5D6E-409C-BE32-E72D297353CC}">
              <c16:uniqueId val="{00000000-C02C-467A-B050-E7B3237DBF50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販売指数!$D$214:$O$214</c:f>
            </c:numRef>
          </c:val>
          <c:smooth val="1"/>
          <c:extLst>
            <c:ext xmlns:c16="http://schemas.microsoft.com/office/drawing/2014/chart" uri="{C3380CC4-5D6E-409C-BE32-E72D297353CC}">
              <c16:uniqueId val="{00000001-C02C-467A-B050-E7B3237DB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19120"/>
        <c:axId val="1"/>
      </c:lineChart>
      <c:catAx>
        <c:axId val="168601912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1912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販売指数!$D$79:$O$79</c:f>
            </c:numRef>
          </c:val>
          <c:smooth val="1"/>
          <c:extLst>
            <c:ext xmlns:c16="http://schemas.microsoft.com/office/drawing/2014/chart" uri="{C3380CC4-5D6E-409C-BE32-E72D297353CC}">
              <c16:uniqueId val="{00000000-C3D1-4EEA-AB2F-D1684C7EE5F1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販売指数!$D$215:$O$215</c:f>
            </c:numRef>
          </c:val>
          <c:smooth val="1"/>
          <c:extLst>
            <c:ext xmlns:c16="http://schemas.microsoft.com/office/drawing/2014/chart" uri="{C3380CC4-5D6E-409C-BE32-E72D297353CC}">
              <c16:uniqueId val="{00000001-C3D1-4EEA-AB2F-D1684C7EE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29936"/>
        <c:axId val="1"/>
      </c:lineChart>
      <c:catAx>
        <c:axId val="168602993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2993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販売指数!$D$80:$O$80</c:f>
            </c:numRef>
          </c:val>
          <c:smooth val="1"/>
          <c:extLst>
            <c:ext xmlns:c16="http://schemas.microsoft.com/office/drawing/2014/chart" uri="{C3380CC4-5D6E-409C-BE32-E72D297353CC}">
              <c16:uniqueId val="{00000000-918F-4391-ADB7-E0A5838F6872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販売指数!$D$216:$O$216</c:f>
            </c:numRef>
          </c:val>
          <c:smooth val="1"/>
          <c:extLst>
            <c:ext xmlns:c16="http://schemas.microsoft.com/office/drawing/2014/chart" uri="{C3380CC4-5D6E-409C-BE32-E72D297353CC}">
              <c16:uniqueId val="{00000001-918F-4391-ADB7-E0A5838F6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34928"/>
        <c:axId val="1"/>
      </c:lineChart>
      <c:catAx>
        <c:axId val="168603492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3492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販売指数!$D$81:$O$81</c:f>
            </c:numRef>
          </c:val>
          <c:smooth val="1"/>
          <c:extLst>
            <c:ext xmlns:c16="http://schemas.microsoft.com/office/drawing/2014/chart" uri="{C3380CC4-5D6E-409C-BE32-E72D297353CC}">
              <c16:uniqueId val="{00000000-E9EA-4622-ABB6-926D13A755F0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販売指数!$D$217:$O$217</c:f>
            </c:numRef>
          </c:val>
          <c:smooth val="1"/>
          <c:extLst>
            <c:ext xmlns:c16="http://schemas.microsoft.com/office/drawing/2014/chart" uri="{C3380CC4-5D6E-409C-BE32-E72D297353CC}">
              <c16:uniqueId val="{00000001-E9EA-4622-ABB6-926D13A75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13712"/>
        <c:axId val="1"/>
      </c:lineChart>
      <c:catAx>
        <c:axId val="168601371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1371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販売指数!$D$82:$O$82</c:f>
            </c:numRef>
          </c:val>
          <c:smooth val="1"/>
          <c:extLst>
            <c:ext xmlns:c16="http://schemas.microsoft.com/office/drawing/2014/chart" uri="{C3380CC4-5D6E-409C-BE32-E72D297353CC}">
              <c16:uniqueId val="{00000000-BB38-49DD-B5CF-6D503A0D1D89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販売指数!$D$218:$O$218</c:f>
            </c:numRef>
          </c:val>
          <c:smooth val="1"/>
          <c:extLst>
            <c:ext xmlns:c16="http://schemas.microsoft.com/office/drawing/2014/chart" uri="{C3380CC4-5D6E-409C-BE32-E72D297353CC}">
              <c16:uniqueId val="{00000001-BB38-49DD-B5CF-6D503A0D1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36176"/>
        <c:axId val="1"/>
      </c:lineChart>
      <c:catAx>
        <c:axId val="168603617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444530853396408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36176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2.2727994188046198E-2"/>
          <c:y val="0"/>
          <c:w val="0.78862965405117036"/>
          <c:h val="0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販売指数!$D$83:$O$83</c:f>
            </c:numRef>
          </c:val>
          <c:smooth val="1"/>
          <c:extLst>
            <c:ext xmlns:c16="http://schemas.microsoft.com/office/drawing/2014/chart" uri="{C3380CC4-5D6E-409C-BE32-E72D297353CC}">
              <c16:uniqueId val="{00000000-34AB-4E07-A11D-F5EC5CFCBC37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販売指数!$D$219:$O$219</c:f>
            </c:numRef>
          </c:val>
          <c:smooth val="1"/>
          <c:extLst>
            <c:ext xmlns:c16="http://schemas.microsoft.com/office/drawing/2014/chart" uri="{C3380CC4-5D6E-409C-BE32-E72D297353CC}">
              <c16:uniqueId val="{00000001-34AB-4E07-A11D-F5EC5CFCB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27024"/>
        <c:axId val="1"/>
      </c:lineChart>
      <c:catAx>
        <c:axId val="168602702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618436394080874"/>
            </c:manualLayout>
          </c:layout>
          <c:overlay val="0"/>
          <c:spPr>
            <a:noFill/>
            <a:ln w="25400">
              <a:noFill/>
            </a:ln>
          </c:spPr>
        </c:title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68602702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95400435896535"/>
          <c:y val="0"/>
          <c:w val="0.17045995641034647"/>
          <c:h val="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3.9012946562017377E-2"/>
          <c:y val="1.4585661333660746E-2"/>
          <c:w val="0.84621117331764917"/>
          <c:h val="0.96057173263194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来店客数推移!$C$34</c:f>
              <c:strCache>
                <c:ptCount val="1"/>
                <c:pt idx="0">
                  <c:v>来店客数　（千人）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来店客数推移!$D$33:$O$33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来店客数推移!$D$34:$O$34</c:f>
              <c:numCache>
                <c:formatCode>#,##0,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A-437A-A27E-94CDDA626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serLines>
          <c:spPr>
            <a:ln w="3175">
              <a:solidFill>
                <a:srgbClr val="000000"/>
              </a:solidFill>
            </a:ln>
          </c:spPr>
        </c:serLines>
        <c:axId val="1686030768"/>
        <c:axId val="1"/>
      </c:barChart>
      <c:lineChart>
        <c:grouping val="standard"/>
        <c:varyColors val="0"/>
        <c:ser>
          <c:idx val="2"/>
          <c:order val="1"/>
          <c:tx>
            <c:strRef>
              <c:f>来店客数推移!$C$36</c:f>
              <c:strCache>
                <c:ptCount val="1"/>
                <c:pt idx="0">
                  <c:v>前年比　（％）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val>
            <c:numRef>
              <c:f>来店客数推移!$D$36:$O$36</c:f>
              <c:numCache>
                <c:formatCode>0.0;"▲ "0.0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A-437A-A27E-94CDDA626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8603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,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1686030768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0;&quot;▲ &quot;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9659090909090911"/>
          <c:y val="1.4585661333660746E-2"/>
          <c:w val="9.6590909090909088E-2"/>
          <c:h val="0.960571732631949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>
      <c:oddHeader>&amp;C&amp;A</c:oddHeader>
      <c:oddFooter>&amp;CPage &amp;P</c:oddFooter>
    </c:headerFooter>
    <c:pageMargins b="1" l="0.75" r="0.75" t="1" header="0.5" footer="0.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/>
          <a:lstStyle/>
          <a:p>
            <a:pPr>
              <a:defRPr/>
            </a:pPr>
            <a:r>
              <a:rPr sz="1150" b="0"/>
              <a:t> </a:t>
            </a:r>
          </a:p>
        </c:rich>
      </c:tx>
      <c:layout>
        <c:manualLayout>
          <c:xMode val="edge"/>
          <c:yMode val="edge"/>
          <c:x val="0.49879129734085415"/>
          <c:y val="3.0567685589519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7649310198381006E-2"/>
          <c:y val="1.5309231225834337E-2"/>
          <c:w val="0.88939299149946738"/>
          <c:h val="0.95984818214593937"/>
        </c:manualLayout>
      </c:layout>
      <c:lineChart>
        <c:grouping val="standard"/>
        <c:varyColors val="0"/>
        <c:ser>
          <c:idx val="0"/>
          <c:order val="0"/>
          <c:tx>
            <c:strRef>
              <c:f>平均売価推移!$C$230</c:f>
              <c:strCache>
                <c:ptCount val="1"/>
                <c:pt idx="0">
                  <c:v>加工食品</c:v>
                </c:pt>
              </c:strCache>
            </c:strRef>
          </c:tx>
          <c:spPr>
            <a:ln w="25400">
              <a:solidFill>
                <a:srgbClr val="000080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平均売価推移!$D$230:$O$230</c:f>
              <c:numCache>
                <c:formatCode>#,##0.0;"▲ "#,##0.0</c:formatCode>
                <c:ptCount val="12"/>
                <c:pt idx="0">
                  <c:v>0</c:v>
                </c:pt>
                <c:pt idx="1">
                  <c:v>169.75937753558443</c:v>
                </c:pt>
                <c:pt idx="2">
                  <c:v>169.63269124000539</c:v>
                </c:pt>
                <c:pt idx="3">
                  <c:v>170.64421657070275</c:v>
                </c:pt>
                <c:pt idx="4">
                  <c:v>173.17703333546913</c:v>
                </c:pt>
                <c:pt idx="5">
                  <c:v>171.17370655252606</c:v>
                </c:pt>
                <c:pt idx="6">
                  <c:v>171.0204423732342</c:v>
                </c:pt>
                <c:pt idx="7">
                  <c:v>175.49372540650489</c:v>
                </c:pt>
                <c:pt idx="8">
                  <c:v>196.23757797877505</c:v>
                </c:pt>
                <c:pt idx="9">
                  <c:v>174.0501312837257</c:v>
                </c:pt>
                <c:pt idx="10">
                  <c:v>173.14479452935339</c:v>
                </c:pt>
                <c:pt idx="11">
                  <c:v>173.06908808604811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D-4DE0-9246-9102A8B22574}"/>
            </c:ext>
          </c:extLst>
        </c:ser>
        <c:ser>
          <c:idx val="1"/>
          <c:order val="1"/>
          <c:tx>
            <c:strRef>
              <c:f>平均売価推移!$C$231</c:f>
              <c:strCache>
                <c:ptCount val="1"/>
                <c:pt idx="0">
                  <c:v>生鮮食品</c:v>
                </c:pt>
              </c:strCache>
            </c:strRef>
          </c:tx>
          <c:spPr>
            <a:ln w="25400">
              <a:solidFill>
                <a:srgbClr val="FF00FF"/>
              </a:solidFill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平均売価推移!$D$231:$O$231</c:f>
              <c:numCache>
                <c:formatCode>#,##0.0;"▲ "#,##0.0</c:formatCode>
                <c:ptCount val="12"/>
                <c:pt idx="0">
                  <c:v>0</c:v>
                </c:pt>
                <c:pt idx="1">
                  <c:v>120.14588045792284</c:v>
                </c:pt>
                <c:pt idx="2">
                  <c:v>124.01190718815306</c:v>
                </c:pt>
                <c:pt idx="3">
                  <c:v>124.00294533246453</c:v>
                </c:pt>
                <c:pt idx="4">
                  <c:v>123.93427294864775</c:v>
                </c:pt>
                <c:pt idx="5">
                  <c:v>123.00088021115251</c:v>
                </c:pt>
                <c:pt idx="6">
                  <c:v>122.98549089892997</c:v>
                </c:pt>
                <c:pt idx="7">
                  <c:v>131.94390632812355</c:v>
                </c:pt>
                <c:pt idx="8">
                  <c:v>142.81147594498793</c:v>
                </c:pt>
                <c:pt idx="9">
                  <c:v>136.80905472125812</c:v>
                </c:pt>
                <c:pt idx="10">
                  <c:v>134.01943759839682</c:v>
                </c:pt>
                <c:pt idx="11">
                  <c:v>131.03508048744118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D-4DE0-9246-9102A8B22574}"/>
            </c:ext>
          </c:extLst>
        </c:ser>
        <c:ser>
          <c:idx val="2"/>
          <c:order val="2"/>
          <c:tx>
            <c:strRef>
              <c:f>平均売価推移!$C$232</c:f>
              <c:strCache>
                <c:ptCount val="1"/>
                <c:pt idx="0">
                  <c:v>菓子類</c:v>
                </c:pt>
              </c:strCache>
            </c:strRef>
          </c:tx>
          <c:spPr>
            <a:ln w="25400">
              <a:solidFill>
                <a:srgbClr val="FFFF00"/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平均売価推移!$D$232:$O$232</c:f>
              <c:numCache>
                <c:formatCode>#,##0.0;"▲ "#,##0.0</c:formatCode>
                <c:ptCount val="12"/>
                <c:pt idx="0">
                  <c:v>0</c:v>
                </c:pt>
                <c:pt idx="1">
                  <c:v>133.53710454478926</c:v>
                </c:pt>
                <c:pt idx="2">
                  <c:v>132.06420648454096</c:v>
                </c:pt>
                <c:pt idx="3">
                  <c:v>131.00025199029059</c:v>
                </c:pt>
                <c:pt idx="4">
                  <c:v>135.8623099804266</c:v>
                </c:pt>
                <c:pt idx="5">
                  <c:v>134.91528165788048</c:v>
                </c:pt>
                <c:pt idx="6">
                  <c:v>135.43865667343258</c:v>
                </c:pt>
                <c:pt idx="7">
                  <c:v>139.71181702129377</c:v>
                </c:pt>
                <c:pt idx="8">
                  <c:v>156.3255087464328</c:v>
                </c:pt>
                <c:pt idx="9">
                  <c:v>143.43573666894287</c:v>
                </c:pt>
                <c:pt idx="10">
                  <c:v>144.02108392528999</c:v>
                </c:pt>
                <c:pt idx="11">
                  <c:v>142.14194189391421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D-4DE0-9246-9102A8B22574}"/>
            </c:ext>
          </c:extLst>
        </c:ser>
        <c:ser>
          <c:idx val="3"/>
          <c:order val="3"/>
          <c:tx>
            <c:strRef>
              <c:f>平均売価推移!$C$233</c:f>
              <c:strCache>
                <c:ptCount val="1"/>
                <c:pt idx="0">
                  <c:v>項目4</c:v>
                </c:pt>
              </c:strCache>
            </c:strRef>
          </c:tx>
          <c:spPr>
            <a:ln w="25400">
              <a:solidFill>
                <a:srgbClr val="00FF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平均売価推移!$D$233:$O$233</c:f>
            </c:numRef>
          </c:val>
          <c:smooth val="0"/>
          <c:extLst>
            <c:ext xmlns:c16="http://schemas.microsoft.com/office/drawing/2014/chart" uri="{C3380CC4-5D6E-409C-BE32-E72D297353CC}">
              <c16:uniqueId val="{00000003-9E5D-4DE0-9246-9102A8B22574}"/>
            </c:ext>
          </c:extLst>
        </c:ser>
        <c:ser>
          <c:idx val="4"/>
          <c:order val="4"/>
          <c:tx>
            <c:strRef>
              <c:f>平均売価推移!$C$234</c:f>
              <c:strCache>
                <c:ptCount val="1"/>
                <c:pt idx="0">
                  <c:v>項目5</c:v>
                </c:pt>
              </c:strCache>
            </c:strRef>
          </c:tx>
          <c:spPr>
            <a:ln w="25400">
              <a:solidFill>
                <a:srgbClr val="800080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平均売価推移!$D$234:$O$234</c:f>
            </c:numRef>
          </c:val>
          <c:smooth val="0"/>
          <c:extLst>
            <c:ext xmlns:c16="http://schemas.microsoft.com/office/drawing/2014/chart" uri="{C3380CC4-5D6E-409C-BE32-E72D297353CC}">
              <c16:uniqueId val="{00000004-9E5D-4DE0-9246-9102A8B22574}"/>
            </c:ext>
          </c:extLst>
        </c:ser>
        <c:ser>
          <c:idx val="5"/>
          <c:order val="5"/>
          <c:tx>
            <c:strRef>
              <c:f>平均売価推移!$C$235</c:f>
              <c:strCache>
                <c:ptCount val="1"/>
                <c:pt idx="0">
                  <c:v>項目6</c:v>
                </c:pt>
              </c:strCache>
            </c:strRef>
          </c:tx>
          <c:spPr>
            <a:ln w="25400">
              <a:solidFill>
                <a:srgbClr val="800000"/>
              </a:solidFill>
            </a:ln>
          </c:spPr>
          <c:marker>
            <c:symbol val="circle"/>
            <c:size val="7"/>
            <c:spPr>
              <a:solidFill>
                <a:srgbClr val="800000"/>
              </a:solidFill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平均売価推移!$D$235:$O$235</c:f>
            </c:numRef>
          </c:val>
          <c:smooth val="0"/>
          <c:extLst>
            <c:ext xmlns:c16="http://schemas.microsoft.com/office/drawing/2014/chart" uri="{C3380CC4-5D6E-409C-BE32-E72D297353CC}">
              <c16:uniqueId val="{00000005-9E5D-4DE0-9246-9102A8B22574}"/>
            </c:ext>
          </c:extLst>
        </c:ser>
        <c:ser>
          <c:idx val="6"/>
          <c:order val="6"/>
          <c:tx>
            <c:strRef>
              <c:f>平均売価推移!$C$236</c:f>
              <c:strCache>
                <c:ptCount val="1"/>
                <c:pt idx="0">
                  <c:v>項目7</c:v>
                </c:pt>
              </c:strCache>
            </c:strRef>
          </c:tx>
          <c:spPr>
            <a:ln w="25400">
              <a:solidFill>
                <a:srgbClr val="008080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平均売価推移!$D$236:$O$236</c:f>
            </c:numRef>
          </c:val>
          <c:smooth val="0"/>
          <c:extLst>
            <c:ext xmlns:c16="http://schemas.microsoft.com/office/drawing/2014/chart" uri="{C3380CC4-5D6E-409C-BE32-E72D297353CC}">
              <c16:uniqueId val="{00000006-9E5D-4DE0-9246-9102A8B22574}"/>
            </c:ext>
          </c:extLst>
        </c:ser>
        <c:ser>
          <c:idx val="7"/>
          <c:order val="7"/>
          <c:tx>
            <c:strRef>
              <c:f>平均売価推移!$C$237</c:f>
              <c:strCache>
                <c:ptCount val="1"/>
                <c:pt idx="0">
                  <c:v>項目8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平均売価推移!$D$237:$O$237</c:f>
            </c:numRef>
          </c:val>
          <c:smooth val="0"/>
          <c:extLst>
            <c:ext xmlns:c16="http://schemas.microsoft.com/office/drawing/2014/chart" uri="{C3380CC4-5D6E-409C-BE32-E72D297353CC}">
              <c16:uniqueId val="{00000007-9E5D-4DE0-9246-9102A8B22574}"/>
            </c:ext>
          </c:extLst>
        </c:ser>
        <c:ser>
          <c:idx val="8"/>
          <c:order val="8"/>
          <c:tx>
            <c:strRef>
              <c:f>平均売価推移!$C$238</c:f>
              <c:strCache>
                <c:ptCount val="1"/>
                <c:pt idx="0">
                  <c:v>項目9</c:v>
                </c:pt>
              </c:strCache>
            </c:strRef>
          </c:tx>
          <c:spPr>
            <a:ln w="25400">
              <a:solidFill>
                <a:srgbClr val="00CCFF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平均売価推移!$D$238:$O$238</c:f>
            </c:numRef>
          </c:val>
          <c:smooth val="0"/>
          <c:extLst>
            <c:ext xmlns:c16="http://schemas.microsoft.com/office/drawing/2014/chart" uri="{C3380CC4-5D6E-409C-BE32-E72D297353CC}">
              <c16:uniqueId val="{00000008-9E5D-4DE0-9246-9102A8B22574}"/>
            </c:ext>
          </c:extLst>
        </c:ser>
        <c:ser>
          <c:idx val="9"/>
          <c:order val="9"/>
          <c:tx>
            <c:strRef>
              <c:f>平均売価推移!$C$239</c:f>
              <c:strCache>
                <c:ptCount val="1"/>
                <c:pt idx="0">
                  <c:v>項目10</c:v>
                </c:pt>
              </c:strCache>
            </c:strRef>
          </c:tx>
          <c:spPr>
            <a:ln w="12700">
              <a:solidFill>
                <a:srgbClr val="CCFFFF"/>
              </a:solidFill>
            </a:ln>
          </c:spPr>
          <c:marker>
            <c:symbol val="diamond"/>
            <c:size val="5"/>
            <c:spPr>
              <a:gradFill rotWithShape="0">
                <a:gsLst>
                  <a:gs pos="0">
                    <a:srgbClr val="FF00FF"/>
                  </a:gs>
                  <a:gs pos="50000">
                    <a:srgbClr val="FFFFFF"/>
                  </a:gs>
                  <a:gs pos="100000">
                    <a:srgbClr val="FF00FF"/>
                  </a:gs>
                </a:gsLst>
                <a:lin ang="0" scaled="1"/>
              </a:gradFill>
              <a:ln>
                <a:solidFill>
                  <a:srgbClr val="CC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平均売価推移!$D$239:$O$239</c:f>
            </c:numRef>
          </c:val>
          <c:smooth val="0"/>
          <c:extLst>
            <c:ext xmlns:c16="http://schemas.microsoft.com/office/drawing/2014/chart" uri="{C3380CC4-5D6E-409C-BE32-E72D297353CC}">
              <c16:uniqueId val="{00000009-9E5D-4DE0-9246-9102A8B22574}"/>
            </c:ext>
          </c:extLst>
        </c:ser>
        <c:ser>
          <c:idx val="10"/>
          <c:order val="10"/>
          <c:tx>
            <c:strRef>
              <c:f>平均売価推移!$C$240</c:f>
              <c:strCache>
                <c:ptCount val="1"/>
                <c:pt idx="0">
                  <c:v>項目11</c:v>
                </c:pt>
              </c:strCache>
            </c:strRef>
          </c:tx>
          <c:spPr>
            <a:ln w="25400">
              <a:solidFill>
                <a:srgbClr val="CCFFCC"/>
              </a:solidFill>
            </a:ln>
          </c:spPr>
          <c:marker>
            <c:symbol val="square"/>
            <c:size val="7"/>
            <c:spPr>
              <a:solidFill>
                <a:srgbClr val="CCFFCC"/>
              </a:solidFill>
              <a:ln>
                <a:solidFill>
                  <a:srgbClr val="CC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平均売価推移!$D$240:$O$240</c:f>
            </c:numRef>
          </c:val>
          <c:smooth val="0"/>
          <c:extLst>
            <c:ext xmlns:c16="http://schemas.microsoft.com/office/drawing/2014/chart" uri="{C3380CC4-5D6E-409C-BE32-E72D297353CC}">
              <c16:uniqueId val="{0000000A-9E5D-4DE0-9246-9102A8B22574}"/>
            </c:ext>
          </c:extLst>
        </c:ser>
        <c:ser>
          <c:idx val="11"/>
          <c:order val="11"/>
          <c:tx>
            <c:strRef>
              <c:f>平均売価推移!$C$241</c:f>
              <c:strCache>
                <c:ptCount val="1"/>
                <c:pt idx="0">
                  <c:v>項目12</c:v>
                </c:pt>
              </c:strCache>
            </c:strRef>
          </c:tx>
          <c:spPr>
            <a:ln w="25400">
              <a:solidFill>
                <a:srgbClr val="FFFF99"/>
              </a:solidFill>
            </a:ln>
          </c:spPr>
          <c:marker>
            <c:symbol val="triangle"/>
            <c:size val="7"/>
            <c:spPr>
              <a:solidFill>
                <a:srgbClr val="FFFF99"/>
              </a:solidFill>
              <a:ln>
                <a:solidFill>
                  <a:srgbClr val="FFFF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平均売価推移!$D$241:$O$241</c:f>
            </c:numRef>
          </c:val>
          <c:smooth val="0"/>
          <c:extLst>
            <c:ext xmlns:c16="http://schemas.microsoft.com/office/drawing/2014/chart" uri="{C3380CC4-5D6E-409C-BE32-E72D297353CC}">
              <c16:uniqueId val="{0000000B-9E5D-4DE0-9246-9102A8B22574}"/>
            </c:ext>
          </c:extLst>
        </c:ser>
        <c:ser>
          <c:idx val="12"/>
          <c:order val="12"/>
          <c:tx>
            <c:strRef>
              <c:f>平均売価推移!$C$242</c:f>
              <c:strCache>
                <c:ptCount val="1"/>
                <c:pt idx="0">
                  <c:v>項目13</c:v>
                </c:pt>
              </c:strCache>
            </c:strRef>
          </c:tx>
          <c:spPr>
            <a:ln w="25400">
              <a:solidFill>
                <a:srgbClr val="99CC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平均売価推移!$D$242:$O$242</c:f>
            </c:numRef>
          </c:val>
          <c:smooth val="0"/>
          <c:extLst>
            <c:ext xmlns:c16="http://schemas.microsoft.com/office/drawing/2014/chart" uri="{C3380CC4-5D6E-409C-BE32-E72D297353CC}">
              <c16:uniqueId val="{0000000C-9E5D-4DE0-9246-9102A8B22574}"/>
            </c:ext>
          </c:extLst>
        </c:ser>
        <c:ser>
          <c:idx val="13"/>
          <c:order val="13"/>
          <c:tx>
            <c:strRef>
              <c:f>平均売価推移!$C$243</c:f>
              <c:strCache>
                <c:ptCount val="1"/>
                <c:pt idx="0">
                  <c:v>項目14</c:v>
                </c:pt>
              </c:strCache>
            </c:strRef>
          </c:tx>
          <c:spPr>
            <a:ln w="25400">
              <a:solidFill>
                <a:srgbClr val="FF99CC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FF99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平均売価推移!$D$243:$O$243</c:f>
            </c:numRef>
          </c:val>
          <c:smooth val="0"/>
          <c:extLst>
            <c:ext xmlns:c16="http://schemas.microsoft.com/office/drawing/2014/chart" uri="{C3380CC4-5D6E-409C-BE32-E72D297353CC}">
              <c16:uniqueId val="{0000000D-9E5D-4DE0-9246-9102A8B22574}"/>
            </c:ext>
          </c:extLst>
        </c:ser>
        <c:ser>
          <c:idx val="14"/>
          <c:order val="14"/>
          <c:tx>
            <c:strRef>
              <c:f>平均売価推移!$C$244</c:f>
              <c:strCache>
                <c:ptCount val="1"/>
                <c:pt idx="0">
                  <c:v>項目15</c:v>
                </c:pt>
              </c:strCache>
            </c:strRef>
          </c:tx>
          <c:spPr>
            <a:ln w="25400">
              <a:solidFill>
                <a:srgbClr val="CC99FF"/>
              </a:solidFill>
            </a:ln>
          </c:spPr>
          <c:marker>
            <c:symbol val="circle"/>
            <c:size val="7"/>
            <c:spPr>
              <a:solidFill>
                <a:srgbClr val="CC99FF"/>
              </a:solidFill>
              <a:ln>
                <a:solidFill>
                  <a:srgbClr val="CC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平均売価推移!$D$244:$O$244</c:f>
            </c:numRef>
          </c:val>
          <c:smooth val="0"/>
          <c:extLst>
            <c:ext xmlns:c16="http://schemas.microsoft.com/office/drawing/2014/chart" uri="{C3380CC4-5D6E-409C-BE32-E72D297353CC}">
              <c16:uniqueId val="{0000000E-9E5D-4DE0-9246-9102A8B22574}"/>
            </c:ext>
          </c:extLst>
        </c:ser>
        <c:ser>
          <c:idx val="15"/>
          <c:order val="15"/>
          <c:tx>
            <c:strRef>
              <c:f>平均売価推移!$C$245</c:f>
              <c:strCache>
                <c:ptCount val="1"/>
                <c:pt idx="0">
                  <c:v>項目16</c:v>
                </c:pt>
              </c:strCache>
            </c:strRef>
          </c:tx>
          <c:spPr>
            <a:ln w="25400">
              <a:solidFill>
                <a:srgbClr val="FFCC99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FFCC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平均売価推移!$D$245:$O$245</c:f>
            </c:numRef>
          </c:val>
          <c:smooth val="0"/>
          <c:extLst>
            <c:ext xmlns:c16="http://schemas.microsoft.com/office/drawing/2014/chart" uri="{C3380CC4-5D6E-409C-BE32-E72D297353CC}">
              <c16:uniqueId val="{0000000F-9E5D-4DE0-9246-9102A8B22574}"/>
            </c:ext>
          </c:extLst>
        </c:ser>
        <c:ser>
          <c:idx val="16"/>
          <c:order val="16"/>
          <c:tx>
            <c:strRef>
              <c:f>平均売価推移!$C$246</c:f>
              <c:strCache>
                <c:ptCount val="1"/>
                <c:pt idx="0">
                  <c:v>項目17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66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平均売価推移!$D$246:$O$246</c:f>
            </c:numRef>
          </c:val>
          <c:smooth val="0"/>
          <c:extLst>
            <c:ext xmlns:c16="http://schemas.microsoft.com/office/drawing/2014/chart" uri="{C3380CC4-5D6E-409C-BE32-E72D297353CC}">
              <c16:uniqueId val="{00000010-9E5D-4DE0-9246-9102A8B22574}"/>
            </c:ext>
          </c:extLst>
        </c:ser>
        <c:ser>
          <c:idx val="17"/>
          <c:order val="17"/>
          <c:tx>
            <c:strRef>
              <c:f>平均売価推移!$C$247</c:f>
              <c:strCache>
                <c:ptCount val="1"/>
                <c:pt idx="0">
                  <c:v>項目18</c:v>
                </c:pt>
              </c:strCache>
            </c:strRef>
          </c:tx>
          <c:spPr>
            <a:ln w="25400">
              <a:solidFill>
                <a:srgbClr val="33CCCC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33CC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平均売価推移!$D$247:$O$247</c:f>
            </c:numRef>
          </c:val>
          <c:smooth val="0"/>
          <c:extLst>
            <c:ext xmlns:c16="http://schemas.microsoft.com/office/drawing/2014/chart" uri="{C3380CC4-5D6E-409C-BE32-E72D297353CC}">
              <c16:uniqueId val="{00000011-9E5D-4DE0-9246-9102A8B22574}"/>
            </c:ext>
          </c:extLst>
        </c:ser>
        <c:ser>
          <c:idx val="18"/>
          <c:order val="18"/>
          <c:tx>
            <c:strRef>
              <c:f>平均売価推移!$C$248</c:f>
              <c:strCache>
                <c:ptCount val="1"/>
                <c:pt idx="0">
                  <c:v>項目19</c:v>
                </c:pt>
              </c:strCache>
            </c:strRef>
          </c:tx>
          <c:spPr>
            <a:ln w="25400">
              <a:solidFill>
                <a:srgbClr val="99CC00"/>
              </a:solidFill>
            </a:ln>
          </c:spPr>
          <c:marker>
            <c:symbol val="diamond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平均売価推移!$D$248:$O$248</c:f>
            </c:numRef>
          </c:val>
          <c:smooth val="0"/>
          <c:extLst>
            <c:ext xmlns:c16="http://schemas.microsoft.com/office/drawing/2014/chart" uri="{C3380CC4-5D6E-409C-BE32-E72D297353CC}">
              <c16:uniqueId val="{00000012-9E5D-4DE0-9246-9102A8B22574}"/>
            </c:ext>
          </c:extLst>
        </c:ser>
        <c:ser>
          <c:idx val="19"/>
          <c:order val="19"/>
          <c:tx>
            <c:strRef>
              <c:f>平均売価推移!$C$249</c:f>
              <c:strCache>
                <c:ptCount val="1"/>
                <c:pt idx="0">
                  <c:v>項目20</c:v>
                </c:pt>
              </c:strCache>
            </c:strRef>
          </c:tx>
          <c:spPr>
            <a:ln w="25400">
              <a:solidFill>
                <a:srgbClr val="FFCC00"/>
              </a:solidFill>
            </a:ln>
          </c:spPr>
          <c:marker>
            <c:symbol val="square"/>
            <c:size val="7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平均売価推移!$D$249:$O$249</c:f>
            </c:numRef>
          </c:val>
          <c:smooth val="0"/>
          <c:extLst>
            <c:ext xmlns:c16="http://schemas.microsoft.com/office/drawing/2014/chart" uri="{C3380CC4-5D6E-409C-BE32-E72D297353CC}">
              <c16:uniqueId val="{00000013-9E5D-4DE0-9246-9102A8B22574}"/>
            </c:ext>
          </c:extLst>
        </c:ser>
        <c:ser>
          <c:idx val="20"/>
          <c:order val="20"/>
          <c:tx>
            <c:strRef>
              <c:f>平均売価推移!$C$250</c:f>
              <c:strCache>
                <c:ptCount val="1"/>
                <c:pt idx="0">
                  <c:v>項目21</c:v>
                </c:pt>
              </c:strCache>
            </c:strRef>
          </c:tx>
          <c:spPr>
            <a:ln w="25400">
              <a:solidFill>
                <a:srgbClr val="FF9900"/>
              </a:solidFill>
            </a:ln>
          </c:spPr>
          <c:marker>
            <c:symbol val="triangle"/>
            <c:size val="7"/>
            <c:spPr>
              <a:solidFill>
                <a:srgbClr val="FF9900"/>
              </a:solidFill>
              <a:ln>
                <a:solidFill>
                  <a:srgbClr val="FF99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平均売価推移!$D$250:$O$250</c:f>
            </c:numRef>
          </c:val>
          <c:smooth val="0"/>
          <c:extLst>
            <c:ext xmlns:c16="http://schemas.microsoft.com/office/drawing/2014/chart" uri="{C3380CC4-5D6E-409C-BE32-E72D297353CC}">
              <c16:uniqueId val="{00000014-9E5D-4DE0-9246-9102A8B22574}"/>
            </c:ext>
          </c:extLst>
        </c:ser>
        <c:ser>
          <c:idx val="21"/>
          <c:order val="21"/>
          <c:tx>
            <c:strRef>
              <c:f>平均売価推移!$C$251</c:f>
              <c:strCache>
                <c:ptCount val="1"/>
                <c:pt idx="0">
                  <c:v>項目22</c:v>
                </c:pt>
              </c:strCache>
            </c:strRef>
          </c:tx>
          <c:spPr>
            <a:ln w="25400">
              <a:solidFill>
                <a:srgbClr val="FF660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FF66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平均売価推移!$D$251:$O$251</c:f>
            </c:numRef>
          </c:val>
          <c:smooth val="0"/>
          <c:extLst>
            <c:ext xmlns:c16="http://schemas.microsoft.com/office/drawing/2014/chart" uri="{C3380CC4-5D6E-409C-BE32-E72D297353CC}">
              <c16:uniqueId val="{00000015-9E5D-4DE0-9246-9102A8B22574}"/>
            </c:ext>
          </c:extLst>
        </c:ser>
        <c:ser>
          <c:idx val="22"/>
          <c:order val="22"/>
          <c:tx>
            <c:strRef>
              <c:f>平均売価推移!$C$252</c:f>
              <c:strCache>
                <c:ptCount val="1"/>
                <c:pt idx="0">
                  <c:v>項目23</c:v>
                </c:pt>
              </c:strCache>
            </c:strRef>
          </c:tx>
          <c:spPr>
            <a:ln w="25400">
              <a:solidFill>
                <a:srgbClr val="666699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6666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平均売価推移!$D$252:$O$252</c:f>
            </c:numRef>
          </c:val>
          <c:smooth val="0"/>
          <c:extLst>
            <c:ext xmlns:c16="http://schemas.microsoft.com/office/drawing/2014/chart" uri="{C3380CC4-5D6E-409C-BE32-E72D297353CC}">
              <c16:uniqueId val="{00000016-9E5D-4DE0-9246-9102A8B22574}"/>
            </c:ext>
          </c:extLst>
        </c:ser>
        <c:ser>
          <c:idx val="23"/>
          <c:order val="23"/>
          <c:tx>
            <c:strRef>
              <c:f>平均売価推移!$C$253</c:f>
              <c:strCache>
                <c:ptCount val="1"/>
                <c:pt idx="0">
                  <c:v>項目24</c:v>
                </c:pt>
              </c:strCache>
            </c:strRef>
          </c:tx>
          <c:spPr>
            <a:ln w="25400">
              <a:solidFill>
                <a:srgbClr val="969696"/>
              </a:solidFill>
            </a:ln>
          </c:spPr>
          <c:marker>
            <c:symbol val="circle"/>
            <c:size val="7"/>
            <c:spPr>
              <a:solidFill>
                <a:srgbClr val="969696"/>
              </a:solidFill>
              <a:ln>
                <a:solidFill>
                  <a:srgbClr val="96969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平均売価推移!$D$253:$O$253</c:f>
            </c:numRef>
          </c:val>
          <c:smooth val="0"/>
          <c:extLst>
            <c:ext xmlns:c16="http://schemas.microsoft.com/office/drawing/2014/chart" uri="{C3380CC4-5D6E-409C-BE32-E72D297353CC}">
              <c16:uniqueId val="{00000017-9E5D-4DE0-9246-9102A8B22574}"/>
            </c:ext>
          </c:extLst>
        </c:ser>
        <c:ser>
          <c:idx val="24"/>
          <c:order val="24"/>
          <c:tx>
            <c:strRef>
              <c:f>平均売価推移!$C$254</c:f>
              <c:strCache>
                <c:ptCount val="1"/>
                <c:pt idx="0">
                  <c:v>項目25</c:v>
                </c:pt>
              </c:strCache>
            </c:strRef>
          </c:tx>
          <c:spPr>
            <a:ln w="25400">
              <a:solidFill>
                <a:srgbClr val="003366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平均売価推移!$D$254:$O$254</c:f>
            </c:numRef>
          </c:val>
          <c:smooth val="0"/>
          <c:extLst>
            <c:ext xmlns:c16="http://schemas.microsoft.com/office/drawing/2014/chart" uri="{C3380CC4-5D6E-409C-BE32-E72D297353CC}">
              <c16:uniqueId val="{00000018-9E5D-4DE0-9246-9102A8B22574}"/>
            </c:ext>
          </c:extLst>
        </c:ser>
        <c:ser>
          <c:idx val="25"/>
          <c:order val="25"/>
          <c:tx>
            <c:strRef>
              <c:f>平均売価推移!$C$255</c:f>
              <c:strCache>
                <c:ptCount val="1"/>
                <c:pt idx="0">
                  <c:v>項目26</c:v>
                </c:pt>
              </c:strCache>
            </c:strRef>
          </c:tx>
          <c:spPr>
            <a:ln w="25400">
              <a:solidFill>
                <a:srgbClr val="339966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99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平均売価推移!$D$255:$O$255</c:f>
            </c:numRef>
          </c:val>
          <c:smooth val="0"/>
          <c:extLst>
            <c:ext xmlns:c16="http://schemas.microsoft.com/office/drawing/2014/chart" uri="{C3380CC4-5D6E-409C-BE32-E72D297353CC}">
              <c16:uniqueId val="{00000019-9E5D-4DE0-9246-9102A8B22574}"/>
            </c:ext>
          </c:extLst>
        </c:ser>
        <c:ser>
          <c:idx val="26"/>
          <c:order val="26"/>
          <c:tx>
            <c:strRef>
              <c:f>平均売価推移!$C$256</c:f>
              <c:strCache>
                <c:ptCount val="1"/>
                <c:pt idx="0">
                  <c:v>項目27</c:v>
                </c:pt>
              </c:strCache>
            </c:strRef>
          </c:tx>
          <c:spPr>
            <a:ln w="25400">
              <a:solidFill>
                <a:srgbClr val="003300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平均売価推移!$D$256:$O$256</c:f>
            </c:numRef>
          </c:val>
          <c:smooth val="0"/>
          <c:extLst>
            <c:ext xmlns:c16="http://schemas.microsoft.com/office/drawing/2014/chart" uri="{C3380CC4-5D6E-409C-BE32-E72D297353CC}">
              <c16:uniqueId val="{0000001A-9E5D-4DE0-9246-9102A8B22574}"/>
            </c:ext>
          </c:extLst>
        </c:ser>
        <c:ser>
          <c:idx val="27"/>
          <c:order val="27"/>
          <c:tx>
            <c:strRef>
              <c:f>平均売価推移!$C$257</c:f>
              <c:strCache>
                <c:ptCount val="1"/>
                <c:pt idx="0">
                  <c:v>項目28</c:v>
                </c:pt>
              </c:strCache>
            </c:strRef>
          </c:tx>
          <c:spPr>
            <a:ln w="25400">
              <a:solidFill>
                <a:srgbClr val="333300"/>
              </a:solidFill>
            </a:ln>
          </c:spPr>
          <c:marker>
            <c:symbol val="diamond"/>
            <c:size val="7"/>
            <c:spPr>
              <a:solidFill>
                <a:srgbClr val="333300"/>
              </a:solidFill>
              <a:ln>
                <a:solidFill>
                  <a:srgbClr val="33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平均売価推移!$D$257:$O$257</c:f>
            </c:numRef>
          </c:val>
          <c:smooth val="0"/>
          <c:extLst>
            <c:ext xmlns:c16="http://schemas.microsoft.com/office/drawing/2014/chart" uri="{C3380CC4-5D6E-409C-BE32-E72D297353CC}">
              <c16:uniqueId val="{0000001B-9E5D-4DE0-9246-9102A8B22574}"/>
            </c:ext>
          </c:extLst>
        </c:ser>
        <c:ser>
          <c:idx val="28"/>
          <c:order val="28"/>
          <c:tx>
            <c:strRef>
              <c:f>平均売価推移!$C$258</c:f>
              <c:strCache>
                <c:ptCount val="1"/>
                <c:pt idx="0">
                  <c:v>項目29</c:v>
                </c:pt>
              </c:strCache>
            </c:strRef>
          </c:tx>
          <c:spPr>
            <a:ln w="25400">
              <a:solidFill>
                <a:srgbClr val="993300"/>
              </a:solidFill>
            </a:ln>
          </c:spPr>
          <c:marker>
            <c:symbol val="square"/>
            <c:size val="7"/>
            <c:spPr>
              <a:solidFill>
                <a:srgbClr val="993300"/>
              </a:solidFill>
              <a:ln>
                <a:solidFill>
                  <a:srgbClr val="99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平均売価推移!$D$258:$O$258</c:f>
            </c:numRef>
          </c:val>
          <c:smooth val="0"/>
          <c:extLst>
            <c:ext xmlns:c16="http://schemas.microsoft.com/office/drawing/2014/chart" uri="{C3380CC4-5D6E-409C-BE32-E72D297353CC}">
              <c16:uniqueId val="{0000001C-9E5D-4DE0-9246-9102A8B22574}"/>
            </c:ext>
          </c:extLst>
        </c:ser>
        <c:ser>
          <c:idx val="29"/>
          <c:order val="29"/>
          <c:tx>
            <c:strRef>
              <c:f>平均売価推移!$C$259</c:f>
              <c:strCache>
                <c:ptCount val="1"/>
                <c:pt idx="0">
                  <c:v>項目30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triangle"/>
            <c:size val="7"/>
            <c:spPr>
              <a:solidFill>
                <a:srgbClr val="993366"/>
              </a:solidFill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平均売価推移!$D$259:$O$259</c:f>
            </c:numRef>
          </c:val>
          <c:smooth val="0"/>
          <c:extLst>
            <c:ext xmlns:c16="http://schemas.microsoft.com/office/drawing/2014/chart" uri="{C3380CC4-5D6E-409C-BE32-E72D297353CC}">
              <c16:uniqueId val="{0000001D-9E5D-4DE0-9246-9102A8B22574}"/>
            </c:ext>
          </c:extLst>
        </c:ser>
        <c:ser>
          <c:idx val="30"/>
          <c:order val="30"/>
          <c:tx>
            <c:strRef>
              <c:f>平均売価推移!$C$260</c:f>
              <c:strCache>
                <c:ptCount val="1"/>
                <c:pt idx="0">
                  <c:v>項目31</c:v>
                </c:pt>
              </c:strCache>
            </c:strRef>
          </c:tx>
          <c:spPr>
            <a:ln w="12700">
              <a:solidFill>
                <a:srgbClr val="333399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平均売価推移!$D$260:$O$260</c:f>
            </c:numRef>
          </c:val>
          <c:smooth val="0"/>
          <c:extLst>
            <c:ext xmlns:c16="http://schemas.microsoft.com/office/drawing/2014/chart" uri="{C3380CC4-5D6E-409C-BE32-E72D297353CC}">
              <c16:uniqueId val="{0000001E-9E5D-4DE0-9246-9102A8B22574}"/>
            </c:ext>
          </c:extLst>
        </c:ser>
        <c:ser>
          <c:idx val="31"/>
          <c:order val="31"/>
          <c:tx>
            <c:strRef>
              <c:f>平均売価推移!$C$261</c:f>
              <c:strCache>
                <c:ptCount val="1"/>
                <c:pt idx="0">
                  <c:v>項目32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平均売価推移!$D$261:$O$261</c:f>
            </c:numRef>
          </c:val>
          <c:smooth val="0"/>
          <c:extLst>
            <c:ext xmlns:c16="http://schemas.microsoft.com/office/drawing/2014/chart" uri="{C3380CC4-5D6E-409C-BE32-E72D297353CC}">
              <c16:uniqueId val="{0000001F-9E5D-4DE0-9246-9102A8B22574}"/>
            </c:ext>
          </c:extLst>
        </c:ser>
        <c:ser>
          <c:idx val="32"/>
          <c:order val="32"/>
          <c:tx>
            <c:strRef>
              <c:f>平均売価推移!$C$262</c:f>
              <c:strCache>
                <c:ptCount val="1"/>
                <c:pt idx="0">
                  <c:v>項目33</c:v>
                </c:pt>
              </c:strCache>
            </c:strRef>
          </c:tx>
          <c:spPr>
            <a:ln w="12700">
              <a:solidFill>
                <a:srgbClr val="FFFFFF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平均売価推移!$D$262:$O$262</c:f>
            </c:numRef>
          </c:val>
          <c:smooth val="0"/>
          <c:extLst>
            <c:ext xmlns:c16="http://schemas.microsoft.com/office/drawing/2014/chart" uri="{C3380CC4-5D6E-409C-BE32-E72D297353CC}">
              <c16:uniqueId val="{00000020-9E5D-4DE0-9246-9102A8B22574}"/>
            </c:ext>
          </c:extLst>
        </c:ser>
        <c:ser>
          <c:idx val="33"/>
          <c:order val="33"/>
          <c:tx>
            <c:strRef>
              <c:f>平均売価推移!$C$263</c:f>
              <c:strCache>
                <c:ptCount val="1"/>
                <c:pt idx="0">
                  <c:v>項目34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平均売価推移!$D$263:$O$263</c:f>
            </c:numRef>
          </c:val>
          <c:smooth val="0"/>
          <c:extLst>
            <c:ext xmlns:c16="http://schemas.microsoft.com/office/drawing/2014/chart" uri="{C3380CC4-5D6E-409C-BE32-E72D297353CC}">
              <c16:uniqueId val="{00000021-9E5D-4DE0-9246-9102A8B22574}"/>
            </c:ext>
          </c:extLst>
        </c:ser>
        <c:ser>
          <c:idx val="34"/>
          <c:order val="34"/>
          <c:tx>
            <c:strRef>
              <c:f>平均売価推移!$C$264</c:f>
              <c:strCache>
                <c:ptCount val="1"/>
                <c:pt idx="0">
                  <c:v>項目35</c:v>
                </c:pt>
              </c:strCache>
            </c:strRef>
          </c:tx>
          <c:spPr>
            <a:ln w="12700">
              <a:solidFill>
                <a:srgbClr val="00FF0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00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平均売価推移!$D$264:$O$264</c:f>
            </c:numRef>
          </c:val>
          <c:smooth val="0"/>
          <c:extLst>
            <c:ext xmlns:c16="http://schemas.microsoft.com/office/drawing/2014/chart" uri="{C3380CC4-5D6E-409C-BE32-E72D297353CC}">
              <c16:uniqueId val="{00000022-9E5D-4DE0-9246-9102A8B22574}"/>
            </c:ext>
          </c:extLst>
        </c:ser>
        <c:ser>
          <c:idx val="35"/>
          <c:order val="35"/>
          <c:tx>
            <c:strRef>
              <c:f>平均売価推移!$C$265</c:f>
              <c:strCache>
                <c:ptCount val="1"/>
                <c:pt idx="0">
                  <c:v>項目36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平均売価推移!$D$265:$O$265</c:f>
            </c:numRef>
          </c:val>
          <c:smooth val="0"/>
          <c:extLst>
            <c:ext xmlns:c16="http://schemas.microsoft.com/office/drawing/2014/chart" uri="{C3380CC4-5D6E-409C-BE32-E72D297353CC}">
              <c16:uniqueId val="{00000023-9E5D-4DE0-9246-9102A8B22574}"/>
            </c:ext>
          </c:extLst>
        </c:ser>
        <c:ser>
          <c:idx val="36"/>
          <c:order val="36"/>
          <c:tx>
            <c:strRef>
              <c:f>平均売価推移!$C$266</c:f>
              <c:strCache>
                <c:ptCount val="1"/>
                <c:pt idx="0">
                  <c:v>項目37</c:v>
                </c:pt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平均売価推移!$D$266:$O$266</c:f>
            </c:numRef>
          </c:val>
          <c:smooth val="0"/>
          <c:extLst>
            <c:ext xmlns:c16="http://schemas.microsoft.com/office/drawing/2014/chart" uri="{C3380CC4-5D6E-409C-BE32-E72D297353CC}">
              <c16:uniqueId val="{00000024-9E5D-4DE0-9246-9102A8B22574}"/>
            </c:ext>
          </c:extLst>
        </c:ser>
        <c:ser>
          <c:idx val="37"/>
          <c:order val="37"/>
          <c:tx>
            <c:strRef>
              <c:f>平均売価推移!$C$267</c:f>
              <c:strCache>
                <c:ptCount val="1"/>
                <c:pt idx="0">
                  <c:v>項目38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平均売価推移!$D$267:$O$267</c:f>
            </c:numRef>
          </c:val>
          <c:smooth val="0"/>
          <c:extLst>
            <c:ext xmlns:c16="http://schemas.microsoft.com/office/drawing/2014/chart" uri="{C3380CC4-5D6E-409C-BE32-E72D297353CC}">
              <c16:uniqueId val="{00000025-9E5D-4DE0-9246-9102A8B22574}"/>
            </c:ext>
          </c:extLst>
        </c:ser>
        <c:ser>
          <c:idx val="38"/>
          <c:order val="38"/>
          <c:tx>
            <c:strRef>
              <c:f>平均売価推移!$C$268</c:f>
              <c:strCache>
                <c:ptCount val="1"/>
                <c:pt idx="0">
                  <c:v>項目39</c:v>
                </c:pt>
              </c:strCache>
            </c:strRef>
          </c:tx>
          <c:spPr>
            <a:ln w="12700">
              <a:solidFill>
                <a:srgbClr val="00FFFF"/>
              </a:solidFill>
            </a:ln>
          </c:spPr>
          <c:marker>
            <c:symbol val="triang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平均売価推移!$D$268:$O$268</c:f>
            </c:numRef>
          </c:val>
          <c:smooth val="0"/>
          <c:extLst>
            <c:ext xmlns:c16="http://schemas.microsoft.com/office/drawing/2014/chart" uri="{C3380CC4-5D6E-409C-BE32-E72D297353CC}">
              <c16:uniqueId val="{00000026-9E5D-4DE0-9246-9102A8B22574}"/>
            </c:ext>
          </c:extLst>
        </c:ser>
        <c:ser>
          <c:idx val="39"/>
          <c:order val="39"/>
          <c:tx>
            <c:strRef>
              <c:f>平均売価推移!$C$269</c:f>
              <c:strCache>
                <c:ptCount val="1"/>
                <c:pt idx="0">
                  <c:v>項目40</c:v>
                </c:pt>
              </c:strCache>
            </c:strRef>
          </c:tx>
          <c:spPr>
            <a:ln w="12700">
              <a:solidFill>
                <a:srgbClr val="8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平均売価推移!$D$269:$O$269</c:f>
            </c:numRef>
          </c:val>
          <c:smooth val="0"/>
          <c:extLst>
            <c:ext xmlns:c16="http://schemas.microsoft.com/office/drawing/2014/chart" uri="{C3380CC4-5D6E-409C-BE32-E72D297353CC}">
              <c16:uniqueId val="{00000027-9E5D-4DE0-9246-9102A8B22574}"/>
            </c:ext>
          </c:extLst>
        </c:ser>
        <c:ser>
          <c:idx val="40"/>
          <c:order val="40"/>
          <c:tx>
            <c:strRef>
              <c:f>平均売価推移!$C$270</c:f>
              <c:strCache>
                <c:ptCount val="1"/>
                <c:pt idx="0">
                  <c:v>項目41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平均売価推移!$D$270:$O$270</c:f>
            </c:numRef>
          </c:val>
          <c:smooth val="0"/>
          <c:extLst>
            <c:ext xmlns:c16="http://schemas.microsoft.com/office/drawing/2014/chart" uri="{C3380CC4-5D6E-409C-BE32-E72D297353CC}">
              <c16:uniqueId val="{00000028-9E5D-4DE0-9246-9102A8B22574}"/>
            </c:ext>
          </c:extLst>
        </c:ser>
        <c:ser>
          <c:idx val="41"/>
          <c:order val="41"/>
          <c:tx>
            <c:strRef>
              <c:f>平均売価推移!$C$271</c:f>
              <c:strCache>
                <c:ptCount val="1"/>
                <c:pt idx="0">
                  <c:v>項目42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平均売価推移!$D$271:$O$271</c:f>
            </c:numRef>
          </c:val>
          <c:smooth val="0"/>
          <c:extLst>
            <c:ext xmlns:c16="http://schemas.microsoft.com/office/drawing/2014/chart" uri="{C3380CC4-5D6E-409C-BE32-E72D297353CC}">
              <c16:uniqueId val="{00000029-9E5D-4DE0-9246-9102A8B22574}"/>
            </c:ext>
          </c:extLst>
        </c:ser>
        <c:ser>
          <c:idx val="42"/>
          <c:order val="42"/>
          <c:tx>
            <c:strRef>
              <c:f>平均売価推移!$C$272</c:f>
              <c:strCache>
                <c:ptCount val="1"/>
                <c:pt idx="0">
                  <c:v>項目43</c:v>
                </c:pt>
              </c:strCache>
            </c:strRef>
          </c:tx>
          <c:spPr>
            <a:ln w="12700">
              <a:solidFill>
                <a:srgbClr val="808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8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平均売価推移!$D$272:$O$272</c:f>
            </c:numRef>
          </c:val>
          <c:smooth val="0"/>
          <c:extLst>
            <c:ext xmlns:c16="http://schemas.microsoft.com/office/drawing/2014/chart" uri="{C3380CC4-5D6E-409C-BE32-E72D297353CC}">
              <c16:uniqueId val="{0000002A-9E5D-4DE0-9246-9102A8B22574}"/>
            </c:ext>
          </c:extLst>
        </c:ser>
        <c:ser>
          <c:idx val="43"/>
          <c:order val="43"/>
          <c:tx>
            <c:strRef>
              <c:f>平均売価推移!$C$273</c:f>
              <c:strCache>
                <c:ptCount val="1"/>
                <c:pt idx="0">
                  <c:v>項目44</c:v>
                </c:pt>
              </c:strCache>
            </c:strRef>
          </c:tx>
          <c:spPr>
            <a:ln w="12700">
              <a:solidFill>
                <a:srgbClr val="80008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平均売価推移!$D$273:$O$273</c:f>
            </c:numRef>
          </c:val>
          <c:smooth val="0"/>
          <c:extLst>
            <c:ext xmlns:c16="http://schemas.microsoft.com/office/drawing/2014/chart" uri="{C3380CC4-5D6E-409C-BE32-E72D297353CC}">
              <c16:uniqueId val="{0000002B-9E5D-4DE0-9246-9102A8B22574}"/>
            </c:ext>
          </c:extLst>
        </c:ser>
        <c:ser>
          <c:idx val="44"/>
          <c:order val="44"/>
          <c:tx>
            <c:strRef>
              <c:f>平均売価推移!$C$274</c:f>
              <c:strCache>
                <c:ptCount val="1"/>
                <c:pt idx="0">
                  <c:v>項目45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平均売価推移!$D$274:$O$274</c:f>
            </c:numRef>
          </c:val>
          <c:smooth val="0"/>
          <c:extLst>
            <c:ext xmlns:c16="http://schemas.microsoft.com/office/drawing/2014/chart" uri="{C3380CC4-5D6E-409C-BE32-E72D297353CC}">
              <c16:uniqueId val="{0000002C-9E5D-4DE0-9246-9102A8B22574}"/>
            </c:ext>
          </c:extLst>
        </c:ser>
        <c:ser>
          <c:idx val="45"/>
          <c:order val="45"/>
          <c:tx>
            <c:strRef>
              <c:f>平均売価推移!$C$275</c:f>
              <c:strCache>
                <c:ptCount val="1"/>
                <c:pt idx="0">
                  <c:v>項目46</c:v>
                </c:pt>
              </c:strCache>
            </c:strRef>
          </c:tx>
          <c:spPr>
            <a:ln w="12700">
              <a:solidFill>
                <a:srgbClr val="C0C0C0"/>
              </a:solidFill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C0C0C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平均売価推移!$D$275:$O$275</c:f>
            </c:numRef>
          </c:val>
          <c:smooth val="0"/>
          <c:extLst>
            <c:ext xmlns:c16="http://schemas.microsoft.com/office/drawing/2014/chart" uri="{C3380CC4-5D6E-409C-BE32-E72D297353CC}">
              <c16:uniqueId val="{0000002D-9E5D-4DE0-9246-9102A8B22574}"/>
            </c:ext>
          </c:extLst>
        </c:ser>
        <c:ser>
          <c:idx val="46"/>
          <c:order val="46"/>
          <c:tx>
            <c:strRef>
              <c:f>平均売価推移!$C$276</c:f>
              <c:strCache>
                <c:ptCount val="1"/>
                <c:pt idx="0">
                  <c:v>項目47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平均売価推移!$D$276:$O$276</c:f>
            </c:numRef>
          </c:val>
          <c:smooth val="0"/>
          <c:extLst>
            <c:ext xmlns:c16="http://schemas.microsoft.com/office/drawing/2014/chart" uri="{C3380CC4-5D6E-409C-BE32-E72D297353CC}">
              <c16:uniqueId val="{0000002E-9E5D-4DE0-9246-9102A8B22574}"/>
            </c:ext>
          </c:extLst>
        </c:ser>
        <c:ser>
          <c:idx val="47"/>
          <c:order val="47"/>
          <c:tx>
            <c:strRef>
              <c:f>平均売価推移!$C$277</c:f>
              <c:strCache>
                <c:ptCount val="1"/>
                <c:pt idx="0">
                  <c:v>項目48</c:v>
                </c:pt>
              </c:strCache>
            </c:strRef>
          </c:tx>
          <c:spPr>
            <a:ln w="12700">
              <a:solidFill>
                <a:srgbClr val="9999FF"/>
              </a:solidFill>
            </a:ln>
          </c:spPr>
          <c:marker>
            <c:symbol val="triangle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平均売価推移!$D$277:$O$277</c:f>
            </c:numRef>
          </c:val>
          <c:smooth val="0"/>
          <c:extLst>
            <c:ext xmlns:c16="http://schemas.microsoft.com/office/drawing/2014/chart" uri="{C3380CC4-5D6E-409C-BE32-E72D297353CC}">
              <c16:uniqueId val="{0000002F-9E5D-4DE0-9246-9102A8B22574}"/>
            </c:ext>
          </c:extLst>
        </c:ser>
        <c:ser>
          <c:idx val="48"/>
          <c:order val="48"/>
          <c:tx>
            <c:strRef>
              <c:f>平均売価推移!$C$278</c:f>
              <c:strCache>
                <c:ptCount val="1"/>
                <c:pt idx="0">
                  <c:v>項目49</c:v>
                </c:pt>
              </c:strCache>
            </c:strRef>
          </c:tx>
          <c:spPr>
            <a:ln w="12700">
              <a:solidFill>
                <a:srgbClr val="993366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平均売価推移!$D$278:$O$278</c:f>
            </c:numRef>
          </c:val>
          <c:smooth val="0"/>
          <c:extLst>
            <c:ext xmlns:c16="http://schemas.microsoft.com/office/drawing/2014/chart" uri="{C3380CC4-5D6E-409C-BE32-E72D297353CC}">
              <c16:uniqueId val="{00000030-9E5D-4DE0-9246-9102A8B22574}"/>
            </c:ext>
          </c:extLst>
        </c:ser>
        <c:ser>
          <c:idx val="49"/>
          <c:order val="49"/>
          <c:tx>
            <c:strRef>
              <c:f>平均売価推移!$C$279</c:f>
              <c:strCache>
                <c:ptCount val="1"/>
                <c:pt idx="0">
                  <c:v>項目50</c:v>
                </c:pt>
              </c:strCache>
            </c:strRef>
          </c:tx>
          <c:spPr>
            <a:ln w="12700">
              <a:solidFill>
                <a:srgbClr val="FFFFCC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FF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平均売価推移!$D$229:$O$229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平均売価推移!$D$279:$O$279</c:f>
            </c:numRef>
          </c:val>
          <c:smooth val="0"/>
          <c:extLst>
            <c:ext xmlns:c16="http://schemas.microsoft.com/office/drawing/2014/chart" uri="{C3380CC4-5D6E-409C-BE32-E72D297353CC}">
              <c16:uniqueId val="{00000031-9E5D-4DE0-9246-9102A8B2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149088"/>
        <c:axId val="1"/>
      </c:lineChart>
      <c:catAx>
        <c:axId val="1595149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1595149088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2840909090909096"/>
          <c:y val="1.5309231225834337E-2"/>
          <c:w val="6.4772727272727273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3.9012946562017377E-2"/>
          <c:y val="1.4585661333660746E-2"/>
          <c:w val="0.84621117331764917"/>
          <c:h val="0.96057173263194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来店客数推移!$C$72</c:f>
              <c:strCache>
                <c:ptCount val="1"/>
                <c:pt idx="0">
                  <c:v>来店客数　（千人）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</a:ln>
          </c:spPr>
          <c:invertIfNegative val="0"/>
          <c:cat>
            <c:strRef>
              <c:f>来店客数推移!$D$71:$O$71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来店客数推移!$D$72:$O$72</c:f>
              <c:numCache>
                <c:formatCode>#,##0,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4-40FD-8625-3932A0C27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serLines>
          <c:spPr>
            <a:ln w="3175">
              <a:solidFill>
                <a:srgbClr val="000000"/>
              </a:solidFill>
            </a:ln>
          </c:spPr>
        </c:serLines>
        <c:axId val="1686032848"/>
        <c:axId val="1"/>
      </c:barChart>
      <c:lineChart>
        <c:grouping val="standard"/>
        <c:varyColors val="0"/>
        <c:ser>
          <c:idx val="2"/>
          <c:order val="1"/>
          <c:tx>
            <c:strRef>
              <c:f>来店客数推移!$C$74</c:f>
              <c:strCache>
                <c:ptCount val="1"/>
                <c:pt idx="0">
                  <c:v>前年比　（％）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来店客数推移!$D$71:$O$71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来店客数推移!$D$74:$O$74</c:f>
              <c:numCache>
                <c:formatCode>0.0;"▲ "0.0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4-40FD-8625-3932A0C27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86032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,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1686032848"/>
        <c:crosses val="autoZero"/>
        <c:crossBetween val="between"/>
      </c:valAx>
      <c:valAx>
        <c:axId val="4"/>
        <c:scaling>
          <c:orientation val="minMax"/>
        </c:scaling>
        <c:delete val="0"/>
        <c:axPos val="r"/>
        <c:numFmt formatCode="0;&quot;▲ &quot;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9659090909090911"/>
          <c:y val="1.4585661333660746E-2"/>
          <c:w val="9.6590909090909088E-2"/>
          <c:h val="0.960571732631949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/>
          <a:lstStyle/>
          <a:p>
            <a:pPr>
              <a:defRPr/>
            </a:pPr>
            <a:r>
              <a:rPr sz="1150" b="0"/>
              <a:t> </a:t>
            </a:r>
          </a:p>
        </c:rich>
      </c:tx>
      <c:layout>
        <c:manualLayout>
          <c:xMode val="edge"/>
          <c:yMode val="edge"/>
          <c:x val="0.49879129734085415"/>
          <c:y val="3.0567685589519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7646131651702537E-2"/>
          <c:y val="1.5309231225834337E-2"/>
          <c:w val="0.88939874822443177"/>
          <c:h val="0.95984818214593937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販売指数!$C$34</c:f>
              <c:strCache>
                <c:ptCount val="1"/>
                <c:pt idx="0">
                  <c:v>加工食品</c:v>
                </c:pt>
              </c:strCache>
            </c:strRef>
          </c:tx>
          <c:spPr>
            <a:ln w="25400">
              <a:solidFill>
                <a:srgbClr val="000080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販売指数!$D$34:$O$34</c:f>
              <c:numCache>
                <c:formatCode>#,##0.0;"▲ "#,##0.0</c:formatCode>
                <c:ptCount val="12"/>
                <c:pt idx="0">
                  <c:v>0</c:v>
                </c:pt>
                <c:pt idx="1">
                  <c:v>94.857923428044799</c:v>
                </c:pt>
                <c:pt idx="2">
                  <c:v>95.439274765111278</c:v>
                </c:pt>
                <c:pt idx="3">
                  <c:v>96.058499814836978</c:v>
                </c:pt>
                <c:pt idx="4">
                  <c:v>95.695734333730115</c:v>
                </c:pt>
                <c:pt idx="5">
                  <c:v>95.756959248002289</c:v>
                </c:pt>
                <c:pt idx="6">
                  <c:v>105.27631474926626</c:v>
                </c:pt>
                <c:pt idx="7">
                  <c:v>101.36193190444476</c:v>
                </c:pt>
                <c:pt idx="8">
                  <c:v>124.28098285276397</c:v>
                </c:pt>
                <c:pt idx="9">
                  <c:v>97.770259133396962</c:v>
                </c:pt>
                <c:pt idx="10">
                  <c:v>93.32660601220995</c:v>
                </c:pt>
                <c:pt idx="11">
                  <c:v>100.17551375819266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2C-47F2-9B48-C1140814EB46}"/>
            </c:ext>
          </c:extLst>
        </c:ser>
        <c:ser>
          <c:idx val="1"/>
          <c:order val="1"/>
          <c:tx>
            <c:strRef>
              <c:f>販売指数!$C$35</c:f>
              <c:strCache>
                <c:ptCount val="1"/>
                <c:pt idx="0">
                  <c:v>生鮮食品</c:v>
                </c:pt>
              </c:strCache>
            </c:strRef>
          </c:tx>
          <c:spPr>
            <a:ln w="25400">
              <a:solidFill>
                <a:srgbClr val="FF00FF"/>
              </a:solidFill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販売指数!$D$35:$O$35</c:f>
              <c:numCache>
                <c:formatCode>#,##0.0;"▲ "#,##0.0</c:formatCode>
                <c:ptCount val="12"/>
                <c:pt idx="0">
                  <c:v>0</c:v>
                </c:pt>
                <c:pt idx="1">
                  <c:v>92.639582636922242</c:v>
                </c:pt>
                <c:pt idx="2">
                  <c:v>95.796659039800858</c:v>
                </c:pt>
                <c:pt idx="3">
                  <c:v>89.045942119406362</c:v>
                </c:pt>
                <c:pt idx="4">
                  <c:v>87.826768964121641</c:v>
                </c:pt>
                <c:pt idx="5">
                  <c:v>90.487559679433829</c:v>
                </c:pt>
                <c:pt idx="6">
                  <c:v>106.73687536995405</c:v>
                </c:pt>
                <c:pt idx="7">
                  <c:v>103.59796079581618</c:v>
                </c:pt>
                <c:pt idx="8">
                  <c:v>117.00350255619637</c:v>
                </c:pt>
                <c:pt idx="9">
                  <c:v>108.82091192724812</c:v>
                </c:pt>
                <c:pt idx="10">
                  <c:v>101.86824683572347</c:v>
                </c:pt>
                <c:pt idx="11">
                  <c:v>106.17599007537682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62C-47F2-9B48-C1140814EB46}"/>
            </c:ext>
          </c:extLst>
        </c:ser>
        <c:ser>
          <c:idx val="2"/>
          <c:order val="2"/>
          <c:tx>
            <c:strRef>
              <c:f>販売指数!$C$36</c:f>
              <c:strCache>
                <c:ptCount val="1"/>
                <c:pt idx="0">
                  <c:v>菓子類</c:v>
                </c:pt>
              </c:strCache>
            </c:strRef>
          </c:tx>
          <c:spPr>
            <a:ln w="25400">
              <a:solidFill>
                <a:srgbClr val="FFFF00"/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販売指数!$D$36:$O$36</c:f>
              <c:numCache>
                <c:formatCode>#,##0.0;"▲ "#,##0.0</c:formatCode>
                <c:ptCount val="12"/>
                <c:pt idx="0">
                  <c:v>0</c:v>
                </c:pt>
                <c:pt idx="1">
                  <c:v>104.86697260133755</c:v>
                </c:pt>
                <c:pt idx="2">
                  <c:v>99.637796087135357</c:v>
                </c:pt>
                <c:pt idx="3">
                  <c:v>103.35402093822401</c:v>
                </c:pt>
                <c:pt idx="4">
                  <c:v>98.952935879288844</c:v>
                </c:pt>
                <c:pt idx="5">
                  <c:v>93.179828354031784</c:v>
                </c:pt>
                <c:pt idx="6">
                  <c:v>98.113536236030725</c:v>
                </c:pt>
                <c:pt idx="7">
                  <c:v>93.956022415469192</c:v>
                </c:pt>
                <c:pt idx="8">
                  <c:v>109.24175457494808</c:v>
                </c:pt>
                <c:pt idx="9">
                  <c:v>96.863454658926727</c:v>
                </c:pt>
                <c:pt idx="10">
                  <c:v>97.640438639302587</c:v>
                </c:pt>
                <c:pt idx="11">
                  <c:v>104.19323961530533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62C-47F2-9B48-C1140814EB46}"/>
            </c:ext>
          </c:extLst>
        </c:ser>
        <c:ser>
          <c:idx val="3"/>
          <c:order val="3"/>
          <c:tx>
            <c:strRef>
              <c:f>販売指数!$C$37</c:f>
              <c:strCache>
                <c:ptCount val="1"/>
                <c:pt idx="0">
                  <c:v>項目4</c:v>
                </c:pt>
              </c:strCache>
            </c:strRef>
          </c:tx>
          <c:spPr>
            <a:ln w="25400">
              <a:solidFill>
                <a:srgbClr val="00FF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販売指数!$D$37:$O$37</c:f>
            </c:numRef>
          </c:val>
          <c:smooth val="1"/>
          <c:extLst>
            <c:ext xmlns:c16="http://schemas.microsoft.com/office/drawing/2014/chart" uri="{C3380CC4-5D6E-409C-BE32-E72D297353CC}">
              <c16:uniqueId val="{00000003-962C-47F2-9B48-C1140814EB46}"/>
            </c:ext>
          </c:extLst>
        </c:ser>
        <c:ser>
          <c:idx val="4"/>
          <c:order val="4"/>
          <c:tx>
            <c:strRef>
              <c:f>販売指数!$C$38</c:f>
              <c:strCache>
                <c:ptCount val="1"/>
                <c:pt idx="0">
                  <c:v>項目5</c:v>
                </c:pt>
              </c:strCache>
            </c:strRef>
          </c:tx>
          <c:spPr>
            <a:ln w="25400">
              <a:solidFill>
                <a:srgbClr val="800080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販売指数!$D$38:$O$38</c:f>
            </c:numRef>
          </c:val>
          <c:smooth val="1"/>
          <c:extLst>
            <c:ext xmlns:c16="http://schemas.microsoft.com/office/drawing/2014/chart" uri="{C3380CC4-5D6E-409C-BE32-E72D297353CC}">
              <c16:uniqueId val="{00000004-962C-47F2-9B48-C1140814EB46}"/>
            </c:ext>
          </c:extLst>
        </c:ser>
        <c:ser>
          <c:idx val="5"/>
          <c:order val="5"/>
          <c:tx>
            <c:strRef>
              <c:f>販売指数!$C$39</c:f>
              <c:strCache>
                <c:ptCount val="1"/>
                <c:pt idx="0">
                  <c:v>項目6</c:v>
                </c:pt>
              </c:strCache>
            </c:strRef>
          </c:tx>
          <c:spPr>
            <a:ln w="25400">
              <a:solidFill>
                <a:srgbClr val="800000"/>
              </a:solidFill>
            </a:ln>
          </c:spPr>
          <c:marker>
            <c:symbol val="circle"/>
            <c:size val="7"/>
            <c:spPr>
              <a:solidFill>
                <a:srgbClr val="800000"/>
              </a:solidFill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販売指数!$D$39:$O$39</c:f>
            </c:numRef>
          </c:val>
          <c:smooth val="1"/>
          <c:extLst>
            <c:ext xmlns:c16="http://schemas.microsoft.com/office/drawing/2014/chart" uri="{C3380CC4-5D6E-409C-BE32-E72D297353CC}">
              <c16:uniqueId val="{00000005-962C-47F2-9B48-C1140814EB46}"/>
            </c:ext>
          </c:extLst>
        </c:ser>
        <c:ser>
          <c:idx val="6"/>
          <c:order val="6"/>
          <c:tx>
            <c:strRef>
              <c:f>販売指数!$C$40</c:f>
              <c:strCache>
                <c:ptCount val="1"/>
                <c:pt idx="0">
                  <c:v>項目7</c:v>
                </c:pt>
              </c:strCache>
            </c:strRef>
          </c:tx>
          <c:spPr>
            <a:ln w="25400">
              <a:solidFill>
                <a:srgbClr val="008080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販売指数!$D$40:$O$40</c:f>
            </c:numRef>
          </c:val>
          <c:smooth val="1"/>
          <c:extLst>
            <c:ext xmlns:c16="http://schemas.microsoft.com/office/drawing/2014/chart" uri="{C3380CC4-5D6E-409C-BE32-E72D297353CC}">
              <c16:uniqueId val="{00000006-962C-47F2-9B48-C1140814EB46}"/>
            </c:ext>
          </c:extLst>
        </c:ser>
        <c:ser>
          <c:idx val="7"/>
          <c:order val="7"/>
          <c:tx>
            <c:strRef>
              <c:f>販売指数!$C$41</c:f>
              <c:strCache>
                <c:ptCount val="1"/>
                <c:pt idx="0">
                  <c:v>項目8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販売指数!$D$41:$O$41</c:f>
            </c:numRef>
          </c:val>
          <c:smooth val="1"/>
          <c:extLst>
            <c:ext xmlns:c16="http://schemas.microsoft.com/office/drawing/2014/chart" uri="{C3380CC4-5D6E-409C-BE32-E72D297353CC}">
              <c16:uniqueId val="{00000007-962C-47F2-9B48-C1140814EB46}"/>
            </c:ext>
          </c:extLst>
        </c:ser>
        <c:ser>
          <c:idx val="8"/>
          <c:order val="8"/>
          <c:tx>
            <c:strRef>
              <c:f>販売指数!$C$42</c:f>
              <c:strCache>
                <c:ptCount val="1"/>
                <c:pt idx="0">
                  <c:v>項目9</c:v>
                </c:pt>
              </c:strCache>
            </c:strRef>
          </c:tx>
          <c:spPr>
            <a:ln w="25400">
              <a:solidFill>
                <a:srgbClr val="00CCFF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販売指数!$D$42:$O$42</c:f>
            </c:numRef>
          </c:val>
          <c:smooth val="1"/>
          <c:extLst>
            <c:ext xmlns:c16="http://schemas.microsoft.com/office/drawing/2014/chart" uri="{C3380CC4-5D6E-409C-BE32-E72D297353CC}">
              <c16:uniqueId val="{00000008-962C-47F2-9B48-C1140814EB46}"/>
            </c:ext>
          </c:extLst>
        </c:ser>
        <c:ser>
          <c:idx val="9"/>
          <c:order val="9"/>
          <c:tx>
            <c:strRef>
              <c:f>販売指数!$C$43</c:f>
              <c:strCache>
                <c:ptCount val="1"/>
                <c:pt idx="0">
                  <c:v>項目10</c:v>
                </c:pt>
              </c:strCache>
            </c:strRef>
          </c:tx>
          <c:spPr>
            <a:ln w="25400">
              <a:solidFill>
                <a:srgbClr val="CCFFFF"/>
              </a:solidFill>
            </a:ln>
          </c:spPr>
          <c:marker>
            <c:symbol val="diamond"/>
            <c:size val="7"/>
            <c:spPr>
              <a:solidFill>
                <a:srgbClr val="CCFFFF"/>
              </a:solidFill>
              <a:ln>
                <a:solidFill>
                  <a:srgbClr val="CC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販売指数!$D$43:$O$43</c:f>
            </c:numRef>
          </c:val>
          <c:smooth val="1"/>
          <c:extLst>
            <c:ext xmlns:c16="http://schemas.microsoft.com/office/drawing/2014/chart" uri="{C3380CC4-5D6E-409C-BE32-E72D297353CC}">
              <c16:uniqueId val="{00000009-962C-47F2-9B48-C1140814EB46}"/>
            </c:ext>
          </c:extLst>
        </c:ser>
        <c:ser>
          <c:idx val="10"/>
          <c:order val="10"/>
          <c:tx>
            <c:strRef>
              <c:f>販売指数!$C$44</c:f>
              <c:strCache>
                <c:ptCount val="1"/>
                <c:pt idx="0">
                  <c:v>項目11</c:v>
                </c:pt>
              </c:strCache>
            </c:strRef>
          </c:tx>
          <c:spPr>
            <a:ln w="25400">
              <a:solidFill>
                <a:srgbClr val="CCFFCC"/>
              </a:solidFill>
            </a:ln>
          </c:spPr>
          <c:marker>
            <c:symbol val="square"/>
            <c:size val="7"/>
            <c:spPr>
              <a:solidFill>
                <a:srgbClr val="CCFFCC"/>
              </a:solidFill>
              <a:ln>
                <a:solidFill>
                  <a:srgbClr val="CC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販売指数!$D$44:$O$44</c:f>
            </c:numRef>
          </c:val>
          <c:smooth val="1"/>
          <c:extLst>
            <c:ext xmlns:c16="http://schemas.microsoft.com/office/drawing/2014/chart" uri="{C3380CC4-5D6E-409C-BE32-E72D297353CC}">
              <c16:uniqueId val="{0000000A-962C-47F2-9B48-C1140814EB46}"/>
            </c:ext>
          </c:extLst>
        </c:ser>
        <c:ser>
          <c:idx val="11"/>
          <c:order val="11"/>
          <c:tx>
            <c:strRef>
              <c:f>販売指数!$C$45</c:f>
              <c:strCache>
                <c:ptCount val="1"/>
                <c:pt idx="0">
                  <c:v>項目12</c:v>
                </c:pt>
              </c:strCache>
            </c:strRef>
          </c:tx>
          <c:spPr>
            <a:ln w="25400">
              <a:solidFill>
                <a:srgbClr val="FFFF99"/>
              </a:solidFill>
            </a:ln>
          </c:spPr>
          <c:marker>
            <c:symbol val="triangle"/>
            <c:size val="7"/>
            <c:spPr>
              <a:solidFill>
                <a:srgbClr val="FFFF99"/>
              </a:solidFill>
              <a:ln>
                <a:solidFill>
                  <a:srgbClr val="FFFF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販売指数!$D$45:$O$45</c:f>
            </c:numRef>
          </c:val>
          <c:smooth val="1"/>
          <c:extLst>
            <c:ext xmlns:c16="http://schemas.microsoft.com/office/drawing/2014/chart" uri="{C3380CC4-5D6E-409C-BE32-E72D297353CC}">
              <c16:uniqueId val="{0000000B-962C-47F2-9B48-C1140814EB46}"/>
            </c:ext>
          </c:extLst>
        </c:ser>
        <c:ser>
          <c:idx val="12"/>
          <c:order val="12"/>
          <c:tx>
            <c:strRef>
              <c:f>販売指数!$C$46</c:f>
              <c:strCache>
                <c:ptCount val="1"/>
                <c:pt idx="0">
                  <c:v>項目13</c:v>
                </c:pt>
              </c:strCache>
            </c:strRef>
          </c:tx>
          <c:spPr>
            <a:ln w="25400">
              <a:solidFill>
                <a:srgbClr val="99CC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販売指数!$D$46:$O$46</c:f>
            </c:numRef>
          </c:val>
          <c:smooth val="1"/>
          <c:extLst>
            <c:ext xmlns:c16="http://schemas.microsoft.com/office/drawing/2014/chart" uri="{C3380CC4-5D6E-409C-BE32-E72D297353CC}">
              <c16:uniqueId val="{0000000C-962C-47F2-9B48-C1140814EB46}"/>
            </c:ext>
          </c:extLst>
        </c:ser>
        <c:ser>
          <c:idx val="13"/>
          <c:order val="13"/>
          <c:tx>
            <c:strRef>
              <c:f>販売指数!$C$47</c:f>
              <c:strCache>
                <c:ptCount val="1"/>
                <c:pt idx="0">
                  <c:v>項目14</c:v>
                </c:pt>
              </c:strCache>
            </c:strRef>
          </c:tx>
          <c:spPr>
            <a:ln w="25400">
              <a:solidFill>
                <a:srgbClr val="FF99CC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FF99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販売指数!$D$47:$O$47</c:f>
            </c:numRef>
          </c:val>
          <c:smooth val="1"/>
          <c:extLst>
            <c:ext xmlns:c16="http://schemas.microsoft.com/office/drawing/2014/chart" uri="{C3380CC4-5D6E-409C-BE32-E72D297353CC}">
              <c16:uniqueId val="{0000000D-962C-47F2-9B48-C1140814EB46}"/>
            </c:ext>
          </c:extLst>
        </c:ser>
        <c:ser>
          <c:idx val="14"/>
          <c:order val="14"/>
          <c:tx>
            <c:strRef>
              <c:f>販売指数!$C$48</c:f>
              <c:strCache>
                <c:ptCount val="1"/>
                <c:pt idx="0">
                  <c:v>項目15</c:v>
                </c:pt>
              </c:strCache>
            </c:strRef>
          </c:tx>
          <c:spPr>
            <a:ln w="25400">
              <a:solidFill>
                <a:srgbClr val="CC99FF"/>
              </a:solidFill>
            </a:ln>
          </c:spPr>
          <c:marker>
            <c:symbol val="circle"/>
            <c:size val="7"/>
            <c:spPr>
              <a:solidFill>
                <a:srgbClr val="CC99FF"/>
              </a:solidFill>
              <a:ln>
                <a:solidFill>
                  <a:srgbClr val="CC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販売指数!$D$48:$O$48</c:f>
            </c:numRef>
          </c:val>
          <c:smooth val="1"/>
          <c:extLst>
            <c:ext xmlns:c16="http://schemas.microsoft.com/office/drawing/2014/chart" uri="{C3380CC4-5D6E-409C-BE32-E72D297353CC}">
              <c16:uniqueId val="{0000000E-962C-47F2-9B48-C1140814EB46}"/>
            </c:ext>
          </c:extLst>
        </c:ser>
        <c:ser>
          <c:idx val="15"/>
          <c:order val="15"/>
          <c:tx>
            <c:strRef>
              <c:f>販売指数!$C$49</c:f>
              <c:strCache>
                <c:ptCount val="1"/>
                <c:pt idx="0">
                  <c:v>項目16</c:v>
                </c:pt>
              </c:strCache>
            </c:strRef>
          </c:tx>
          <c:spPr>
            <a:ln w="25400">
              <a:solidFill>
                <a:srgbClr val="FFCC99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FFCC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販売指数!$D$49:$O$49</c:f>
            </c:numRef>
          </c:val>
          <c:smooth val="1"/>
          <c:extLst>
            <c:ext xmlns:c16="http://schemas.microsoft.com/office/drawing/2014/chart" uri="{C3380CC4-5D6E-409C-BE32-E72D297353CC}">
              <c16:uniqueId val="{0000000F-962C-47F2-9B48-C1140814EB46}"/>
            </c:ext>
          </c:extLst>
        </c:ser>
        <c:ser>
          <c:idx val="16"/>
          <c:order val="16"/>
          <c:tx>
            <c:strRef>
              <c:f>販売指数!$C$50</c:f>
              <c:strCache>
                <c:ptCount val="1"/>
                <c:pt idx="0">
                  <c:v>項目17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66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販売指数!$D$50:$O$50</c:f>
            </c:numRef>
          </c:val>
          <c:smooth val="1"/>
          <c:extLst>
            <c:ext xmlns:c16="http://schemas.microsoft.com/office/drawing/2014/chart" uri="{C3380CC4-5D6E-409C-BE32-E72D297353CC}">
              <c16:uniqueId val="{00000010-962C-47F2-9B48-C1140814EB46}"/>
            </c:ext>
          </c:extLst>
        </c:ser>
        <c:ser>
          <c:idx val="17"/>
          <c:order val="17"/>
          <c:tx>
            <c:strRef>
              <c:f>販売指数!$C$51</c:f>
              <c:strCache>
                <c:ptCount val="1"/>
                <c:pt idx="0">
                  <c:v>項目18</c:v>
                </c:pt>
              </c:strCache>
            </c:strRef>
          </c:tx>
          <c:spPr>
            <a:ln w="25400">
              <a:solidFill>
                <a:srgbClr val="33CCCC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33CC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販売指数!$D$51:$O$51</c:f>
            </c:numRef>
          </c:val>
          <c:smooth val="1"/>
          <c:extLst>
            <c:ext xmlns:c16="http://schemas.microsoft.com/office/drawing/2014/chart" uri="{C3380CC4-5D6E-409C-BE32-E72D297353CC}">
              <c16:uniqueId val="{00000011-962C-47F2-9B48-C1140814EB46}"/>
            </c:ext>
          </c:extLst>
        </c:ser>
        <c:ser>
          <c:idx val="18"/>
          <c:order val="18"/>
          <c:tx>
            <c:strRef>
              <c:f>販売指数!$C$52</c:f>
              <c:strCache>
                <c:ptCount val="1"/>
                <c:pt idx="0">
                  <c:v>項目19</c:v>
                </c:pt>
              </c:strCache>
            </c:strRef>
          </c:tx>
          <c:spPr>
            <a:ln w="25400">
              <a:solidFill>
                <a:srgbClr val="99CC00"/>
              </a:solidFill>
            </a:ln>
          </c:spPr>
          <c:marker>
            <c:symbol val="diamond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販売指数!$D$52:$O$52</c:f>
            </c:numRef>
          </c:val>
          <c:smooth val="1"/>
          <c:extLst>
            <c:ext xmlns:c16="http://schemas.microsoft.com/office/drawing/2014/chart" uri="{C3380CC4-5D6E-409C-BE32-E72D297353CC}">
              <c16:uniqueId val="{00000012-962C-47F2-9B48-C1140814EB46}"/>
            </c:ext>
          </c:extLst>
        </c:ser>
        <c:ser>
          <c:idx val="19"/>
          <c:order val="19"/>
          <c:tx>
            <c:strRef>
              <c:f>販売指数!$C$53</c:f>
              <c:strCache>
                <c:ptCount val="1"/>
                <c:pt idx="0">
                  <c:v>項目20</c:v>
                </c:pt>
              </c:strCache>
            </c:strRef>
          </c:tx>
          <c:spPr>
            <a:ln w="25400">
              <a:solidFill>
                <a:srgbClr val="FFCC00"/>
              </a:solidFill>
            </a:ln>
          </c:spPr>
          <c:marker>
            <c:symbol val="square"/>
            <c:size val="7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販売指数!$D$53:$O$53</c:f>
            </c:numRef>
          </c:val>
          <c:smooth val="1"/>
          <c:extLst>
            <c:ext xmlns:c16="http://schemas.microsoft.com/office/drawing/2014/chart" uri="{C3380CC4-5D6E-409C-BE32-E72D297353CC}">
              <c16:uniqueId val="{00000013-962C-47F2-9B48-C1140814EB46}"/>
            </c:ext>
          </c:extLst>
        </c:ser>
        <c:ser>
          <c:idx val="20"/>
          <c:order val="20"/>
          <c:tx>
            <c:strRef>
              <c:f>販売指数!$C$54</c:f>
              <c:strCache>
                <c:ptCount val="1"/>
                <c:pt idx="0">
                  <c:v>項目21</c:v>
                </c:pt>
              </c:strCache>
            </c:strRef>
          </c:tx>
          <c:spPr>
            <a:ln w="25400">
              <a:solidFill>
                <a:srgbClr val="FF9900"/>
              </a:solidFill>
            </a:ln>
          </c:spPr>
          <c:marker>
            <c:symbol val="triangle"/>
            <c:size val="7"/>
            <c:spPr>
              <a:solidFill>
                <a:srgbClr val="FF9900"/>
              </a:solidFill>
              <a:ln>
                <a:solidFill>
                  <a:srgbClr val="FF99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販売指数!$D$54:$O$54</c:f>
            </c:numRef>
          </c:val>
          <c:smooth val="1"/>
          <c:extLst>
            <c:ext xmlns:c16="http://schemas.microsoft.com/office/drawing/2014/chart" uri="{C3380CC4-5D6E-409C-BE32-E72D297353CC}">
              <c16:uniqueId val="{00000014-962C-47F2-9B48-C1140814EB46}"/>
            </c:ext>
          </c:extLst>
        </c:ser>
        <c:ser>
          <c:idx val="21"/>
          <c:order val="21"/>
          <c:tx>
            <c:strRef>
              <c:f>販売指数!$C$55</c:f>
              <c:strCache>
                <c:ptCount val="1"/>
                <c:pt idx="0">
                  <c:v>項目22</c:v>
                </c:pt>
              </c:strCache>
            </c:strRef>
          </c:tx>
          <c:spPr>
            <a:ln w="25400">
              <a:solidFill>
                <a:srgbClr val="FF660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FF66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販売指数!$D$55:$O$55</c:f>
            </c:numRef>
          </c:val>
          <c:smooth val="1"/>
          <c:extLst>
            <c:ext xmlns:c16="http://schemas.microsoft.com/office/drawing/2014/chart" uri="{C3380CC4-5D6E-409C-BE32-E72D297353CC}">
              <c16:uniqueId val="{00000015-962C-47F2-9B48-C1140814EB46}"/>
            </c:ext>
          </c:extLst>
        </c:ser>
        <c:ser>
          <c:idx val="22"/>
          <c:order val="22"/>
          <c:tx>
            <c:strRef>
              <c:f>販売指数!$C$56</c:f>
              <c:strCache>
                <c:ptCount val="1"/>
                <c:pt idx="0">
                  <c:v>項目23</c:v>
                </c:pt>
              </c:strCache>
            </c:strRef>
          </c:tx>
          <c:spPr>
            <a:ln w="25400">
              <a:solidFill>
                <a:srgbClr val="666699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6666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販売指数!$D$56:$O$56</c:f>
            </c:numRef>
          </c:val>
          <c:smooth val="1"/>
          <c:extLst>
            <c:ext xmlns:c16="http://schemas.microsoft.com/office/drawing/2014/chart" uri="{C3380CC4-5D6E-409C-BE32-E72D297353CC}">
              <c16:uniqueId val="{00000016-962C-47F2-9B48-C1140814EB46}"/>
            </c:ext>
          </c:extLst>
        </c:ser>
        <c:ser>
          <c:idx val="23"/>
          <c:order val="23"/>
          <c:tx>
            <c:strRef>
              <c:f>販売指数!$C$57</c:f>
              <c:strCache>
                <c:ptCount val="1"/>
                <c:pt idx="0">
                  <c:v>項目24</c:v>
                </c:pt>
              </c:strCache>
            </c:strRef>
          </c:tx>
          <c:spPr>
            <a:ln w="25400">
              <a:solidFill>
                <a:srgbClr val="969696"/>
              </a:solidFill>
            </a:ln>
          </c:spPr>
          <c:marker>
            <c:symbol val="circle"/>
            <c:size val="7"/>
            <c:spPr>
              <a:solidFill>
                <a:srgbClr val="969696"/>
              </a:solidFill>
              <a:ln>
                <a:solidFill>
                  <a:srgbClr val="96969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販売指数!$D$57:$O$57</c:f>
            </c:numRef>
          </c:val>
          <c:smooth val="1"/>
          <c:extLst>
            <c:ext xmlns:c16="http://schemas.microsoft.com/office/drawing/2014/chart" uri="{C3380CC4-5D6E-409C-BE32-E72D297353CC}">
              <c16:uniqueId val="{00000017-962C-47F2-9B48-C1140814EB46}"/>
            </c:ext>
          </c:extLst>
        </c:ser>
        <c:ser>
          <c:idx val="24"/>
          <c:order val="24"/>
          <c:tx>
            <c:strRef>
              <c:f>販売指数!$C$58</c:f>
              <c:strCache>
                <c:ptCount val="1"/>
                <c:pt idx="0">
                  <c:v>項目25</c:v>
                </c:pt>
              </c:strCache>
            </c:strRef>
          </c:tx>
          <c:spPr>
            <a:ln w="25400">
              <a:solidFill>
                <a:srgbClr val="003366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販売指数!$D$58:$O$58</c:f>
            </c:numRef>
          </c:val>
          <c:smooth val="1"/>
          <c:extLst>
            <c:ext xmlns:c16="http://schemas.microsoft.com/office/drawing/2014/chart" uri="{C3380CC4-5D6E-409C-BE32-E72D297353CC}">
              <c16:uniqueId val="{00000018-962C-47F2-9B48-C1140814EB46}"/>
            </c:ext>
          </c:extLst>
        </c:ser>
        <c:ser>
          <c:idx val="25"/>
          <c:order val="25"/>
          <c:tx>
            <c:strRef>
              <c:f>販売指数!$C$59</c:f>
              <c:strCache>
                <c:ptCount val="1"/>
                <c:pt idx="0">
                  <c:v>項目26</c:v>
                </c:pt>
              </c:strCache>
            </c:strRef>
          </c:tx>
          <c:spPr>
            <a:ln w="25400">
              <a:solidFill>
                <a:srgbClr val="339966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99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販売指数!$D$59:$O$59</c:f>
            </c:numRef>
          </c:val>
          <c:smooth val="1"/>
          <c:extLst>
            <c:ext xmlns:c16="http://schemas.microsoft.com/office/drawing/2014/chart" uri="{C3380CC4-5D6E-409C-BE32-E72D297353CC}">
              <c16:uniqueId val="{00000019-962C-47F2-9B48-C1140814EB46}"/>
            </c:ext>
          </c:extLst>
        </c:ser>
        <c:ser>
          <c:idx val="26"/>
          <c:order val="26"/>
          <c:tx>
            <c:strRef>
              <c:f>販売指数!$C$60</c:f>
              <c:strCache>
                <c:ptCount val="1"/>
                <c:pt idx="0">
                  <c:v>項目27</c:v>
                </c:pt>
              </c:strCache>
            </c:strRef>
          </c:tx>
          <c:spPr>
            <a:ln w="25400">
              <a:solidFill>
                <a:srgbClr val="003300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販売指数!$D$60:$O$60</c:f>
            </c:numRef>
          </c:val>
          <c:smooth val="1"/>
          <c:extLst>
            <c:ext xmlns:c16="http://schemas.microsoft.com/office/drawing/2014/chart" uri="{C3380CC4-5D6E-409C-BE32-E72D297353CC}">
              <c16:uniqueId val="{0000001A-962C-47F2-9B48-C1140814EB46}"/>
            </c:ext>
          </c:extLst>
        </c:ser>
        <c:ser>
          <c:idx val="27"/>
          <c:order val="27"/>
          <c:tx>
            <c:strRef>
              <c:f>販売指数!$C$61</c:f>
              <c:strCache>
                <c:ptCount val="1"/>
                <c:pt idx="0">
                  <c:v>項目28</c:v>
                </c:pt>
              </c:strCache>
            </c:strRef>
          </c:tx>
          <c:spPr>
            <a:ln w="25400">
              <a:solidFill>
                <a:srgbClr val="333300"/>
              </a:solidFill>
            </a:ln>
          </c:spPr>
          <c:marker>
            <c:symbol val="diamond"/>
            <c:size val="7"/>
            <c:spPr>
              <a:solidFill>
                <a:srgbClr val="333300"/>
              </a:solidFill>
              <a:ln>
                <a:solidFill>
                  <a:srgbClr val="33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販売指数!$D$61:$O$61</c:f>
            </c:numRef>
          </c:val>
          <c:smooth val="1"/>
          <c:extLst>
            <c:ext xmlns:c16="http://schemas.microsoft.com/office/drawing/2014/chart" uri="{C3380CC4-5D6E-409C-BE32-E72D297353CC}">
              <c16:uniqueId val="{0000001B-962C-47F2-9B48-C1140814EB46}"/>
            </c:ext>
          </c:extLst>
        </c:ser>
        <c:ser>
          <c:idx val="28"/>
          <c:order val="28"/>
          <c:tx>
            <c:strRef>
              <c:f>販売指数!$C$62</c:f>
              <c:strCache>
                <c:ptCount val="1"/>
                <c:pt idx="0">
                  <c:v>項目29</c:v>
                </c:pt>
              </c:strCache>
            </c:strRef>
          </c:tx>
          <c:spPr>
            <a:ln w="25400">
              <a:solidFill>
                <a:srgbClr val="993300"/>
              </a:solidFill>
            </a:ln>
          </c:spPr>
          <c:marker>
            <c:symbol val="square"/>
            <c:size val="7"/>
            <c:spPr>
              <a:solidFill>
                <a:srgbClr val="993300"/>
              </a:solidFill>
              <a:ln>
                <a:solidFill>
                  <a:srgbClr val="99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販売指数!$D$62:$O$62</c:f>
            </c:numRef>
          </c:val>
          <c:smooth val="1"/>
          <c:extLst>
            <c:ext xmlns:c16="http://schemas.microsoft.com/office/drawing/2014/chart" uri="{C3380CC4-5D6E-409C-BE32-E72D297353CC}">
              <c16:uniqueId val="{0000001C-962C-47F2-9B48-C1140814EB46}"/>
            </c:ext>
          </c:extLst>
        </c:ser>
        <c:ser>
          <c:idx val="29"/>
          <c:order val="29"/>
          <c:tx>
            <c:strRef>
              <c:f>販売指数!$C$63</c:f>
              <c:strCache>
                <c:ptCount val="1"/>
                <c:pt idx="0">
                  <c:v>項目30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triangle"/>
            <c:size val="7"/>
            <c:spPr>
              <a:solidFill>
                <a:srgbClr val="993366"/>
              </a:solidFill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販売指数!$D$63:$O$63</c:f>
            </c:numRef>
          </c:val>
          <c:smooth val="1"/>
          <c:extLst>
            <c:ext xmlns:c16="http://schemas.microsoft.com/office/drawing/2014/chart" uri="{C3380CC4-5D6E-409C-BE32-E72D297353CC}">
              <c16:uniqueId val="{0000001D-962C-47F2-9B48-C1140814EB46}"/>
            </c:ext>
          </c:extLst>
        </c:ser>
        <c:ser>
          <c:idx val="30"/>
          <c:order val="30"/>
          <c:tx>
            <c:strRef>
              <c:f>販売指数!$C$64</c:f>
              <c:strCache>
                <c:ptCount val="1"/>
                <c:pt idx="0">
                  <c:v>項目31</c:v>
                </c:pt>
              </c:strCache>
            </c:strRef>
          </c:tx>
          <c:spPr>
            <a:ln w="12700">
              <a:solidFill>
                <a:srgbClr val="333399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販売指数!$D$64:$O$64</c:f>
            </c:numRef>
          </c:val>
          <c:smooth val="1"/>
          <c:extLst>
            <c:ext xmlns:c16="http://schemas.microsoft.com/office/drawing/2014/chart" uri="{C3380CC4-5D6E-409C-BE32-E72D297353CC}">
              <c16:uniqueId val="{0000001E-962C-47F2-9B48-C1140814EB46}"/>
            </c:ext>
          </c:extLst>
        </c:ser>
        <c:ser>
          <c:idx val="31"/>
          <c:order val="31"/>
          <c:tx>
            <c:strRef>
              <c:f>販売指数!$C$65</c:f>
              <c:strCache>
                <c:ptCount val="1"/>
                <c:pt idx="0">
                  <c:v>項目32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販売指数!$D$65:$O$65</c:f>
            </c:numRef>
          </c:val>
          <c:smooth val="1"/>
          <c:extLst>
            <c:ext xmlns:c16="http://schemas.microsoft.com/office/drawing/2014/chart" uri="{C3380CC4-5D6E-409C-BE32-E72D297353CC}">
              <c16:uniqueId val="{0000001F-962C-47F2-9B48-C1140814EB46}"/>
            </c:ext>
          </c:extLst>
        </c:ser>
        <c:ser>
          <c:idx val="32"/>
          <c:order val="32"/>
          <c:tx>
            <c:strRef>
              <c:f>販売指数!$C$66</c:f>
              <c:strCache>
                <c:ptCount val="1"/>
                <c:pt idx="0">
                  <c:v>項目33</c:v>
                </c:pt>
              </c:strCache>
            </c:strRef>
          </c:tx>
          <c:spPr>
            <a:ln w="12700">
              <a:solidFill>
                <a:srgbClr val="FFFFFF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販売指数!$D$66:$O$66</c:f>
            </c:numRef>
          </c:val>
          <c:smooth val="1"/>
          <c:extLst>
            <c:ext xmlns:c16="http://schemas.microsoft.com/office/drawing/2014/chart" uri="{C3380CC4-5D6E-409C-BE32-E72D297353CC}">
              <c16:uniqueId val="{00000020-962C-47F2-9B48-C1140814EB46}"/>
            </c:ext>
          </c:extLst>
        </c:ser>
        <c:ser>
          <c:idx val="33"/>
          <c:order val="33"/>
          <c:tx>
            <c:strRef>
              <c:f>販売指数!$C$67</c:f>
              <c:strCache>
                <c:ptCount val="1"/>
                <c:pt idx="0">
                  <c:v>項目34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販売指数!$D$67:$O$67</c:f>
            </c:numRef>
          </c:val>
          <c:smooth val="1"/>
          <c:extLst>
            <c:ext xmlns:c16="http://schemas.microsoft.com/office/drawing/2014/chart" uri="{C3380CC4-5D6E-409C-BE32-E72D297353CC}">
              <c16:uniqueId val="{00000021-962C-47F2-9B48-C1140814EB46}"/>
            </c:ext>
          </c:extLst>
        </c:ser>
        <c:ser>
          <c:idx val="34"/>
          <c:order val="34"/>
          <c:tx>
            <c:strRef>
              <c:f>販売指数!$C$68</c:f>
              <c:strCache>
                <c:ptCount val="1"/>
                <c:pt idx="0">
                  <c:v>項目35</c:v>
                </c:pt>
              </c:strCache>
            </c:strRef>
          </c:tx>
          <c:spPr>
            <a:ln w="12700">
              <a:solidFill>
                <a:srgbClr val="00FF0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00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販売指数!$D$68:$O$68</c:f>
            </c:numRef>
          </c:val>
          <c:smooth val="1"/>
          <c:extLst>
            <c:ext xmlns:c16="http://schemas.microsoft.com/office/drawing/2014/chart" uri="{C3380CC4-5D6E-409C-BE32-E72D297353CC}">
              <c16:uniqueId val="{00000022-962C-47F2-9B48-C1140814EB46}"/>
            </c:ext>
          </c:extLst>
        </c:ser>
        <c:ser>
          <c:idx val="35"/>
          <c:order val="35"/>
          <c:tx>
            <c:strRef>
              <c:f>販売指数!$C$69</c:f>
              <c:strCache>
                <c:ptCount val="1"/>
                <c:pt idx="0">
                  <c:v>項目36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販売指数!$D$69:$O$69</c:f>
            </c:numRef>
          </c:val>
          <c:smooth val="1"/>
          <c:extLst>
            <c:ext xmlns:c16="http://schemas.microsoft.com/office/drawing/2014/chart" uri="{C3380CC4-5D6E-409C-BE32-E72D297353CC}">
              <c16:uniqueId val="{00000023-962C-47F2-9B48-C1140814EB46}"/>
            </c:ext>
          </c:extLst>
        </c:ser>
        <c:ser>
          <c:idx val="36"/>
          <c:order val="36"/>
          <c:tx>
            <c:strRef>
              <c:f>販売指数!$C$70</c:f>
              <c:strCache>
                <c:ptCount val="1"/>
                <c:pt idx="0">
                  <c:v>項目37</c:v>
                </c:pt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販売指数!$D$70:$O$70</c:f>
            </c:numRef>
          </c:val>
          <c:smooth val="1"/>
          <c:extLst>
            <c:ext xmlns:c16="http://schemas.microsoft.com/office/drawing/2014/chart" uri="{C3380CC4-5D6E-409C-BE32-E72D297353CC}">
              <c16:uniqueId val="{00000024-962C-47F2-9B48-C1140814EB46}"/>
            </c:ext>
          </c:extLst>
        </c:ser>
        <c:ser>
          <c:idx val="37"/>
          <c:order val="37"/>
          <c:tx>
            <c:strRef>
              <c:f>販売指数!$C$71</c:f>
              <c:strCache>
                <c:ptCount val="1"/>
                <c:pt idx="0">
                  <c:v>項目38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販売指数!$D$71:$O$71</c:f>
            </c:numRef>
          </c:val>
          <c:smooth val="1"/>
          <c:extLst>
            <c:ext xmlns:c16="http://schemas.microsoft.com/office/drawing/2014/chart" uri="{C3380CC4-5D6E-409C-BE32-E72D297353CC}">
              <c16:uniqueId val="{00000025-962C-47F2-9B48-C1140814EB46}"/>
            </c:ext>
          </c:extLst>
        </c:ser>
        <c:ser>
          <c:idx val="38"/>
          <c:order val="38"/>
          <c:tx>
            <c:strRef>
              <c:f>販売指数!$C$72</c:f>
              <c:strCache>
                <c:ptCount val="1"/>
                <c:pt idx="0">
                  <c:v>項目39</c:v>
                </c:pt>
              </c:strCache>
            </c:strRef>
          </c:tx>
          <c:spPr>
            <a:ln w="12700">
              <a:solidFill>
                <a:srgbClr val="00FFFF"/>
              </a:solidFill>
            </a:ln>
          </c:spPr>
          <c:marker>
            <c:symbol val="triang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販売指数!$D$72:$O$72</c:f>
            </c:numRef>
          </c:val>
          <c:smooth val="1"/>
          <c:extLst>
            <c:ext xmlns:c16="http://schemas.microsoft.com/office/drawing/2014/chart" uri="{C3380CC4-5D6E-409C-BE32-E72D297353CC}">
              <c16:uniqueId val="{00000026-962C-47F2-9B48-C1140814EB46}"/>
            </c:ext>
          </c:extLst>
        </c:ser>
        <c:ser>
          <c:idx val="39"/>
          <c:order val="39"/>
          <c:tx>
            <c:strRef>
              <c:f>販売指数!$C$73</c:f>
              <c:strCache>
                <c:ptCount val="1"/>
                <c:pt idx="0">
                  <c:v>項目40</c:v>
                </c:pt>
              </c:strCache>
            </c:strRef>
          </c:tx>
          <c:spPr>
            <a:ln w="12700">
              <a:solidFill>
                <a:srgbClr val="8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販売指数!$D$73:$O$73</c:f>
            </c:numRef>
          </c:val>
          <c:smooth val="1"/>
          <c:extLst>
            <c:ext xmlns:c16="http://schemas.microsoft.com/office/drawing/2014/chart" uri="{C3380CC4-5D6E-409C-BE32-E72D297353CC}">
              <c16:uniqueId val="{00000027-962C-47F2-9B48-C1140814EB46}"/>
            </c:ext>
          </c:extLst>
        </c:ser>
        <c:ser>
          <c:idx val="40"/>
          <c:order val="40"/>
          <c:tx>
            <c:strRef>
              <c:f>販売指数!$C$74</c:f>
              <c:strCache>
                <c:ptCount val="1"/>
                <c:pt idx="0">
                  <c:v>項目41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販売指数!$D$74:$O$74</c:f>
            </c:numRef>
          </c:val>
          <c:smooth val="1"/>
          <c:extLst>
            <c:ext xmlns:c16="http://schemas.microsoft.com/office/drawing/2014/chart" uri="{C3380CC4-5D6E-409C-BE32-E72D297353CC}">
              <c16:uniqueId val="{00000028-962C-47F2-9B48-C1140814EB46}"/>
            </c:ext>
          </c:extLst>
        </c:ser>
        <c:ser>
          <c:idx val="41"/>
          <c:order val="41"/>
          <c:tx>
            <c:strRef>
              <c:f>販売指数!$C$75</c:f>
              <c:strCache>
                <c:ptCount val="1"/>
                <c:pt idx="0">
                  <c:v>項目42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販売指数!$D$75:$O$75</c:f>
            </c:numRef>
          </c:val>
          <c:smooth val="1"/>
          <c:extLst>
            <c:ext xmlns:c16="http://schemas.microsoft.com/office/drawing/2014/chart" uri="{C3380CC4-5D6E-409C-BE32-E72D297353CC}">
              <c16:uniqueId val="{00000029-962C-47F2-9B48-C1140814EB46}"/>
            </c:ext>
          </c:extLst>
        </c:ser>
        <c:ser>
          <c:idx val="42"/>
          <c:order val="42"/>
          <c:tx>
            <c:strRef>
              <c:f>販売指数!$C$76</c:f>
              <c:strCache>
                <c:ptCount val="1"/>
                <c:pt idx="0">
                  <c:v>項目43</c:v>
                </c:pt>
              </c:strCache>
            </c:strRef>
          </c:tx>
          <c:spPr>
            <a:ln w="12700">
              <a:solidFill>
                <a:srgbClr val="808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8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販売指数!$D$76:$O$76</c:f>
            </c:numRef>
          </c:val>
          <c:smooth val="1"/>
          <c:extLst>
            <c:ext xmlns:c16="http://schemas.microsoft.com/office/drawing/2014/chart" uri="{C3380CC4-5D6E-409C-BE32-E72D297353CC}">
              <c16:uniqueId val="{0000002A-962C-47F2-9B48-C1140814EB46}"/>
            </c:ext>
          </c:extLst>
        </c:ser>
        <c:ser>
          <c:idx val="43"/>
          <c:order val="43"/>
          <c:tx>
            <c:strRef>
              <c:f>販売指数!$C$77</c:f>
              <c:strCache>
                <c:ptCount val="1"/>
                <c:pt idx="0">
                  <c:v>項目44</c:v>
                </c:pt>
              </c:strCache>
            </c:strRef>
          </c:tx>
          <c:spPr>
            <a:ln w="12700">
              <a:solidFill>
                <a:srgbClr val="80008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販売指数!$D$77:$O$77</c:f>
            </c:numRef>
          </c:val>
          <c:smooth val="1"/>
          <c:extLst>
            <c:ext xmlns:c16="http://schemas.microsoft.com/office/drawing/2014/chart" uri="{C3380CC4-5D6E-409C-BE32-E72D297353CC}">
              <c16:uniqueId val="{0000002B-962C-47F2-9B48-C1140814EB46}"/>
            </c:ext>
          </c:extLst>
        </c:ser>
        <c:ser>
          <c:idx val="44"/>
          <c:order val="44"/>
          <c:tx>
            <c:strRef>
              <c:f>販売指数!$C$78</c:f>
              <c:strCache>
                <c:ptCount val="1"/>
                <c:pt idx="0">
                  <c:v>項目45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販売指数!$D$78:$O$78</c:f>
            </c:numRef>
          </c:val>
          <c:smooth val="1"/>
          <c:extLst>
            <c:ext xmlns:c16="http://schemas.microsoft.com/office/drawing/2014/chart" uri="{C3380CC4-5D6E-409C-BE32-E72D297353CC}">
              <c16:uniqueId val="{0000002C-962C-47F2-9B48-C1140814EB46}"/>
            </c:ext>
          </c:extLst>
        </c:ser>
        <c:ser>
          <c:idx val="45"/>
          <c:order val="45"/>
          <c:tx>
            <c:strRef>
              <c:f>販売指数!$C$79</c:f>
              <c:strCache>
                <c:ptCount val="1"/>
                <c:pt idx="0">
                  <c:v>項目46</c:v>
                </c:pt>
              </c:strCache>
            </c:strRef>
          </c:tx>
          <c:spPr>
            <a:ln w="12700">
              <a:solidFill>
                <a:srgbClr val="C0C0C0"/>
              </a:solidFill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C0C0C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販売指数!$D$79:$O$79</c:f>
            </c:numRef>
          </c:val>
          <c:smooth val="1"/>
          <c:extLst>
            <c:ext xmlns:c16="http://schemas.microsoft.com/office/drawing/2014/chart" uri="{C3380CC4-5D6E-409C-BE32-E72D297353CC}">
              <c16:uniqueId val="{0000002D-962C-47F2-9B48-C1140814EB46}"/>
            </c:ext>
          </c:extLst>
        </c:ser>
        <c:ser>
          <c:idx val="46"/>
          <c:order val="46"/>
          <c:tx>
            <c:strRef>
              <c:f>販売指数!$C$80</c:f>
              <c:strCache>
                <c:ptCount val="1"/>
                <c:pt idx="0">
                  <c:v>項目47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販売指数!$D$80:$O$80</c:f>
            </c:numRef>
          </c:val>
          <c:smooth val="1"/>
          <c:extLst>
            <c:ext xmlns:c16="http://schemas.microsoft.com/office/drawing/2014/chart" uri="{C3380CC4-5D6E-409C-BE32-E72D297353CC}">
              <c16:uniqueId val="{0000002E-962C-47F2-9B48-C1140814EB46}"/>
            </c:ext>
          </c:extLst>
        </c:ser>
        <c:ser>
          <c:idx val="47"/>
          <c:order val="47"/>
          <c:tx>
            <c:strRef>
              <c:f>販売指数!$C$81</c:f>
              <c:strCache>
                <c:ptCount val="1"/>
                <c:pt idx="0">
                  <c:v>項目48</c:v>
                </c:pt>
              </c:strCache>
            </c:strRef>
          </c:tx>
          <c:spPr>
            <a:ln w="12700">
              <a:solidFill>
                <a:srgbClr val="9999FF"/>
              </a:solidFill>
            </a:ln>
          </c:spPr>
          <c:marker>
            <c:symbol val="triangle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販売指数!$D$81:$O$81</c:f>
            </c:numRef>
          </c:val>
          <c:smooth val="1"/>
          <c:extLst>
            <c:ext xmlns:c16="http://schemas.microsoft.com/office/drawing/2014/chart" uri="{C3380CC4-5D6E-409C-BE32-E72D297353CC}">
              <c16:uniqueId val="{0000002F-962C-47F2-9B48-C1140814EB46}"/>
            </c:ext>
          </c:extLst>
        </c:ser>
        <c:ser>
          <c:idx val="48"/>
          <c:order val="48"/>
          <c:tx>
            <c:strRef>
              <c:f>販売指数!$C$82</c:f>
              <c:strCache>
                <c:ptCount val="1"/>
                <c:pt idx="0">
                  <c:v>項目49</c:v>
                </c:pt>
              </c:strCache>
            </c:strRef>
          </c:tx>
          <c:spPr>
            <a:ln w="12700">
              <a:solidFill>
                <a:srgbClr val="993366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販売指数!$D$82:$O$82</c:f>
            </c:numRef>
          </c:val>
          <c:smooth val="1"/>
          <c:extLst>
            <c:ext xmlns:c16="http://schemas.microsoft.com/office/drawing/2014/chart" uri="{C3380CC4-5D6E-409C-BE32-E72D297353CC}">
              <c16:uniqueId val="{00000030-962C-47F2-9B48-C1140814EB46}"/>
            </c:ext>
          </c:extLst>
        </c:ser>
        <c:ser>
          <c:idx val="49"/>
          <c:order val="49"/>
          <c:tx>
            <c:strRef>
              <c:f>販売指数!$C$83</c:f>
              <c:strCache>
                <c:ptCount val="1"/>
                <c:pt idx="0">
                  <c:v>項目50</c:v>
                </c:pt>
              </c:strCache>
            </c:strRef>
          </c:tx>
          <c:spPr>
            <a:ln w="12700">
              <a:solidFill>
                <a:srgbClr val="FFFFCC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FF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販売指数!$D$83:$O$83</c:f>
            </c:numRef>
          </c:val>
          <c:smooth val="1"/>
          <c:extLst>
            <c:ext xmlns:c16="http://schemas.microsoft.com/office/drawing/2014/chart" uri="{C3380CC4-5D6E-409C-BE32-E72D297353CC}">
              <c16:uniqueId val="{00000031-962C-47F2-9B48-C1140814E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134112"/>
        <c:axId val="1"/>
      </c:lineChart>
      <c:catAx>
        <c:axId val="1595134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159513411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2840909090909096"/>
          <c:y val="1.5309231225834337E-2"/>
          <c:w val="6.4772727272727273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title>
      <c:tx>
        <c:rich>
          <a:bodyPr/>
          <a:lstStyle/>
          <a:p>
            <a:pPr>
              <a:defRPr/>
            </a:pPr>
            <a:r>
              <a:rPr sz="1150" b="0"/>
              <a:t> </a:t>
            </a:r>
          </a:p>
        </c:rich>
      </c:tx>
      <c:layout>
        <c:manualLayout>
          <c:xMode val="edge"/>
          <c:yMode val="edge"/>
          <c:x val="0.49879129734085415"/>
          <c:y val="3.0567685589519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7646131651702537E-2"/>
          <c:y val="1.5309231225834337E-2"/>
          <c:w val="0.88939874822443177"/>
          <c:h val="0.95984818214593937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販売指数!$C$170</c:f>
              <c:strCache>
                <c:ptCount val="1"/>
                <c:pt idx="0">
                  <c:v>加工食品</c:v>
                </c:pt>
              </c:strCache>
            </c:strRef>
          </c:tx>
          <c:spPr>
            <a:ln w="25400">
              <a:solidFill>
                <a:srgbClr val="000080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販売指数!$D$170:$O$170</c:f>
              <c:numCache>
                <c:formatCode>#,##0.0;"▲ "#,##0.0</c:formatCode>
                <c:ptCount val="12"/>
                <c:pt idx="0">
                  <c:v>0</c:v>
                </c:pt>
                <c:pt idx="1">
                  <c:v>95.872014220720857</c:v>
                </c:pt>
                <c:pt idx="2">
                  <c:v>96.625412242856285</c:v>
                </c:pt>
                <c:pt idx="3">
                  <c:v>96.988504573084924</c:v>
                </c:pt>
                <c:pt idx="4">
                  <c:v>97.780812088983055</c:v>
                </c:pt>
                <c:pt idx="5">
                  <c:v>94.713644795901416</c:v>
                </c:pt>
                <c:pt idx="6">
                  <c:v>103.2074689235219</c:v>
                </c:pt>
                <c:pt idx="7">
                  <c:v>99.679681851510821</c:v>
                </c:pt>
                <c:pt idx="8">
                  <c:v>124.97216858570322</c:v>
                </c:pt>
                <c:pt idx="9">
                  <c:v>96.61567737377851</c:v>
                </c:pt>
                <c:pt idx="10">
                  <c:v>93.033240892880414</c:v>
                </c:pt>
                <c:pt idx="11">
                  <c:v>100.51137445105856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A4-4A72-93DA-E17382848F1F}"/>
            </c:ext>
          </c:extLst>
        </c:ser>
        <c:ser>
          <c:idx val="1"/>
          <c:order val="1"/>
          <c:tx>
            <c:strRef>
              <c:f>販売指数!$C$171</c:f>
              <c:strCache>
                <c:ptCount val="1"/>
                <c:pt idx="0">
                  <c:v>生鮮食品</c:v>
                </c:pt>
              </c:strCache>
            </c:strRef>
          </c:tx>
          <c:spPr>
            <a:ln w="25400">
              <a:solidFill>
                <a:srgbClr val="FF00FF"/>
              </a:solidFill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販売指数!$D$171:$O$171</c:f>
              <c:numCache>
                <c:formatCode>#,##0.0;"▲ "#,##0.0</c:formatCode>
                <c:ptCount val="12"/>
                <c:pt idx="0">
                  <c:v>0</c:v>
                </c:pt>
                <c:pt idx="1">
                  <c:v>98.358794084489475</c:v>
                </c:pt>
                <c:pt idx="2">
                  <c:v>99.722082449940686</c:v>
                </c:pt>
                <c:pt idx="3">
                  <c:v>91.237206251489425</c:v>
                </c:pt>
                <c:pt idx="4">
                  <c:v>91.178696763478371</c:v>
                </c:pt>
                <c:pt idx="5">
                  <c:v>94.367661289253078</c:v>
                </c:pt>
                <c:pt idx="6">
                  <c:v>105.32078909861218</c:v>
                </c:pt>
                <c:pt idx="7">
                  <c:v>98.854805828357385</c:v>
                </c:pt>
                <c:pt idx="8">
                  <c:v>114.41490036697084</c:v>
                </c:pt>
                <c:pt idx="9">
                  <c:v>104.1272170584906</c:v>
                </c:pt>
                <c:pt idx="10">
                  <c:v>98.799516816638416</c:v>
                </c:pt>
                <c:pt idx="11">
                  <c:v>103.61832999227929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4A4-4A72-93DA-E17382848F1F}"/>
            </c:ext>
          </c:extLst>
        </c:ser>
        <c:ser>
          <c:idx val="2"/>
          <c:order val="2"/>
          <c:tx>
            <c:strRef>
              <c:f>販売指数!$C$172</c:f>
              <c:strCache>
                <c:ptCount val="1"/>
                <c:pt idx="0">
                  <c:v>菓子類</c:v>
                </c:pt>
              </c:strCache>
            </c:strRef>
          </c:tx>
          <c:spPr>
            <a:ln w="25400">
              <a:solidFill>
                <a:srgbClr val="FFFF00"/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販売指数!$D$172:$O$172</c:f>
              <c:numCache>
                <c:formatCode>#,##0.0;"▲ "#,##0.0</c:formatCode>
                <c:ptCount val="12"/>
                <c:pt idx="0">
                  <c:v>0</c:v>
                </c:pt>
                <c:pt idx="1">
                  <c:v>100.89898449130081</c:v>
                </c:pt>
                <c:pt idx="2">
                  <c:v>99.71824383497237</c:v>
                </c:pt>
                <c:pt idx="3">
                  <c:v>104.63601199913649</c:v>
                </c:pt>
                <c:pt idx="4">
                  <c:v>105.33712417178853</c:v>
                </c:pt>
                <c:pt idx="5">
                  <c:v>94.840541021268422</c:v>
                </c:pt>
                <c:pt idx="6">
                  <c:v>97.588890955896261</c:v>
                </c:pt>
                <c:pt idx="7">
                  <c:v>90.655830617712368</c:v>
                </c:pt>
                <c:pt idx="8">
                  <c:v>110.22042846644757</c:v>
                </c:pt>
                <c:pt idx="9">
                  <c:v>94.101062501947226</c:v>
                </c:pt>
                <c:pt idx="10">
                  <c:v>97.960995425758355</c:v>
                </c:pt>
                <c:pt idx="11">
                  <c:v>104.04188651377144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4A4-4A72-93DA-E17382848F1F}"/>
            </c:ext>
          </c:extLst>
        </c:ser>
        <c:ser>
          <c:idx val="3"/>
          <c:order val="3"/>
          <c:tx>
            <c:strRef>
              <c:f>販売指数!$C$173</c:f>
              <c:strCache>
                <c:ptCount val="1"/>
                <c:pt idx="0">
                  <c:v>項目4</c:v>
                </c:pt>
              </c:strCache>
            </c:strRef>
          </c:tx>
          <c:spPr>
            <a:ln w="25400">
              <a:solidFill>
                <a:srgbClr val="00FF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販売指数!$D$173:$O$173</c:f>
            </c:numRef>
          </c:val>
          <c:smooth val="1"/>
          <c:extLst>
            <c:ext xmlns:c16="http://schemas.microsoft.com/office/drawing/2014/chart" uri="{C3380CC4-5D6E-409C-BE32-E72D297353CC}">
              <c16:uniqueId val="{00000003-44A4-4A72-93DA-E17382848F1F}"/>
            </c:ext>
          </c:extLst>
        </c:ser>
        <c:ser>
          <c:idx val="4"/>
          <c:order val="4"/>
          <c:tx>
            <c:strRef>
              <c:f>販売指数!$C$174</c:f>
              <c:strCache>
                <c:ptCount val="1"/>
                <c:pt idx="0">
                  <c:v>項目5</c:v>
                </c:pt>
              </c:strCache>
            </c:strRef>
          </c:tx>
          <c:spPr>
            <a:ln w="25400">
              <a:solidFill>
                <a:srgbClr val="800080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販売指数!$D$174:$O$174</c:f>
            </c:numRef>
          </c:val>
          <c:smooth val="1"/>
          <c:extLst>
            <c:ext xmlns:c16="http://schemas.microsoft.com/office/drawing/2014/chart" uri="{C3380CC4-5D6E-409C-BE32-E72D297353CC}">
              <c16:uniqueId val="{00000004-44A4-4A72-93DA-E17382848F1F}"/>
            </c:ext>
          </c:extLst>
        </c:ser>
        <c:ser>
          <c:idx val="5"/>
          <c:order val="5"/>
          <c:tx>
            <c:strRef>
              <c:f>販売指数!$C$175</c:f>
              <c:strCache>
                <c:ptCount val="1"/>
                <c:pt idx="0">
                  <c:v>項目6</c:v>
                </c:pt>
              </c:strCache>
            </c:strRef>
          </c:tx>
          <c:spPr>
            <a:ln w="25400">
              <a:solidFill>
                <a:srgbClr val="800000"/>
              </a:solidFill>
            </a:ln>
          </c:spPr>
          <c:marker>
            <c:symbol val="circle"/>
            <c:size val="7"/>
            <c:spPr>
              <a:solidFill>
                <a:srgbClr val="800000"/>
              </a:solidFill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販売指数!$D$175:$O$175</c:f>
            </c:numRef>
          </c:val>
          <c:smooth val="1"/>
          <c:extLst>
            <c:ext xmlns:c16="http://schemas.microsoft.com/office/drawing/2014/chart" uri="{C3380CC4-5D6E-409C-BE32-E72D297353CC}">
              <c16:uniqueId val="{00000005-44A4-4A72-93DA-E17382848F1F}"/>
            </c:ext>
          </c:extLst>
        </c:ser>
        <c:ser>
          <c:idx val="6"/>
          <c:order val="6"/>
          <c:tx>
            <c:strRef>
              <c:f>販売指数!$C$176</c:f>
              <c:strCache>
                <c:ptCount val="1"/>
                <c:pt idx="0">
                  <c:v>項目7</c:v>
                </c:pt>
              </c:strCache>
            </c:strRef>
          </c:tx>
          <c:spPr>
            <a:ln w="25400">
              <a:solidFill>
                <a:srgbClr val="008080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販売指数!$D$176:$O$176</c:f>
            </c:numRef>
          </c:val>
          <c:smooth val="1"/>
          <c:extLst>
            <c:ext xmlns:c16="http://schemas.microsoft.com/office/drawing/2014/chart" uri="{C3380CC4-5D6E-409C-BE32-E72D297353CC}">
              <c16:uniqueId val="{00000006-44A4-4A72-93DA-E17382848F1F}"/>
            </c:ext>
          </c:extLst>
        </c:ser>
        <c:ser>
          <c:idx val="7"/>
          <c:order val="7"/>
          <c:tx>
            <c:strRef>
              <c:f>販売指数!$C$177</c:f>
              <c:strCache>
                <c:ptCount val="1"/>
                <c:pt idx="0">
                  <c:v>項目8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販売指数!$D$177:$O$177</c:f>
            </c:numRef>
          </c:val>
          <c:smooth val="1"/>
          <c:extLst>
            <c:ext xmlns:c16="http://schemas.microsoft.com/office/drawing/2014/chart" uri="{C3380CC4-5D6E-409C-BE32-E72D297353CC}">
              <c16:uniqueId val="{00000007-44A4-4A72-93DA-E17382848F1F}"/>
            </c:ext>
          </c:extLst>
        </c:ser>
        <c:ser>
          <c:idx val="8"/>
          <c:order val="8"/>
          <c:tx>
            <c:strRef>
              <c:f>販売指数!$C$178</c:f>
              <c:strCache>
                <c:ptCount val="1"/>
                <c:pt idx="0">
                  <c:v>項目9</c:v>
                </c:pt>
              </c:strCache>
            </c:strRef>
          </c:tx>
          <c:spPr>
            <a:ln w="25400">
              <a:solidFill>
                <a:srgbClr val="00CCFF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販売指数!$D$178:$O$178</c:f>
            </c:numRef>
          </c:val>
          <c:smooth val="1"/>
          <c:extLst>
            <c:ext xmlns:c16="http://schemas.microsoft.com/office/drawing/2014/chart" uri="{C3380CC4-5D6E-409C-BE32-E72D297353CC}">
              <c16:uniqueId val="{00000008-44A4-4A72-93DA-E17382848F1F}"/>
            </c:ext>
          </c:extLst>
        </c:ser>
        <c:ser>
          <c:idx val="9"/>
          <c:order val="9"/>
          <c:tx>
            <c:strRef>
              <c:f>販売指数!$C$179</c:f>
              <c:strCache>
                <c:ptCount val="1"/>
                <c:pt idx="0">
                  <c:v>項目10</c:v>
                </c:pt>
              </c:strCache>
            </c:strRef>
          </c:tx>
          <c:spPr>
            <a:ln w="25400">
              <a:solidFill>
                <a:srgbClr val="CCFFFF"/>
              </a:solidFill>
            </a:ln>
          </c:spPr>
          <c:marker>
            <c:symbol val="diamond"/>
            <c:size val="7"/>
            <c:spPr>
              <a:solidFill>
                <a:srgbClr val="CCFFFF"/>
              </a:solidFill>
              <a:ln>
                <a:solidFill>
                  <a:srgbClr val="CC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販売指数!$D$179:$O$179</c:f>
            </c:numRef>
          </c:val>
          <c:smooth val="1"/>
          <c:extLst>
            <c:ext xmlns:c16="http://schemas.microsoft.com/office/drawing/2014/chart" uri="{C3380CC4-5D6E-409C-BE32-E72D297353CC}">
              <c16:uniqueId val="{00000009-44A4-4A72-93DA-E17382848F1F}"/>
            </c:ext>
          </c:extLst>
        </c:ser>
        <c:ser>
          <c:idx val="10"/>
          <c:order val="10"/>
          <c:tx>
            <c:strRef>
              <c:f>販売指数!$C$180</c:f>
              <c:strCache>
                <c:ptCount val="1"/>
                <c:pt idx="0">
                  <c:v>項目11</c:v>
                </c:pt>
              </c:strCache>
            </c:strRef>
          </c:tx>
          <c:spPr>
            <a:ln w="25400">
              <a:solidFill>
                <a:srgbClr val="CCFFCC"/>
              </a:solidFill>
            </a:ln>
          </c:spPr>
          <c:marker>
            <c:symbol val="square"/>
            <c:size val="7"/>
            <c:spPr>
              <a:solidFill>
                <a:srgbClr val="CCFFCC"/>
              </a:solidFill>
              <a:ln>
                <a:solidFill>
                  <a:srgbClr val="CC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販売指数!$D$180:$O$180</c:f>
            </c:numRef>
          </c:val>
          <c:smooth val="1"/>
          <c:extLst>
            <c:ext xmlns:c16="http://schemas.microsoft.com/office/drawing/2014/chart" uri="{C3380CC4-5D6E-409C-BE32-E72D297353CC}">
              <c16:uniqueId val="{0000000A-44A4-4A72-93DA-E17382848F1F}"/>
            </c:ext>
          </c:extLst>
        </c:ser>
        <c:ser>
          <c:idx val="11"/>
          <c:order val="11"/>
          <c:tx>
            <c:strRef>
              <c:f>販売指数!$C$181</c:f>
              <c:strCache>
                <c:ptCount val="1"/>
                <c:pt idx="0">
                  <c:v>項目12</c:v>
                </c:pt>
              </c:strCache>
            </c:strRef>
          </c:tx>
          <c:spPr>
            <a:ln w="25400">
              <a:solidFill>
                <a:srgbClr val="FFFF99"/>
              </a:solidFill>
            </a:ln>
          </c:spPr>
          <c:marker>
            <c:symbol val="triangle"/>
            <c:size val="7"/>
            <c:spPr>
              <a:solidFill>
                <a:srgbClr val="FFFF99"/>
              </a:solidFill>
              <a:ln>
                <a:solidFill>
                  <a:srgbClr val="FFFF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販売指数!$D$181:$O$181</c:f>
            </c:numRef>
          </c:val>
          <c:smooth val="1"/>
          <c:extLst>
            <c:ext xmlns:c16="http://schemas.microsoft.com/office/drawing/2014/chart" uri="{C3380CC4-5D6E-409C-BE32-E72D297353CC}">
              <c16:uniqueId val="{0000000B-44A4-4A72-93DA-E17382848F1F}"/>
            </c:ext>
          </c:extLst>
        </c:ser>
        <c:ser>
          <c:idx val="12"/>
          <c:order val="12"/>
          <c:tx>
            <c:strRef>
              <c:f>販売指数!$C$182</c:f>
              <c:strCache>
                <c:ptCount val="1"/>
                <c:pt idx="0">
                  <c:v>項目13</c:v>
                </c:pt>
              </c:strCache>
            </c:strRef>
          </c:tx>
          <c:spPr>
            <a:ln w="25400">
              <a:solidFill>
                <a:srgbClr val="99CCFF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99CC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販売指数!$D$182:$O$182</c:f>
            </c:numRef>
          </c:val>
          <c:smooth val="1"/>
          <c:extLst>
            <c:ext xmlns:c16="http://schemas.microsoft.com/office/drawing/2014/chart" uri="{C3380CC4-5D6E-409C-BE32-E72D297353CC}">
              <c16:uniqueId val="{0000000C-44A4-4A72-93DA-E17382848F1F}"/>
            </c:ext>
          </c:extLst>
        </c:ser>
        <c:ser>
          <c:idx val="13"/>
          <c:order val="13"/>
          <c:tx>
            <c:strRef>
              <c:f>販売指数!$C$183</c:f>
              <c:strCache>
                <c:ptCount val="1"/>
                <c:pt idx="0">
                  <c:v>項目14</c:v>
                </c:pt>
              </c:strCache>
            </c:strRef>
          </c:tx>
          <c:spPr>
            <a:ln w="25400">
              <a:solidFill>
                <a:srgbClr val="FF99CC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FF99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販売指数!$D$183:$O$183</c:f>
            </c:numRef>
          </c:val>
          <c:smooth val="1"/>
          <c:extLst>
            <c:ext xmlns:c16="http://schemas.microsoft.com/office/drawing/2014/chart" uri="{C3380CC4-5D6E-409C-BE32-E72D297353CC}">
              <c16:uniqueId val="{0000000D-44A4-4A72-93DA-E17382848F1F}"/>
            </c:ext>
          </c:extLst>
        </c:ser>
        <c:ser>
          <c:idx val="14"/>
          <c:order val="14"/>
          <c:tx>
            <c:strRef>
              <c:f>販売指数!$C$184</c:f>
              <c:strCache>
                <c:ptCount val="1"/>
                <c:pt idx="0">
                  <c:v>項目15</c:v>
                </c:pt>
              </c:strCache>
            </c:strRef>
          </c:tx>
          <c:spPr>
            <a:ln w="25400">
              <a:solidFill>
                <a:srgbClr val="CC99FF"/>
              </a:solidFill>
            </a:ln>
          </c:spPr>
          <c:marker>
            <c:symbol val="circle"/>
            <c:size val="7"/>
            <c:spPr>
              <a:solidFill>
                <a:srgbClr val="CC99FF"/>
              </a:solidFill>
              <a:ln>
                <a:solidFill>
                  <a:srgbClr val="CC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販売指数!$D$184:$O$184</c:f>
            </c:numRef>
          </c:val>
          <c:smooth val="1"/>
          <c:extLst>
            <c:ext xmlns:c16="http://schemas.microsoft.com/office/drawing/2014/chart" uri="{C3380CC4-5D6E-409C-BE32-E72D297353CC}">
              <c16:uniqueId val="{0000000E-44A4-4A72-93DA-E17382848F1F}"/>
            </c:ext>
          </c:extLst>
        </c:ser>
        <c:ser>
          <c:idx val="15"/>
          <c:order val="15"/>
          <c:tx>
            <c:strRef>
              <c:f>販売指数!$C$185</c:f>
              <c:strCache>
                <c:ptCount val="1"/>
                <c:pt idx="0">
                  <c:v>項目16</c:v>
                </c:pt>
              </c:strCache>
            </c:strRef>
          </c:tx>
          <c:spPr>
            <a:ln w="25400">
              <a:solidFill>
                <a:srgbClr val="FFCC99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FFCC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販売指数!$D$185:$O$185</c:f>
            </c:numRef>
          </c:val>
          <c:smooth val="1"/>
          <c:extLst>
            <c:ext xmlns:c16="http://schemas.microsoft.com/office/drawing/2014/chart" uri="{C3380CC4-5D6E-409C-BE32-E72D297353CC}">
              <c16:uniqueId val="{0000000F-44A4-4A72-93DA-E17382848F1F}"/>
            </c:ext>
          </c:extLst>
        </c:ser>
        <c:ser>
          <c:idx val="16"/>
          <c:order val="16"/>
          <c:tx>
            <c:strRef>
              <c:f>販売指数!$C$186</c:f>
              <c:strCache>
                <c:ptCount val="1"/>
                <c:pt idx="0">
                  <c:v>項目17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66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販売指数!$D$186:$O$186</c:f>
            </c:numRef>
          </c:val>
          <c:smooth val="1"/>
          <c:extLst>
            <c:ext xmlns:c16="http://schemas.microsoft.com/office/drawing/2014/chart" uri="{C3380CC4-5D6E-409C-BE32-E72D297353CC}">
              <c16:uniqueId val="{00000010-44A4-4A72-93DA-E17382848F1F}"/>
            </c:ext>
          </c:extLst>
        </c:ser>
        <c:ser>
          <c:idx val="17"/>
          <c:order val="17"/>
          <c:tx>
            <c:strRef>
              <c:f>販売指数!$C$187</c:f>
              <c:strCache>
                <c:ptCount val="1"/>
                <c:pt idx="0">
                  <c:v>項目18</c:v>
                </c:pt>
              </c:strCache>
            </c:strRef>
          </c:tx>
          <c:spPr>
            <a:ln w="25400">
              <a:solidFill>
                <a:srgbClr val="33CCCC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33CC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販売指数!$D$187:$O$187</c:f>
            </c:numRef>
          </c:val>
          <c:smooth val="1"/>
          <c:extLst>
            <c:ext xmlns:c16="http://schemas.microsoft.com/office/drawing/2014/chart" uri="{C3380CC4-5D6E-409C-BE32-E72D297353CC}">
              <c16:uniqueId val="{00000011-44A4-4A72-93DA-E17382848F1F}"/>
            </c:ext>
          </c:extLst>
        </c:ser>
        <c:ser>
          <c:idx val="18"/>
          <c:order val="18"/>
          <c:tx>
            <c:strRef>
              <c:f>販売指数!$C$188</c:f>
              <c:strCache>
                <c:ptCount val="1"/>
                <c:pt idx="0">
                  <c:v>項目19</c:v>
                </c:pt>
              </c:strCache>
            </c:strRef>
          </c:tx>
          <c:spPr>
            <a:ln w="25400">
              <a:solidFill>
                <a:srgbClr val="99CC00"/>
              </a:solidFill>
            </a:ln>
          </c:spPr>
          <c:marker>
            <c:symbol val="diamond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販売指数!$D$188:$O$188</c:f>
            </c:numRef>
          </c:val>
          <c:smooth val="1"/>
          <c:extLst>
            <c:ext xmlns:c16="http://schemas.microsoft.com/office/drawing/2014/chart" uri="{C3380CC4-5D6E-409C-BE32-E72D297353CC}">
              <c16:uniqueId val="{00000012-44A4-4A72-93DA-E17382848F1F}"/>
            </c:ext>
          </c:extLst>
        </c:ser>
        <c:ser>
          <c:idx val="19"/>
          <c:order val="19"/>
          <c:tx>
            <c:strRef>
              <c:f>販売指数!$C$189</c:f>
              <c:strCache>
                <c:ptCount val="1"/>
                <c:pt idx="0">
                  <c:v>項目20</c:v>
                </c:pt>
              </c:strCache>
            </c:strRef>
          </c:tx>
          <c:spPr>
            <a:ln w="25400">
              <a:solidFill>
                <a:srgbClr val="FFCC00"/>
              </a:solidFill>
            </a:ln>
          </c:spPr>
          <c:marker>
            <c:symbol val="square"/>
            <c:size val="7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販売指数!$D$189:$O$189</c:f>
            </c:numRef>
          </c:val>
          <c:smooth val="1"/>
          <c:extLst>
            <c:ext xmlns:c16="http://schemas.microsoft.com/office/drawing/2014/chart" uri="{C3380CC4-5D6E-409C-BE32-E72D297353CC}">
              <c16:uniqueId val="{00000013-44A4-4A72-93DA-E17382848F1F}"/>
            </c:ext>
          </c:extLst>
        </c:ser>
        <c:ser>
          <c:idx val="20"/>
          <c:order val="20"/>
          <c:tx>
            <c:strRef>
              <c:f>販売指数!$C$190</c:f>
              <c:strCache>
                <c:ptCount val="1"/>
                <c:pt idx="0">
                  <c:v>項目21</c:v>
                </c:pt>
              </c:strCache>
            </c:strRef>
          </c:tx>
          <c:spPr>
            <a:ln w="25400">
              <a:solidFill>
                <a:srgbClr val="FF9900"/>
              </a:solidFill>
            </a:ln>
          </c:spPr>
          <c:marker>
            <c:symbol val="triangle"/>
            <c:size val="7"/>
            <c:spPr>
              <a:solidFill>
                <a:srgbClr val="FF9900"/>
              </a:solidFill>
              <a:ln>
                <a:solidFill>
                  <a:srgbClr val="FF99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販売指数!$D$190:$O$190</c:f>
            </c:numRef>
          </c:val>
          <c:smooth val="1"/>
          <c:extLst>
            <c:ext xmlns:c16="http://schemas.microsoft.com/office/drawing/2014/chart" uri="{C3380CC4-5D6E-409C-BE32-E72D297353CC}">
              <c16:uniqueId val="{00000014-44A4-4A72-93DA-E17382848F1F}"/>
            </c:ext>
          </c:extLst>
        </c:ser>
        <c:ser>
          <c:idx val="21"/>
          <c:order val="21"/>
          <c:tx>
            <c:strRef>
              <c:f>販売指数!$C$191</c:f>
              <c:strCache>
                <c:ptCount val="1"/>
                <c:pt idx="0">
                  <c:v>項目22</c:v>
                </c:pt>
              </c:strCache>
            </c:strRef>
          </c:tx>
          <c:spPr>
            <a:ln w="25400">
              <a:solidFill>
                <a:srgbClr val="FF660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FF66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販売指数!$D$191:$O$191</c:f>
            </c:numRef>
          </c:val>
          <c:smooth val="1"/>
          <c:extLst>
            <c:ext xmlns:c16="http://schemas.microsoft.com/office/drawing/2014/chart" uri="{C3380CC4-5D6E-409C-BE32-E72D297353CC}">
              <c16:uniqueId val="{00000015-44A4-4A72-93DA-E17382848F1F}"/>
            </c:ext>
          </c:extLst>
        </c:ser>
        <c:ser>
          <c:idx val="22"/>
          <c:order val="22"/>
          <c:tx>
            <c:strRef>
              <c:f>販売指数!$C$192</c:f>
              <c:strCache>
                <c:ptCount val="1"/>
                <c:pt idx="0">
                  <c:v>項目23</c:v>
                </c:pt>
              </c:strCache>
            </c:strRef>
          </c:tx>
          <c:spPr>
            <a:ln w="25400">
              <a:solidFill>
                <a:srgbClr val="666699"/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6666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販売指数!$D$192:$O$192</c:f>
            </c:numRef>
          </c:val>
          <c:smooth val="1"/>
          <c:extLst>
            <c:ext xmlns:c16="http://schemas.microsoft.com/office/drawing/2014/chart" uri="{C3380CC4-5D6E-409C-BE32-E72D297353CC}">
              <c16:uniqueId val="{00000016-44A4-4A72-93DA-E17382848F1F}"/>
            </c:ext>
          </c:extLst>
        </c:ser>
        <c:ser>
          <c:idx val="23"/>
          <c:order val="23"/>
          <c:tx>
            <c:strRef>
              <c:f>販売指数!$C$193</c:f>
              <c:strCache>
                <c:ptCount val="1"/>
                <c:pt idx="0">
                  <c:v>項目24</c:v>
                </c:pt>
              </c:strCache>
            </c:strRef>
          </c:tx>
          <c:spPr>
            <a:ln w="25400">
              <a:solidFill>
                <a:srgbClr val="969696"/>
              </a:solidFill>
            </a:ln>
          </c:spPr>
          <c:marker>
            <c:symbol val="circle"/>
            <c:size val="7"/>
            <c:spPr>
              <a:solidFill>
                <a:srgbClr val="969696"/>
              </a:solidFill>
              <a:ln>
                <a:solidFill>
                  <a:srgbClr val="96969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販売指数!$D$193:$O$193</c:f>
            </c:numRef>
          </c:val>
          <c:smooth val="1"/>
          <c:extLst>
            <c:ext xmlns:c16="http://schemas.microsoft.com/office/drawing/2014/chart" uri="{C3380CC4-5D6E-409C-BE32-E72D297353CC}">
              <c16:uniqueId val="{00000017-44A4-4A72-93DA-E17382848F1F}"/>
            </c:ext>
          </c:extLst>
        </c:ser>
        <c:ser>
          <c:idx val="24"/>
          <c:order val="24"/>
          <c:tx>
            <c:strRef>
              <c:f>販売指数!$C$194</c:f>
              <c:strCache>
                <c:ptCount val="1"/>
                <c:pt idx="0">
                  <c:v>項目25</c:v>
                </c:pt>
              </c:strCache>
            </c:strRef>
          </c:tx>
          <c:spPr>
            <a:ln w="25400">
              <a:solidFill>
                <a:srgbClr val="003366"/>
              </a:solidFill>
            </a:ln>
          </c:spPr>
          <c:marker>
            <c:symbol val="plus"/>
            <c:size val="7"/>
            <c:spPr>
              <a:noFill/>
              <a:ln>
                <a:solidFill>
                  <a:srgbClr val="00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販売指数!$D$194:$O$194</c:f>
            </c:numRef>
          </c:val>
          <c:smooth val="1"/>
          <c:extLst>
            <c:ext xmlns:c16="http://schemas.microsoft.com/office/drawing/2014/chart" uri="{C3380CC4-5D6E-409C-BE32-E72D297353CC}">
              <c16:uniqueId val="{00000018-44A4-4A72-93DA-E17382848F1F}"/>
            </c:ext>
          </c:extLst>
        </c:ser>
        <c:ser>
          <c:idx val="25"/>
          <c:order val="25"/>
          <c:tx>
            <c:strRef>
              <c:f>販売指数!$C$195</c:f>
              <c:strCache>
                <c:ptCount val="1"/>
                <c:pt idx="0">
                  <c:v>項目26</c:v>
                </c:pt>
              </c:strCache>
            </c:strRef>
          </c:tx>
          <c:spPr>
            <a:ln w="25400">
              <a:solidFill>
                <a:srgbClr val="339966"/>
              </a:solidFill>
            </a:ln>
          </c:spPr>
          <c:marker>
            <c:symbol val="dot"/>
            <c:size val="7"/>
            <c:spPr>
              <a:noFill/>
              <a:ln>
                <a:solidFill>
                  <a:srgbClr val="3399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販売指数!$D$195:$O$195</c:f>
            </c:numRef>
          </c:val>
          <c:smooth val="1"/>
          <c:extLst>
            <c:ext xmlns:c16="http://schemas.microsoft.com/office/drawing/2014/chart" uri="{C3380CC4-5D6E-409C-BE32-E72D297353CC}">
              <c16:uniqueId val="{00000019-44A4-4A72-93DA-E17382848F1F}"/>
            </c:ext>
          </c:extLst>
        </c:ser>
        <c:ser>
          <c:idx val="26"/>
          <c:order val="26"/>
          <c:tx>
            <c:strRef>
              <c:f>販売指数!$C$196</c:f>
              <c:strCache>
                <c:ptCount val="1"/>
                <c:pt idx="0">
                  <c:v>項目27</c:v>
                </c:pt>
              </c:strCache>
            </c:strRef>
          </c:tx>
          <c:spPr>
            <a:ln w="25400">
              <a:solidFill>
                <a:srgbClr val="003300"/>
              </a:solidFill>
            </a:ln>
          </c:spPr>
          <c:marker>
            <c:symbol val="dash"/>
            <c:size val="7"/>
            <c:spPr>
              <a:noFill/>
              <a:ln>
                <a:solidFill>
                  <a:srgbClr val="00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販売指数!$D$196:$O$196</c:f>
            </c:numRef>
          </c:val>
          <c:smooth val="1"/>
          <c:extLst>
            <c:ext xmlns:c16="http://schemas.microsoft.com/office/drawing/2014/chart" uri="{C3380CC4-5D6E-409C-BE32-E72D297353CC}">
              <c16:uniqueId val="{0000001A-44A4-4A72-93DA-E17382848F1F}"/>
            </c:ext>
          </c:extLst>
        </c:ser>
        <c:ser>
          <c:idx val="27"/>
          <c:order val="27"/>
          <c:tx>
            <c:strRef>
              <c:f>販売指数!$C$197</c:f>
              <c:strCache>
                <c:ptCount val="1"/>
                <c:pt idx="0">
                  <c:v>項目28</c:v>
                </c:pt>
              </c:strCache>
            </c:strRef>
          </c:tx>
          <c:spPr>
            <a:ln w="25400">
              <a:solidFill>
                <a:srgbClr val="333300"/>
              </a:solidFill>
            </a:ln>
          </c:spPr>
          <c:marker>
            <c:symbol val="diamond"/>
            <c:size val="7"/>
            <c:spPr>
              <a:solidFill>
                <a:srgbClr val="333300"/>
              </a:solidFill>
              <a:ln>
                <a:solidFill>
                  <a:srgbClr val="33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販売指数!$D$197:$O$197</c:f>
            </c:numRef>
          </c:val>
          <c:smooth val="1"/>
          <c:extLst>
            <c:ext xmlns:c16="http://schemas.microsoft.com/office/drawing/2014/chart" uri="{C3380CC4-5D6E-409C-BE32-E72D297353CC}">
              <c16:uniqueId val="{0000001B-44A4-4A72-93DA-E17382848F1F}"/>
            </c:ext>
          </c:extLst>
        </c:ser>
        <c:ser>
          <c:idx val="28"/>
          <c:order val="28"/>
          <c:tx>
            <c:strRef>
              <c:f>販売指数!$C$198</c:f>
              <c:strCache>
                <c:ptCount val="1"/>
                <c:pt idx="0">
                  <c:v>項目29</c:v>
                </c:pt>
              </c:strCache>
            </c:strRef>
          </c:tx>
          <c:spPr>
            <a:ln w="25400">
              <a:solidFill>
                <a:srgbClr val="993300"/>
              </a:solidFill>
            </a:ln>
          </c:spPr>
          <c:marker>
            <c:symbol val="square"/>
            <c:size val="7"/>
            <c:spPr>
              <a:solidFill>
                <a:srgbClr val="993300"/>
              </a:solidFill>
              <a:ln>
                <a:solidFill>
                  <a:srgbClr val="9933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販売指数!$D$198:$O$198</c:f>
            </c:numRef>
          </c:val>
          <c:smooth val="1"/>
          <c:extLst>
            <c:ext xmlns:c16="http://schemas.microsoft.com/office/drawing/2014/chart" uri="{C3380CC4-5D6E-409C-BE32-E72D297353CC}">
              <c16:uniqueId val="{0000001C-44A4-4A72-93DA-E17382848F1F}"/>
            </c:ext>
          </c:extLst>
        </c:ser>
        <c:ser>
          <c:idx val="29"/>
          <c:order val="29"/>
          <c:tx>
            <c:strRef>
              <c:f>販売指数!$C$199</c:f>
              <c:strCache>
                <c:ptCount val="1"/>
                <c:pt idx="0">
                  <c:v>項目30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triangle"/>
            <c:size val="7"/>
            <c:spPr>
              <a:solidFill>
                <a:srgbClr val="993366"/>
              </a:solidFill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販売指数!$D$199:$O$199</c:f>
            </c:numRef>
          </c:val>
          <c:smooth val="1"/>
          <c:extLst>
            <c:ext xmlns:c16="http://schemas.microsoft.com/office/drawing/2014/chart" uri="{C3380CC4-5D6E-409C-BE32-E72D297353CC}">
              <c16:uniqueId val="{0000001D-44A4-4A72-93DA-E17382848F1F}"/>
            </c:ext>
          </c:extLst>
        </c:ser>
        <c:ser>
          <c:idx val="30"/>
          <c:order val="30"/>
          <c:tx>
            <c:strRef>
              <c:f>販売指数!$C$200</c:f>
              <c:strCache>
                <c:ptCount val="1"/>
                <c:pt idx="0">
                  <c:v>項目31</c:v>
                </c:pt>
              </c:strCache>
            </c:strRef>
          </c:tx>
          <c:spPr>
            <a:ln w="12700">
              <a:solidFill>
                <a:srgbClr val="333399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販売指数!$D$200:$O$200</c:f>
            </c:numRef>
          </c:val>
          <c:smooth val="1"/>
          <c:extLst>
            <c:ext xmlns:c16="http://schemas.microsoft.com/office/drawing/2014/chart" uri="{C3380CC4-5D6E-409C-BE32-E72D297353CC}">
              <c16:uniqueId val="{0000001E-44A4-4A72-93DA-E17382848F1F}"/>
            </c:ext>
          </c:extLst>
        </c:ser>
        <c:ser>
          <c:idx val="31"/>
          <c:order val="31"/>
          <c:tx>
            <c:strRef>
              <c:f>販売指数!$C$201</c:f>
              <c:strCache>
                <c:ptCount val="1"/>
                <c:pt idx="0">
                  <c:v>項目32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販売指数!$D$201:$O$201</c:f>
            </c:numRef>
          </c:val>
          <c:smooth val="1"/>
          <c:extLst>
            <c:ext xmlns:c16="http://schemas.microsoft.com/office/drawing/2014/chart" uri="{C3380CC4-5D6E-409C-BE32-E72D297353CC}">
              <c16:uniqueId val="{0000001F-44A4-4A72-93DA-E17382848F1F}"/>
            </c:ext>
          </c:extLst>
        </c:ser>
        <c:ser>
          <c:idx val="32"/>
          <c:order val="32"/>
          <c:tx>
            <c:strRef>
              <c:f>販売指数!$C$202</c:f>
              <c:strCache>
                <c:ptCount val="1"/>
                <c:pt idx="0">
                  <c:v>項目33</c:v>
                </c:pt>
              </c:strCache>
            </c:strRef>
          </c:tx>
          <c:spPr>
            <a:ln w="12700">
              <a:solidFill>
                <a:srgbClr val="FFFFFF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FF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販売指数!$D$202:$O$202</c:f>
            </c:numRef>
          </c:val>
          <c:smooth val="1"/>
          <c:extLst>
            <c:ext xmlns:c16="http://schemas.microsoft.com/office/drawing/2014/chart" uri="{C3380CC4-5D6E-409C-BE32-E72D297353CC}">
              <c16:uniqueId val="{00000020-44A4-4A72-93DA-E17382848F1F}"/>
            </c:ext>
          </c:extLst>
        </c:ser>
        <c:ser>
          <c:idx val="33"/>
          <c:order val="33"/>
          <c:tx>
            <c:strRef>
              <c:f>販売指数!$C$203</c:f>
              <c:strCache>
                <c:ptCount val="1"/>
                <c:pt idx="0">
                  <c:v>項目34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販売指数!$D$203:$O$203</c:f>
            </c:numRef>
          </c:val>
          <c:smooth val="1"/>
          <c:extLst>
            <c:ext xmlns:c16="http://schemas.microsoft.com/office/drawing/2014/chart" uri="{C3380CC4-5D6E-409C-BE32-E72D297353CC}">
              <c16:uniqueId val="{00000021-44A4-4A72-93DA-E17382848F1F}"/>
            </c:ext>
          </c:extLst>
        </c:ser>
        <c:ser>
          <c:idx val="34"/>
          <c:order val="34"/>
          <c:tx>
            <c:strRef>
              <c:f>販売指数!$C$204</c:f>
              <c:strCache>
                <c:ptCount val="1"/>
                <c:pt idx="0">
                  <c:v>項目35</c:v>
                </c:pt>
              </c:strCache>
            </c:strRef>
          </c:tx>
          <c:spPr>
            <a:ln w="12700">
              <a:solidFill>
                <a:srgbClr val="00FF0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00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販売指数!$D$204:$O$204</c:f>
            </c:numRef>
          </c:val>
          <c:smooth val="1"/>
          <c:extLst>
            <c:ext xmlns:c16="http://schemas.microsoft.com/office/drawing/2014/chart" uri="{C3380CC4-5D6E-409C-BE32-E72D297353CC}">
              <c16:uniqueId val="{00000022-44A4-4A72-93DA-E17382848F1F}"/>
            </c:ext>
          </c:extLst>
        </c:ser>
        <c:ser>
          <c:idx val="35"/>
          <c:order val="35"/>
          <c:tx>
            <c:strRef>
              <c:f>販売指数!$C$205</c:f>
              <c:strCache>
                <c:ptCount val="1"/>
                <c:pt idx="0">
                  <c:v>項目36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販売指数!$D$205:$O$205</c:f>
            </c:numRef>
          </c:val>
          <c:smooth val="1"/>
          <c:extLst>
            <c:ext xmlns:c16="http://schemas.microsoft.com/office/drawing/2014/chart" uri="{C3380CC4-5D6E-409C-BE32-E72D297353CC}">
              <c16:uniqueId val="{00000023-44A4-4A72-93DA-E17382848F1F}"/>
            </c:ext>
          </c:extLst>
        </c:ser>
        <c:ser>
          <c:idx val="36"/>
          <c:order val="36"/>
          <c:tx>
            <c:strRef>
              <c:f>販売指数!$C$206</c:f>
              <c:strCache>
                <c:ptCount val="1"/>
                <c:pt idx="0">
                  <c:v>項目37</c:v>
                </c:pt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販売指数!$D$206:$O$206</c:f>
            </c:numRef>
          </c:val>
          <c:smooth val="1"/>
          <c:extLst>
            <c:ext xmlns:c16="http://schemas.microsoft.com/office/drawing/2014/chart" uri="{C3380CC4-5D6E-409C-BE32-E72D297353CC}">
              <c16:uniqueId val="{00000024-44A4-4A72-93DA-E17382848F1F}"/>
            </c:ext>
          </c:extLst>
        </c:ser>
        <c:ser>
          <c:idx val="37"/>
          <c:order val="37"/>
          <c:tx>
            <c:strRef>
              <c:f>販売指数!$C$207</c:f>
              <c:strCache>
                <c:ptCount val="1"/>
                <c:pt idx="0">
                  <c:v>項目38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販売指数!$D$207:$O$207</c:f>
            </c:numRef>
          </c:val>
          <c:smooth val="1"/>
          <c:extLst>
            <c:ext xmlns:c16="http://schemas.microsoft.com/office/drawing/2014/chart" uri="{C3380CC4-5D6E-409C-BE32-E72D297353CC}">
              <c16:uniqueId val="{00000025-44A4-4A72-93DA-E17382848F1F}"/>
            </c:ext>
          </c:extLst>
        </c:ser>
        <c:ser>
          <c:idx val="38"/>
          <c:order val="38"/>
          <c:tx>
            <c:strRef>
              <c:f>販売指数!$C$208</c:f>
              <c:strCache>
                <c:ptCount val="1"/>
                <c:pt idx="0">
                  <c:v>項目39</c:v>
                </c:pt>
              </c:strCache>
            </c:strRef>
          </c:tx>
          <c:spPr>
            <a:ln w="12700">
              <a:solidFill>
                <a:srgbClr val="00FFFF"/>
              </a:solidFill>
            </a:ln>
          </c:spPr>
          <c:marker>
            <c:symbol val="triang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販売指数!$D$208:$O$208</c:f>
            </c:numRef>
          </c:val>
          <c:smooth val="1"/>
          <c:extLst>
            <c:ext xmlns:c16="http://schemas.microsoft.com/office/drawing/2014/chart" uri="{C3380CC4-5D6E-409C-BE32-E72D297353CC}">
              <c16:uniqueId val="{00000026-44A4-4A72-93DA-E17382848F1F}"/>
            </c:ext>
          </c:extLst>
        </c:ser>
        <c:ser>
          <c:idx val="39"/>
          <c:order val="39"/>
          <c:tx>
            <c:strRef>
              <c:f>販売指数!$C$209</c:f>
              <c:strCache>
                <c:ptCount val="1"/>
                <c:pt idx="0">
                  <c:v>項目40</c:v>
                </c:pt>
              </c:strCache>
            </c:strRef>
          </c:tx>
          <c:spPr>
            <a:ln w="12700">
              <a:solidFill>
                <a:srgbClr val="8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8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販売指数!$D$209:$O$209</c:f>
            </c:numRef>
          </c:val>
          <c:smooth val="1"/>
          <c:extLst>
            <c:ext xmlns:c16="http://schemas.microsoft.com/office/drawing/2014/chart" uri="{C3380CC4-5D6E-409C-BE32-E72D297353CC}">
              <c16:uniqueId val="{00000027-44A4-4A72-93DA-E17382848F1F}"/>
            </c:ext>
          </c:extLst>
        </c:ser>
        <c:ser>
          <c:idx val="40"/>
          <c:order val="40"/>
          <c:tx>
            <c:strRef>
              <c:f>販売指数!$C$210</c:f>
              <c:strCache>
                <c:ptCount val="1"/>
                <c:pt idx="0">
                  <c:v>項目41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販売指数!$D$210:$O$210</c:f>
            </c:numRef>
          </c:val>
          <c:smooth val="1"/>
          <c:extLst>
            <c:ext xmlns:c16="http://schemas.microsoft.com/office/drawing/2014/chart" uri="{C3380CC4-5D6E-409C-BE32-E72D297353CC}">
              <c16:uniqueId val="{00000028-44A4-4A72-93DA-E17382848F1F}"/>
            </c:ext>
          </c:extLst>
        </c:ser>
        <c:ser>
          <c:idx val="41"/>
          <c:order val="41"/>
          <c:tx>
            <c:strRef>
              <c:f>販売指数!$C$211</c:f>
              <c:strCache>
                <c:ptCount val="1"/>
                <c:pt idx="0">
                  <c:v>項目42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販売指数!$D$211:$O$211</c:f>
            </c:numRef>
          </c:val>
          <c:smooth val="1"/>
          <c:extLst>
            <c:ext xmlns:c16="http://schemas.microsoft.com/office/drawing/2014/chart" uri="{C3380CC4-5D6E-409C-BE32-E72D297353CC}">
              <c16:uniqueId val="{00000029-44A4-4A72-93DA-E17382848F1F}"/>
            </c:ext>
          </c:extLst>
        </c:ser>
        <c:ser>
          <c:idx val="42"/>
          <c:order val="42"/>
          <c:tx>
            <c:strRef>
              <c:f>販売指数!$C$212</c:f>
              <c:strCache>
                <c:ptCount val="1"/>
                <c:pt idx="0">
                  <c:v>項目43</c:v>
                </c:pt>
              </c:strCache>
            </c:strRef>
          </c:tx>
          <c:spPr>
            <a:ln w="12700">
              <a:solidFill>
                <a:srgbClr val="80800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808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販売指数!$D$212:$O$212</c:f>
            </c:numRef>
          </c:val>
          <c:smooth val="1"/>
          <c:extLst>
            <c:ext xmlns:c16="http://schemas.microsoft.com/office/drawing/2014/chart" uri="{C3380CC4-5D6E-409C-BE32-E72D297353CC}">
              <c16:uniqueId val="{0000002A-44A4-4A72-93DA-E17382848F1F}"/>
            </c:ext>
          </c:extLst>
        </c:ser>
        <c:ser>
          <c:idx val="43"/>
          <c:order val="43"/>
          <c:tx>
            <c:strRef>
              <c:f>販売指数!$C$213</c:f>
              <c:strCache>
                <c:ptCount val="1"/>
                <c:pt idx="0">
                  <c:v>項目44</c:v>
                </c:pt>
              </c:strCache>
            </c:strRef>
          </c:tx>
          <c:spPr>
            <a:ln w="12700">
              <a:solidFill>
                <a:srgbClr val="800080"/>
              </a:solidFill>
            </a:ln>
          </c:spPr>
          <c:marker>
            <c:symbol val="dot"/>
            <c:size val="5"/>
            <c:spPr>
              <a:noFill/>
              <a:ln>
                <a:solidFill>
                  <a:srgbClr val="800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販売指数!$D$213:$O$213</c:f>
            </c:numRef>
          </c:val>
          <c:smooth val="1"/>
          <c:extLst>
            <c:ext xmlns:c16="http://schemas.microsoft.com/office/drawing/2014/chart" uri="{C3380CC4-5D6E-409C-BE32-E72D297353CC}">
              <c16:uniqueId val="{0000002B-44A4-4A72-93DA-E17382848F1F}"/>
            </c:ext>
          </c:extLst>
        </c:ser>
        <c:ser>
          <c:idx val="44"/>
          <c:order val="44"/>
          <c:tx>
            <c:strRef>
              <c:f>販売指数!$C$214</c:f>
              <c:strCache>
                <c:ptCount val="1"/>
                <c:pt idx="0">
                  <c:v>項目45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0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販売指数!$D$214:$O$214</c:f>
            </c:numRef>
          </c:val>
          <c:smooth val="1"/>
          <c:extLst>
            <c:ext xmlns:c16="http://schemas.microsoft.com/office/drawing/2014/chart" uri="{C3380CC4-5D6E-409C-BE32-E72D297353CC}">
              <c16:uniqueId val="{0000002C-44A4-4A72-93DA-E17382848F1F}"/>
            </c:ext>
          </c:extLst>
        </c:ser>
        <c:ser>
          <c:idx val="45"/>
          <c:order val="45"/>
          <c:tx>
            <c:strRef>
              <c:f>販売指数!$C$215</c:f>
              <c:strCache>
                <c:ptCount val="1"/>
                <c:pt idx="0">
                  <c:v>項目46</c:v>
                </c:pt>
              </c:strCache>
            </c:strRef>
          </c:tx>
          <c:spPr>
            <a:ln w="12700">
              <a:solidFill>
                <a:srgbClr val="C0C0C0"/>
              </a:solidFill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C0C0C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販売指数!$D$215:$O$215</c:f>
            </c:numRef>
          </c:val>
          <c:smooth val="1"/>
          <c:extLst>
            <c:ext xmlns:c16="http://schemas.microsoft.com/office/drawing/2014/chart" uri="{C3380CC4-5D6E-409C-BE32-E72D297353CC}">
              <c16:uniqueId val="{0000002D-44A4-4A72-93DA-E17382848F1F}"/>
            </c:ext>
          </c:extLst>
        </c:ser>
        <c:ser>
          <c:idx val="46"/>
          <c:order val="46"/>
          <c:tx>
            <c:strRef>
              <c:f>販売指数!$C$216</c:f>
              <c:strCache>
                <c:ptCount val="1"/>
                <c:pt idx="0">
                  <c:v>項目47</c:v>
                </c:pt>
              </c:strCache>
            </c:strRef>
          </c:tx>
          <c:spPr>
            <a:ln w="12700">
              <a:solidFill>
                <a:srgbClr val="808080"/>
              </a:solidFill>
            </a:ln>
          </c:spPr>
          <c:marker>
            <c:symbol val="squar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販売指数!$D$216:$O$216</c:f>
            </c:numRef>
          </c:val>
          <c:smooth val="1"/>
          <c:extLst>
            <c:ext xmlns:c16="http://schemas.microsoft.com/office/drawing/2014/chart" uri="{C3380CC4-5D6E-409C-BE32-E72D297353CC}">
              <c16:uniqueId val="{0000002E-44A4-4A72-93DA-E17382848F1F}"/>
            </c:ext>
          </c:extLst>
        </c:ser>
        <c:ser>
          <c:idx val="47"/>
          <c:order val="47"/>
          <c:tx>
            <c:strRef>
              <c:f>販売指数!$C$217</c:f>
              <c:strCache>
                <c:ptCount val="1"/>
                <c:pt idx="0">
                  <c:v>項目48</c:v>
                </c:pt>
              </c:strCache>
            </c:strRef>
          </c:tx>
          <c:spPr>
            <a:ln w="12700">
              <a:solidFill>
                <a:srgbClr val="9999FF"/>
              </a:solidFill>
            </a:ln>
          </c:spPr>
          <c:marker>
            <c:symbol val="triangle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販売指数!$D$217:$O$217</c:f>
            </c:numRef>
          </c:val>
          <c:smooth val="1"/>
          <c:extLst>
            <c:ext xmlns:c16="http://schemas.microsoft.com/office/drawing/2014/chart" uri="{C3380CC4-5D6E-409C-BE32-E72D297353CC}">
              <c16:uniqueId val="{0000002F-44A4-4A72-93DA-E17382848F1F}"/>
            </c:ext>
          </c:extLst>
        </c:ser>
        <c:ser>
          <c:idx val="48"/>
          <c:order val="48"/>
          <c:tx>
            <c:strRef>
              <c:f>販売指数!$C$218</c:f>
              <c:strCache>
                <c:ptCount val="1"/>
                <c:pt idx="0">
                  <c:v>項目49</c:v>
                </c:pt>
              </c:strCache>
            </c:strRef>
          </c:tx>
          <c:spPr>
            <a:ln w="12700">
              <a:solidFill>
                <a:srgbClr val="993366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993366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販売指数!$D$218:$O$218</c:f>
            </c:numRef>
          </c:val>
          <c:smooth val="1"/>
          <c:extLst>
            <c:ext xmlns:c16="http://schemas.microsoft.com/office/drawing/2014/chart" uri="{C3380CC4-5D6E-409C-BE32-E72D297353CC}">
              <c16:uniqueId val="{00000030-44A4-4A72-93DA-E17382848F1F}"/>
            </c:ext>
          </c:extLst>
        </c:ser>
        <c:ser>
          <c:idx val="49"/>
          <c:order val="49"/>
          <c:tx>
            <c:strRef>
              <c:f>販売指数!$C$219</c:f>
              <c:strCache>
                <c:ptCount val="1"/>
                <c:pt idx="0">
                  <c:v>項目50</c:v>
                </c:pt>
              </c:strCache>
            </c:strRef>
          </c:tx>
          <c:spPr>
            <a:ln w="12700">
              <a:solidFill>
                <a:srgbClr val="FFFFCC"/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FFFFCC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販売指数!$D$169:$O$169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販売指数!$D$219:$O$219</c:f>
            </c:numRef>
          </c:val>
          <c:smooth val="1"/>
          <c:extLst>
            <c:ext xmlns:c16="http://schemas.microsoft.com/office/drawing/2014/chart" uri="{C3380CC4-5D6E-409C-BE32-E72D297353CC}">
              <c16:uniqueId val="{00000031-44A4-4A72-93DA-E17382848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150752"/>
        <c:axId val="1"/>
      </c:lineChart>
      <c:catAx>
        <c:axId val="1595150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1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;&quot;▲ &quot;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/>
            </a:pPr>
            <a:endParaRPr lang="ja-JP"/>
          </a:p>
        </c:txPr>
        <c:crossAx val="159515075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92840909090909096"/>
          <c:y val="1.5309231225834337E-2"/>
          <c:w val="6.4772727272727273E-2"/>
          <c:h val="0.959848182145939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1150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xMode val="edge"/>
          <c:yMode val="edge"/>
          <c:x val="3.6572219811437087E-2"/>
          <c:y val="0.10068936319746209"/>
          <c:w val="0.77819990678267048"/>
          <c:h val="0.88454387597078399"/>
        </c:manualLayout>
      </c:layout>
      <c:lineChart>
        <c:grouping val="standard"/>
        <c:varyColors val="0"/>
        <c:ser>
          <c:idx val="0"/>
          <c:order val="0"/>
          <c:tx>
            <c:strRef>
              <c:f>販売指数!$I$1</c:f>
              <c:strCache>
                <c:ptCount val="1"/>
                <c:pt idx="0">
                  <c:v>RDS06 スーパー  04 首都圏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販売指数!$D$33:$O$33</c:f>
              <c:strCache>
                <c:ptCount val="12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  <c:pt idx="5">
                  <c:v>9月</c:v>
                </c:pt>
                <c:pt idx="6">
                  <c:v>10月</c:v>
                </c:pt>
                <c:pt idx="7">
                  <c:v>11月</c:v>
                </c:pt>
                <c:pt idx="8">
                  <c:v>12月</c:v>
                </c:pt>
                <c:pt idx="9">
                  <c:v>1月</c:v>
                </c:pt>
                <c:pt idx="10">
                  <c:v>2月</c:v>
                </c:pt>
                <c:pt idx="11">
                  <c:v>3月</c:v>
                </c:pt>
              </c:strCache>
            </c:strRef>
          </c:cat>
          <c:val>
            <c:numRef>
              <c:f>販売指数!$D$34:$O$34</c:f>
              <c:numCache>
                <c:formatCode>#,##0.0;"▲ "#,##0.0</c:formatCode>
                <c:ptCount val="12"/>
                <c:pt idx="0">
                  <c:v>0</c:v>
                </c:pt>
                <c:pt idx="1">
                  <c:v>94.857923428044799</c:v>
                </c:pt>
                <c:pt idx="2">
                  <c:v>95.439274765111278</c:v>
                </c:pt>
                <c:pt idx="3">
                  <c:v>96.058499814836978</c:v>
                </c:pt>
                <c:pt idx="4">
                  <c:v>95.695734333730115</c:v>
                </c:pt>
                <c:pt idx="5">
                  <c:v>95.756959248002289</c:v>
                </c:pt>
                <c:pt idx="6">
                  <c:v>105.27631474926626</c:v>
                </c:pt>
                <c:pt idx="7">
                  <c:v>101.36193190444476</c:v>
                </c:pt>
                <c:pt idx="8">
                  <c:v>124.28098285276397</c:v>
                </c:pt>
                <c:pt idx="9">
                  <c:v>97.770259133396962</c:v>
                </c:pt>
                <c:pt idx="10">
                  <c:v>93.32660601220995</c:v>
                </c:pt>
                <c:pt idx="11">
                  <c:v>100.17551375819266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8EF-42E8-8693-F494F9A2718F}"/>
            </c:ext>
          </c:extLst>
        </c:ser>
        <c:ser>
          <c:idx val="1"/>
          <c:order val="1"/>
          <c:tx>
            <c:strRef>
              <c:f>販売指数!$K$1</c:f>
              <c:strCache>
                <c:ptCount val="1"/>
                <c:pt idx="0">
                  <c:v>RDS06 スーパー  00 全国</c:v>
                </c:pt>
              </c:strCache>
            </c:strRef>
          </c:tx>
          <c:spPr>
            <a:ln w="25400">
              <a:solidFill>
                <a:srgbClr val="FF8080"/>
              </a:solidFill>
            </a:ln>
          </c:spPr>
          <c:marker>
            <c:symbol val="diamond"/>
            <c:size val="7"/>
            <c:spPr>
              <a:solidFill>
                <a:srgbClr val="FF8080"/>
              </a:solidFill>
              <a:ln>
                <a:solidFill>
                  <a:srgbClr val="FF8080"/>
                </a:solidFill>
              </a:ln>
            </c:spPr>
          </c:marker>
          <c:val>
            <c:numRef>
              <c:f>販売指数!$D$170:$O$170</c:f>
              <c:numCache>
                <c:formatCode>#,##0.0;"▲ "#,##0.0</c:formatCode>
                <c:ptCount val="12"/>
                <c:pt idx="0">
                  <c:v>0</c:v>
                </c:pt>
                <c:pt idx="1">
                  <c:v>95.872014220720857</c:v>
                </c:pt>
                <c:pt idx="2">
                  <c:v>96.625412242856285</c:v>
                </c:pt>
                <c:pt idx="3">
                  <c:v>96.988504573084924</c:v>
                </c:pt>
                <c:pt idx="4">
                  <c:v>97.780812088983055</c:v>
                </c:pt>
                <c:pt idx="5">
                  <c:v>94.713644795901416</c:v>
                </c:pt>
                <c:pt idx="6">
                  <c:v>103.2074689235219</c:v>
                </c:pt>
                <c:pt idx="7">
                  <c:v>99.679681851510821</c:v>
                </c:pt>
                <c:pt idx="8">
                  <c:v>124.97216858570322</c:v>
                </c:pt>
                <c:pt idx="9">
                  <c:v>96.61567737377851</c:v>
                </c:pt>
                <c:pt idx="10">
                  <c:v>93.033240892880414</c:v>
                </c:pt>
                <c:pt idx="11">
                  <c:v>100.51137445105856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8EF-42E8-8693-F494F9A27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159904"/>
        <c:axId val="1"/>
      </c:lineChart>
      <c:catAx>
        <c:axId val="1595159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/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 b="0"/>
                  <a:t>販売指数</a:t>
                </a:r>
              </a:p>
            </c:rich>
          </c:tx>
          <c:layout>
            <c:manualLayout>
              <c:xMode val="edge"/>
              <c:yMode val="edge"/>
              <c:x val="1.5310233682514102E-2"/>
              <c:y val="0.442387695365239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;&quot;▲ &quot;#,##0.0" sourceLinked="1"/>
        <c:majorTickMark val="in"/>
        <c:minorTickMark val="none"/>
        <c:tickLblPos val="nextTo"/>
        <c:spPr>
          <a:ln w="317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100"/>
            </a:pPr>
            <a:endParaRPr lang="ja-JP"/>
          </a:p>
        </c:txPr>
        <c:crossAx val="159515990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5000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</a:ln>
      </c:spPr>
    </c:plotArea>
    <c:legend>
      <c:legendPos val="r"/>
      <c:layout>
        <c:manualLayout>
          <c:xMode val="edge"/>
          <c:yMode val="edge"/>
          <c:x val="0.82613636363636367"/>
          <c:y val="0.10068936319746209"/>
          <c:w val="0.16704545454545455"/>
          <c:h val="0.8845438759707839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1"/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</a:ln>
  </c:spPr>
  <c:txPr>
    <a:bodyPr/>
    <a:lstStyle/>
    <a:p>
      <a:pPr>
        <a:defRPr sz="825">
          <a:solidFill>
            <a:srgbClr val="000000"/>
          </a:solidFill>
        </a:defRPr>
      </a:pPr>
      <a:endParaRPr lang="ja-JP"/>
    </a:p>
  </c:txPr>
  <c:printSettings>
    <c:headerFooter/>
    <c:pageMargins b="1" l="0.75" r="0.75" t="1" header="0.51200000000000001" footer="0.512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26" Type="http://schemas.openxmlformats.org/officeDocument/2006/relationships/chart" Target="../charts/chart32.xml"/><Relationship Id="rId39" Type="http://schemas.openxmlformats.org/officeDocument/2006/relationships/chart" Target="../charts/chart45.xml"/><Relationship Id="rId21" Type="http://schemas.openxmlformats.org/officeDocument/2006/relationships/chart" Target="../charts/chart27.xml"/><Relationship Id="rId34" Type="http://schemas.openxmlformats.org/officeDocument/2006/relationships/chart" Target="../charts/chart40.xml"/><Relationship Id="rId42" Type="http://schemas.openxmlformats.org/officeDocument/2006/relationships/chart" Target="../charts/chart48.xml"/><Relationship Id="rId47" Type="http://schemas.openxmlformats.org/officeDocument/2006/relationships/chart" Target="../charts/chart53.xml"/><Relationship Id="rId50" Type="http://schemas.openxmlformats.org/officeDocument/2006/relationships/chart" Target="../charts/chart56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29" Type="http://schemas.openxmlformats.org/officeDocument/2006/relationships/chart" Target="../charts/chart35.xml"/><Relationship Id="rId11" Type="http://schemas.openxmlformats.org/officeDocument/2006/relationships/chart" Target="../charts/chart17.xml"/><Relationship Id="rId24" Type="http://schemas.openxmlformats.org/officeDocument/2006/relationships/chart" Target="../charts/chart30.xml"/><Relationship Id="rId32" Type="http://schemas.openxmlformats.org/officeDocument/2006/relationships/chart" Target="../charts/chart38.xml"/><Relationship Id="rId37" Type="http://schemas.openxmlformats.org/officeDocument/2006/relationships/chart" Target="../charts/chart43.xml"/><Relationship Id="rId40" Type="http://schemas.openxmlformats.org/officeDocument/2006/relationships/chart" Target="../charts/chart46.xml"/><Relationship Id="rId45" Type="http://schemas.openxmlformats.org/officeDocument/2006/relationships/chart" Target="../charts/chart51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23" Type="http://schemas.openxmlformats.org/officeDocument/2006/relationships/chart" Target="../charts/chart29.xml"/><Relationship Id="rId28" Type="http://schemas.openxmlformats.org/officeDocument/2006/relationships/chart" Target="../charts/chart34.xml"/><Relationship Id="rId36" Type="http://schemas.openxmlformats.org/officeDocument/2006/relationships/chart" Target="../charts/chart42.xml"/><Relationship Id="rId49" Type="http://schemas.openxmlformats.org/officeDocument/2006/relationships/chart" Target="../charts/chart55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31" Type="http://schemas.openxmlformats.org/officeDocument/2006/relationships/chart" Target="../charts/chart37.xml"/><Relationship Id="rId44" Type="http://schemas.openxmlformats.org/officeDocument/2006/relationships/chart" Target="../charts/chart50.xml"/><Relationship Id="rId52" Type="http://schemas.openxmlformats.org/officeDocument/2006/relationships/chart" Target="../charts/chart58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Relationship Id="rId22" Type="http://schemas.openxmlformats.org/officeDocument/2006/relationships/chart" Target="../charts/chart28.xml"/><Relationship Id="rId27" Type="http://schemas.openxmlformats.org/officeDocument/2006/relationships/chart" Target="../charts/chart33.xml"/><Relationship Id="rId30" Type="http://schemas.openxmlformats.org/officeDocument/2006/relationships/chart" Target="../charts/chart36.xml"/><Relationship Id="rId35" Type="http://schemas.openxmlformats.org/officeDocument/2006/relationships/chart" Target="../charts/chart41.xml"/><Relationship Id="rId43" Type="http://schemas.openxmlformats.org/officeDocument/2006/relationships/chart" Target="../charts/chart49.xml"/><Relationship Id="rId48" Type="http://schemas.openxmlformats.org/officeDocument/2006/relationships/chart" Target="../charts/chart54.xml"/><Relationship Id="rId8" Type="http://schemas.openxmlformats.org/officeDocument/2006/relationships/chart" Target="../charts/chart14.xml"/><Relationship Id="rId51" Type="http://schemas.openxmlformats.org/officeDocument/2006/relationships/chart" Target="../charts/chart57.xml"/><Relationship Id="rId3" Type="http://schemas.openxmlformats.org/officeDocument/2006/relationships/chart" Target="../charts/chart9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5" Type="http://schemas.openxmlformats.org/officeDocument/2006/relationships/chart" Target="../charts/chart31.xml"/><Relationship Id="rId33" Type="http://schemas.openxmlformats.org/officeDocument/2006/relationships/chart" Target="../charts/chart39.xml"/><Relationship Id="rId38" Type="http://schemas.openxmlformats.org/officeDocument/2006/relationships/chart" Target="../charts/chart44.xml"/><Relationship Id="rId46" Type="http://schemas.openxmlformats.org/officeDocument/2006/relationships/chart" Target="../charts/chart52.xml"/><Relationship Id="rId20" Type="http://schemas.openxmlformats.org/officeDocument/2006/relationships/chart" Target="../charts/chart26.xml"/><Relationship Id="rId41" Type="http://schemas.openxmlformats.org/officeDocument/2006/relationships/chart" Target="../charts/chart47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9525</xdr:rowOff>
    </xdr:from>
    <xdr:to>
      <xdr:col>16</xdr:col>
      <xdr:colOff>0</xdr:colOff>
      <xdr:row>31</xdr:row>
      <xdr:rowOff>104775</xdr:rowOff>
    </xdr:to>
    <xdr:graphicFrame macro="">
      <xdr:nvGraphicFramePr>
        <xdr:cNvPr id="5210" name="グラフ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145</xdr:row>
      <xdr:rowOff>9525</xdr:rowOff>
    </xdr:from>
    <xdr:to>
      <xdr:col>16</xdr:col>
      <xdr:colOff>0</xdr:colOff>
      <xdr:row>173</xdr:row>
      <xdr:rowOff>104775</xdr:rowOff>
    </xdr:to>
    <xdr:graphicFrame macro="">
      <xdr:nvGraphicFramePr>
        <xdr:cNvPr id="5211" name="グラフ 6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9525</xdr:rowOff>
    </xdr:from>
    <xdr:to>
      <xdr:col>16</xdr:col>
      <xdr:colOff>0</xdr:colOff>
      <xdr:row>31</xdr:row>
      <xdr:rowOff>104775</xdr:rowOff>
    </xdr:to>
    <xdr:graphicFrame macro="">
      <xdr:nvGraphicFramePr>
        <xdr:cNvPr id="7261" name="グラフ 3">
          <a:extLst>
            <a:ext uri="{FF2B5EF4-FFF2-40B4-BE49-F238E27FC236}">
              <a16:creationId xmlns:a16="http://schemas.microsoft.com/office/drawing/2014/main" id="{00000000-0008-0000-0300-00005D1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143</xdr:row>
      <xdr:rowOff>9525</xdr:rowOff>
    </xdr:from>
    <xdr:to>
      <xdr:col>16</xdr:col>
      <xdr:colOff>0</xdr:colOff>
      <xdr:row>171</xdr:row>
      <xdr:rowOff>104775</xdr:rowOff>
    </xdr:to>
    <xdr:graphicFrame macro="">
      <xdr:nvGraphicFramePr>
        <xdr:cNvPr id="7262" name="グラフ 40">
          <a:extLst>
            <a:ext uri="{FF2B5EF4-FFF2-40B4-BE49-F238E27FC236}">
              <a16:creationId xmlns:a16="http://schemas.microsoft.com/office/drawing/2014/main" id="{00000000-0008-0000-0300-00005E1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9525</xdr:rowOff>
    </xdr:from>
    <xdr:to>
      <xdr:col>16</xdr:col>
      <xdr:colOff>0</xdr:colOff>
      <xdr:row>31</xdr:row>
      <xdr:rowOff>104775</xdr:rowOff>
    </xdr:to>
    <xdr:graphicFrame macro="">
      <xdr:nvGraphicFramePr>
        <xdr:cNvPr id="9293" name="グラフ 3">
          <a:extLst>
            <a:ext uri="{FF2B5EF4-FFF2-40B4-BE49-F238E27FC236}">
              <a16:creationId xmlns:a16="http://schemas.microsoft.com/office/drawing/2014/main" id="{00000000-0008-0000-0400-00004D2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199</xdr:row>
      <xdr:rowOff>9525</xdr:rowOff>
    </xdr:from>
    <xdr:to>
      <xdr:col>16</xdr:col>
      <xdr:colOff>0</xdr:colOff>
      <xdr:row>227</xdr:row>
      <xdr:rowOff>104775</xdr:rowOff>
    </xdr:to>
    <xdr:graphicFrame macro="">
      <xdr:nvGraphicFramePr>
        <xdr:cNvPr id="9294" name="グラフ 7">
          <a:extLst>
            <a:ext uri="{FF2B5EF4-FFF2-40B4-BE49-F238E27FC236}">
              <a16:creationId xmlns:a16="http://schemas.microsoft.com/office/drawing/2014/main" id="{00000000-0008-0000-0400-00004E2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9525</xdr:rowOff>
    </xdr:from>
    <xdr:to>
      <xdr:col>17</xdr:col>
      <xdr:colOff>28575</xdr:colOff>
      <xdr:row>31</xdr:row>
      <xdr:rowOff>104775</xdr:rowOff>
    </xdr:to>
    <xdr:graphicFrame macro="">
      <xdr:nvGraphicFramePr>
        <xdr:cNvPr id="1266727" name="グラフ 3">
          <a:extLst>
            <a:ext uri="{FF2B5EF4-FFF2-40B4-BE49-F238E27FC236}">
              <a16:creationId xmlns:a16="http://schemas.microsoft.com/office/drawing/2014/main" id="{00000000-0008-0000-0500-000027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139</xdr:row>
      <xdr:rowOff>9525</xdr:rowOff>
    </xdr:from>
    <xdr:to>
      <xdr:col>17</xdr:col>
      <xdr:colOff>28575</xdr:colOff>
      <xdr:row>167</xdr:row>
      <xdr:rowOff>104775</xdr:rowOff>
    </xdr:to>
    <xdr:graphicFrame macro="">
      <xdr:nvGraphicFramePr>
        <xdr:cNvPr id="1266728" name="グラフ 5">
          <a:extLst>
            <a:ext uri="{FF2B5EF4-FFF2-40B4-BE49-F238E27FC236}">
              <a16:creationId xmlns:a16="http://schemas.microsoft.com/office/drawing/2014/main" id="{00000000-0008-0000-0500-000028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276</xdr:row>
      <xdr:rowOff>0</xdr:rowOff>
    </xdr:from>
    <xdr:to>
      <xdr:col>17</xdr:col>
      <xdr:colOff>28575</xdr:colOff>
      <xdr:row>303</xdr:row>
      <xdr:rowOff>0</xdr:rowOff>
    </xdr:to>
    <xdr:graphicFrame macro="">
      <xdr:nvGraphicFramePr>
        <xdr:cNvPr id="1266729" name="グラフ 1">
          <a:extLst>
            <a:ext uri="{FF2B5EF4-FFF2-40B4-BE49-F238E27FC236}">
              <a16:creationId xmlns:a16="http://schemas.microsoft.com/office/drawing/2014/main" id="{00000000-0008-0000-0500-000029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307</xdr:row>
      <xdr:rowOff>0</xdr:rowOff>
    </xdr:from>
    <xdr:to>
      <xdr:col>17</xdr:col>
      <xdr:colOff>28575</xdr:colOff>
      <xdr:row>333</xdr:row>
      <xdr:rowOff>171450</xdr:rowOff>
    </xdr:to>
    <xdr:graphicFrame macro="">
      <xdr:nvGraphicFramePr>
        <xdr:cNvPr id="1266730" name="グラフ 23">
          <a:extLst>
            <a:ext uri="{FF2B5EF4-FFF2-40B4-BE49-F238E27FC236}">
              <a16:creationId xmlns:a16="http://schemas.microsoft.com/office/drawing/2014/main" id="{00000000-0008-0000-0500-00002A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338</xdr:row>
      <xdr:rowOff>0</xdr:rowOff>
    </xdr:from>
    <xdr:to>
      <xdr:col>17</xdr:col>
      <xdr:colOff>28575</xdr:colOff>
      <xdr:row>364</xdr:row>
      <xdr:rowOff>171450</xdr:rowOff>
    </xdr:to>
    <xdr:graphicFrame macro="">
      <xdr:nvGraphicFramePr>
        <xdr:cNvPr id="1266731" name="グラフ 24">
          <a:extLst>
            <a:ext uri="{FF2B5EF4-FFF2-40B4-BE49-F238E27FC236}">
              <a16:creationId xmlns:a16="http://schemas.microsoft.com/office/drawing/2014/main" id="{00000000-0008-0000-0500-00002B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369</xdr:row>
      <xdr:rowOff>0</xdr:rowOff>
    </xdr:from>
    <xdr:to>
      <xdr:col>17</xdr:col>
      <xdr:colOff>28575</xdr:colOff>
      <xdr:row>395</xdr:row>
      <xdr:rowOff>171450</xdr:rowOff>
    </xdr:to>
    <xdr:graphicFrame macro="">
      <xdr:nvGraphicFramePr>
        <xdr:cNvPr id="1266732" name="グラフ 25">
          <a:extLst>
            <a:ext uri="{FF2B5EF4-FFF2-40B4-BE49-F238E27FC236}">
              <a16:creationId xmlns:a16="http://schemas.microsoft.com/office/drawing/2014/main" id="{00000000-0008-0000-0500-00002C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400</xdr:row>
      <xdr:rowOff>0</xdr:rowOff>
    </xdr:from>
    <xdr:to>
      <xdr:col>17</xdr:col>
      <xdr:colOff>28575</xdr:colOff>
      <xdr:row>426</xdr:row>
      <xdr:rowOff>171450</xdr:rowOff>
    </xdr:to>
    <xdr:graphicFrame macro="">
      <xdr:nvGraphicFramePr>
        <xdr:cNvPr id="1266733" name="グラフ 26">
          <a:extLst>
            <a:ext uri="{FF2B5EF4-FFF2-40B4-BE49-F238E27FC236}">
              <a16:creationId xmlns:a16="http://schemas.microsoft.com/office/drawing/2014/main" id="{00000000-0008-0000-0500-00002D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431</xdr:row>
      <xdr:rowOff>0</xdr:rowOff>
    </xdr:from>
    <xdr:to>
      <xdr:col>17</xdr:col>
      <xdr:colOff>28575</xdr:colOff>
      <xdr:row>457</xdr:row>
      <xdr:rowOff>171450</xdr:rowOff>
    </xdr:to>
    <xdr:graphicFrame macro="">
      <xdr:nvGraphicFramePr>
        <xdr:cNvPr id="1266734" name="グラフ 27">
          <a:extLst>
            <a:ext uri="{FF2B5EF4-FFF2-40B4-BE49-F238E27FC236}">
              <a16:creationId xmlns:a16="http://schemas.microsoft.com/office/drawing/2014/main" id="{00000000-0008-0000-0500-00002E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462</xdr:row>
      <xdr:rowOff>0</xdr:rowOff>
    </xdr:from>
    <xdr:to>
      <xdr:col>17</xdr:col>
      <xdr:colOff>28575</xdr:colOff>
      <xdr:row>488</xdr:row>
      <xdr:rowOff>171450</xdr:rowOff>
    </xdr:to>
    <xdr:graphicFrame macro="">
      <xdr:nvGraphicFramePr>
        <xdr:cNvPr id="1266735" name="グラフ 28">
          <a:extLst>
            <a:ext uri="{FF2B5EF4-FFF2-40B4-BE49-F238E27FC236}">
              <a16:creationId xmlns:a16="http://schemas.microsoft.com/office/drawing/2014/main" id="{00000000-0008-0000-0500-00002F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493</xdr:row>
      <xdr:rowOff>0</xdr:rowOff>
    </xdr:from>
    <xdr:to>
      <xdr:col>17</xdr:col>
      <xdr:colOff>28575</xdr:colOff>
      <xdr:row>519</xdr:row>
      <xdr:rowOff>171450</xdr:rowOff>
    </xdr:to>
    <xdr:graphicFrame macro="">
      <xdr:nvGraphicFramePr>
        <xdr:cNvPr id="1266736" name="グラフ 29">
          <a:extLst>
            <a:ext uri="{FF2B5EF4-FFF2-40B4-BE49-F238E27FC236}">
              <a16:creationId xmlns:a16="http://schemas.microsoft.com/office/drawing/2014/main" id="{00000000-0008-0000-0500-000030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524</xdr:row>
      <xdr:rowOff>0</xdr:rowOff>
    </xdr:from>
    <xdr:to>
      <xdr:col>17</xdr:col>
      <xdr:colOff>28575</xdr:colOff>
      <xdr:row>550</xdr:row>
      <xdr:rowOff>171450</xdr:rowOff>
    </xdr:to>
    <xdr:graphicFrame macro="">
      <xdr:nvGraphicFramePr>
        <xdr:cNvPr id="1266737" name="グラフ 30">
          <a:extLst>
            <a:ext uri="{FF2B5EF4-FFF2-40B4-BE49-F238E27FC236}">
              <a16:creationId xmlns:a16="http://schemas.microsoft.com/office/drawing/2014/main" id="{00000000-0008-0000-0500-000031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555</xdr:row>
      <xdr:rowOff>0</xdr:rowOff>
    </xdr:from>
    <xdr:to>
      <xdr:col>17</xdr:col>
      <xdr:colOff>28575</xdr:colOff>
      <xdr:row>581</xdr:row>
      <xdr:rowOff>171450</xdr:rowOff>
    </xdr:to>
    <xdr:graphicFrame macro="">
      <xdr:nvGraphicFramePr>
        <xdr:cNvPr id="1266738" name="グラフ 31">
          <a:extLst>
            <a:ext uri="{FF2B5EF4-FFF2-40B4-BE49-F238E27FC236}">
              <a16:creationId xmlns:a16="http://schemas.microsoft.com/office/drawing/2014/main" id="{00000000-0008-0000-0500-000032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586</xdr:row>
      <xdr:rowOff>0</xdr:rowOff>
    </xdr:from>
    <xdr:to>
      <xdr:col>17</xdr:col>
      <xdr:colOff>28575</xdr:colOff>
      <xdr:row>612</xdr:row>
      <xdr:rowOff>171450</xdr:rowOff>
    </xdr:to>
    <xdr:graphicFrame macro="">
      <xdr:nvGraphicFramePr>
        <xdr:cNvPr id="1266739" name="グラフ 32">
          <a:extLst>
            <a:ext uri="{FF2B5EF4-FFF2-40B4-BE49-F238E27FC236}">
              <a16:creationId xmlns:a16="http://schemas.microsoft.com/office/drawing/2014/main" id="{00000000-0008-0000-0500-000033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0</xdr:colOff>
      <xdr:row>617</xdr:row>
      <xdr:rowOff>0</xdr:rowOff>
    </xdr:from>
    <xdr:to>
      <xdr:col>17</xdr:col>
      <xdr:colOff>28575</xdr:colOff>
      <xdr:row>643</xdr:row>
      <xdr:rowOff>171450</xdr:rowOff>
    </xdr:to>
    <xdr:graphicFrame macro="">
      <xdr:nvGraphicFramePr>
        <xdr:cNvPr id="1266740" name="グラフ 33">
          <a:extLst>
            <a:ext uri="{FF2B5EF4-FFF2-40B4-BE49-F238E27FC236}">
              <a16:creationId xmlns:a16="http://schemas.microsoft.com/office/drawing/2014/main" id="{00000000-0008-0000-0500-000034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0</xdr:colOff>
      <xdr:row>648</xdr:row>
      <xdr:rowOff>0</xdr:rowOff>
    </xdr:from>
    <xdr:to>
      <xdr:col>17</xdr:col>
      <xdr:colOff>28575</xdr:colOff>
      <xdr:row>674</xdr:row>
      <xdr:rowOff>171450</xdr:rowOff>
    </xdr:to>
    <xdr:graphicFrame macro="">
      <xdr:nvGraphicFramePr>
        <xdr:cNvPr id="1266741" name="グラフ 34">
          <a:extLst>
            <a:ext uri="{FF2B5EF4-FFF2-40B4-BE49-F238E27FC236}">
              <a16:creationId xmlns:a16="http://schemas.microsoft.com/office/drawing/2014/main" id="{00000000-0008-0000-0500-000035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0</xdr:colOff>
      <xdr:row>679</xdr:row>
      <xdr:rowOff>0</xdr:rowOff>
    </xdr:from>
    <xdr:to>
      <xdr:col>17</xdr:col>
      <xdr:colOff>28575</xdr:colOff>
      <xdr:row>705</xdr:row>
      <xdr:rowOff>171450</xdr:rowOff>
    </xdr:to>
    <xdr:graphicFrame macro="">
      <xdr:nvGraphicFramePr>
        <xdr:cNvPr id="1266742" name="グラフ 35">
          <a:extLst>
            <a:ext uri="{FF2B5EF4-FFF2-40B4-BE49-F238E27FC236}">
              <a16:creationId xmlns:a16="http://schemas.microsoft.com/office/drawing/2014/main" id="{00000000-0008-0000-0500-000036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0</xdr:colOff>
      <xdr:row>710</xdr:row>
      <xdr:rowOff>0</xdr:rowOff>
    </xdr:from>
    <xdr:to>
      <xdr:col>17</xdr:col>
      <xdr:colOff>28575</xdr:colOff>
      <xdr:row>736</xdr:row>
      <xdr:rowOff>171450</xdr:rowOff>
    </xdr:to>
    <xdr:graphicFrame macro="">
      <xdr:nvGraphicFramePr>
        <xdr:cNvPr id="1266743" name="グラフ 36">
          <a:extLst>
            <a:ext uri="{FF2B5EF4-FFF2-40B4-BE49-F238E27FC236}">
              <a16:creationId xmlns:a16="http://schemas.microsoft.com/office/drawing/2014/main" id="{00000000-0008-0000-0500-000037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0</xdr:colOff>
      <xdr:row>741</xdr:row>
      <xdr:rowOff>0</xdr:rowOff>
    </xdr:from>
    <xdr:to>
      <xdr:col>17</xdr:col>
      <xdr:colOff>28575</xdr:colOff>
      <xdr:row>767</xdr:row>
      <xdr:rowOff>171450</xdr:rowOff>
    </xdr:to>
    <xdr:graphicFrame macro="">
      <xdr:nvGraphicFramePr>
        <xdr:cNvPr id="1266744" name="グラフ 37">
          <a:extLst>
            <a:ext uri="{FF2B5EF4-FFF2-40B4-BE49-F238E27FC236}">
              <a16:creationId xmlns:a16="http://schemas.microsoft.com/office/drawing/2014/main" id="{00000000-0008-0000-0500-000038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0</xdr:colOff>
      <xdr:row>772</xdr:row>
      <xdr:rowOff>0</xdr:rowOff>
    </xdr:from>
    <xdr:to>
      <xdr:col>17</xdr:col>
      <xdr:colOff>28575</xdr:colOff>
      <xdr:row>798</xdr:row>
      <xdr:rowOff>171450</xdr:rowOff>
    </xdr:to>
    <xdr:graphicFrame macro="">
      <xdr:nvGraphicFramePr>
        <xdr:cNvPr id="1266745" name="グラフ 38">
          <a:extLst>
            <a:ext uri="{FF2B5EF4-FFF2-40B4-BE49-F238E27FC236}">
              <a16:creationId xmlns:a16="http://schemas.microsoft.com/office/drawing/2014/main" id="{00000000-0008-0000-0500-000039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0</xdr:colOff>
      <xdr:row>803</xdr:row>
      <xdr:rowOff>0</xdr:rowOff>
    </xdr:from>
    <xdr:to>
      <xdr:col>17</xdr:col>
      <xdr:colOff>28575</xdr:colOff>
      <xdr:row>829</xdr:row>
      <xdr:rowOff>171450</xdr:rowOff>
    </xdr:to>
    <xdr:graphicFrame macro="">
      <xdr:nvGraphicFramePr>
        <xdr:cNvPr id="1266746" name="グラフ 39">
          <a:extLst>
            <a:ext uri="{FF2B5EF4-FFF2-40B4-BE49-F238E27FC236}">
              <a16:creationId xmlns:a16="http://schemas.microsoft.com/office/drawing/2014/main" id="{00000000-0008-0000-0500-00003A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834</xdr:row>
      <xdr:rowOff>0</xdr:rowOff>
    </xdr:from>
    <xdr:to>
      <xdr:col>17</xdr:col>
      <xdr:colOff>28575</xdr:colOff>
      <xdr:row>860</xdr:row>
      <xdr:rowOff>171450</xdr:rowOff>
    </xdr:to>
    <xdr:graphicFrame macro="">
      <xdr:nvGraphicFramePr>
        <xdr:cNvPr id="1266747" name="グラフ 40">
          <a:extLst>
            <a:ext uri="{FF2B5EF4-FFF2-40B4-BE49-F238E27FC236}">
              <a16:creationId xmlns:a16="http://schemas.microsoft.com/office/drawing/2014/main" id="{00000000-0008-0000-0500-00003B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0</xdr:colOff>
      <xdr:row>865</xdr:row>
      <xdr:rowOff>0</xdr:rowOff>
    </xdr:from>
    <xdr:to>
      <xdr:col>17</xdr:col>
      <xdr:colOff>28575</xdr:colOff>
      <xdr:row>891</xdr:row>
      <xdr:rowOff>171450</xdr:rowOff>
    </xdr:to>
    <xdr:graphicFrame macro="">
      <xdr:nvGraphicFramePr>
        <xdr:cNvPr id="1266748" name="グラフ 41">
          <a:extLst>
            <a:ext uri="{FF2B5EF4-FFF2-40B4-BE49-F238E27FC236}">
              <a16:creationId xmlns:a16="http://schemas.microsoft.com/office/drawing/2014/main" id="{00000000-0008-0000-0500-00003C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0</xdr:colOff>
      <xdr:row>896</xdr:row>
      <xdr:rowOff>0</xdr:rowOff>
    </xdr:from>
    <xdr:to>
      <xdr:col>17</xdr:col>
      <xdr:colOff>28575</xdr:colOff>
      <xdr:row>922</xdr:row>
      <xdr:rowOff>171450</xdr:rowOff>
    </xdr:to>
    <xdr:graphicFrame macro="">
      <xdr:nvGraphicFramePr>
        <xdr:cNvPr id="1266749" name="グラフ 42">
          <a:extLst>
            <a:ext uri="{FF2B5EF4-FFF2-40B4-BE49-F238E27FC236}">
              <a16:creationId xmlns:a16="http://schemas.microsoft.com/office/drawing/2014/main" id="{00000000-0008-0000-0500-00003D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0</xdr:colOff>
      <xdr:row>927</xdr:row>
      <xdr:rowOff>0</xdr:rowOff>
    </xdr:from>
    <xdr:to>
      <xdr:col>17</xdr:col>
      <xdr:colOff>28575</xdr:colOff>
      <xdr:row>953</xdr:row>
      <xdr:rowOff>171450</xdr:rowOff>
    </xdr:to>
    <xdr:graphicFrame macro="">
      <xdr:nvGraphicFramePr>
        <xdr:cNvPr id="1266750" name="グラフ 43">
          <a:extLst>
            <a:ext uri="{FF2B5EF4-FFF2-40B4-BE49-F238E27FC236}">
              <a16:creationId xmlns:a16="http://schemas.microsoft.com/office/drawing/2014/main" id="{00000000-0008-0000-0500-00003E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0</xdr:colOff>
      <xdr:row>958</xdr:row>
      <xdr:rowOff>0</xdr:rowOff>
    </xdr:from>
    <xdr:to>
      <xdr:col>17</xdr:col>
      <xdr:colOff>28575</xdr:colOff>
      <xdr:row>984</xdr:row>
      <xdr:rowOff>171450</xdr:rowOff>
    </xdr:to>
    <xdr:graphicFrame macro="">
      <xdr:nvGraphicFramePr>
        <xdr:cNvPr id="1266751" name="グラフ 44">
          <a:extLst>
            <a:ext uri="{FF2B5EF4-FFF2-40B4-BE49-F238E27FC236}">
              <a16:creationId xmlns:a16="http://schemas.microsoft.com/office/drawing/2014/main" id="{00000000-0008-0000-0500-00003F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0</xdr:colOff>
      <xdr:row>989</xdr:row>
      <xdr:rowOff>0</xdr:rowOff>
    </xdr:from>
    <xdr:to>
      <xdr:col>17</xdr:col>
      <xdr:colOff>28575</xdr:colOff>
      <xdr:row>1015</xdr:row>
      <xdr:rowOff>171450</xdr:rowOff>
    </xdr:to>
    <xdr:graphicFrame macro="">
      <xdr:nvGraphicFramePr>
        <xdr:cNvPr id="1266752" name="グラフ 45">
          <a:extLst>
            <a:ext uri="{FF2B5EF4-FFF2-40B4-BE49-F238E27FC236}">
              <a16:creationId xmlns:a16="http://schemas.microsoft.com/office/drawing/2014/main" id="{00000000-0008-0000-0500-000040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0</xdr:colOff>
      <xdr:row>1020</xdr:row>
      <xdr:rowOff>0</xdr:rowOff>
    </xdr:from>
    <xdr:to>
      <xdr:col>17</xdr:col>
      <xdr:colOff>28575</xdr:colOff>
      <xdr:row>1046</xdr:row>
      <xdr:rowOff>171450</xdr:rowOff>
    </xdr:to>
    <xdr:graphicFrame macro="">
      <xdr:nvGraphicFramePr>
        <xdr:cNvPr id="1266753" name="グラフ 46">
          <a:extLst>
            <a:ext uri="{FF2B5EF4-FFF2-40B4-BE49-F238E27FC236}">
              <a16:creationId xmlns:a16="http://schemas.microsoft.com/office/drawing/2014/main" id="{00000000-0008-0000-0500-000041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0</xdr:colOff>
      <xdr:row>1051</xdr:row>
      <xdr:rowOff>0</xdr:rowOff>
    </xdr:from>
    <xdr:to>
      <xdr:col>17</xdr:col>
      <xdr:colOff>28575</xdr:colOff>
      <xdr:row>1077</xdr:row>
      <xdr:rowOff>171450</xdr:rowOff>
    </xdr:to>
    <xdr:graphicFrame macro="">
      <xdr:nvGraphicFramePr>
        <xdr:cNvPr id="1266754" name="グラフ 47">
          <a:extLst>
            <a:ext uri="{FF2B5EF4-FFF2-40B4-BE49-F238E27FC236}">
              <a16:creationId xmlns:a16="http://schemas.microsoft.com/office/drawing/2014/main" id="{00000000-0008-0000-0500-000042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0</xdr:colOff>
      <xdr:row>1082</xdr:row>
      <xdr:rowOff>0</xdr:rowOff>
    </xdr:from>
    <xdr:to>
      <xdr:col>17</xdr:col>
      <xdr:colOff>28575</xdr:colOff>
      <xdr:row>1108</xdr:row>
      <xdr:rowOff>171450</xdr:rowOff>
    </xdr:to>
    <xdr:graphicFrame macro="">
      <xdr:nvGraphicFramePr>
        <xdr:cNvPr id="1266755" name="グラフ 48">
          <a:extLst>
            <a:ext uri="{FF2B5EF4-FFF2-40B4-BE49-F238E27FC236}">
              <a16:creationId xmlns:a16="http://schemas.microsoft.com/office/drawing/2014/main" id="{00000000-0008-0000-0500-000043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0</xdr:colOff>
      <xdr:row>1113</xdr:row>
      <xdr:rowOff>0</xdr:rowOff>
    </xdr:from>
    <xdr:to>
      <xdr:col>17</xdr:col>
      <xdr:colOff>28575</xdr:colOff>
      <xdr:row>1139</xdr:row>
      <xdr:rowOff>171450</xdr:rowOff>
    </xdr:to>
    <xdr:graphicFrame macro="">
      <xdr:nvGraphicFramePr>
        <xdr:cNvPr id="1266756" name="グラフ 49">
          <a:extLst>
            <a:ext uri="{FF2B5EF4-FFF2-40B4-BE49-F238E27FC236}">
              <a16:creationId xmlns:a16="http://schemas.microsoft.com/office/drawing/2014/main" id="{00000000-0008-0000-0500-000044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1144</xdr:row>
      <xdr:rowOff>0</xdr:rowOff>
    </xdr:from>
    <xdr:to>
      <xdr:col>17</xdr:col>
      <xdr:colOff>28575</xdr:colOff>
      <xdr:row>1170</xdr:row>
      <xdr:rowOff>171450</xdr:rowOff>
    </xdr:to>
    <xdr:graphicFrame macro="">
      <xdr:nvGraphicFramePr>
        <xdr:cNvPr id="1266757" name="グラフ 50">
          <a:extLst>
            <a:ext uri="{FF2B5EF4-FFF2-40B4-BE49-F238E27FC236}">
              <a16:creationId xmlns:a16="http://schemas.microsoft.com/office/drawing/2014/main" id="{00000000-0008-0000-0500-000045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0</xdr:colOff>
      <xdr:row>1175</xdr:row>
      <xdr:rowOff>0</xdr:rowOff>
    </xdr:from>
    <xdr:to>
      <xdr:col>17</xdr:col>
      <xdr:colOff>28575</xdr:colOff>
      <xdr:row>1201</xdr:row>
      <xdr:rowOff>171450</xdr:rowOff>
    </xdr:to>
    <xdr:graphicFrame macro="">
      <xdr:nvGraphicFramePr>
        <xdr:cNvPr id="1266758" name="グラフ 51">
          <a:extLst>
            <a:ext uri="{FF2B5EF4-FFF2-40B4-BE49-F238E27FC236}">
              <a16:creationId xmlns:a16="http://schemas.microsoft.com/office/drawing/2014/main" id="{00000000-0008-0000-0500-000046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0</xdr:colOff>
      <xdr:row>1206</xdr:row>
      <xdr:rowOff>0</xdr:rowOff>
    </xdr:from>
    <xdr:to>
      <xdr:col>17</xdr:col>
      <xdr:colOff>28575</xdr:colOff>
      <xdr:row>1232</xdr:row>
      <xdr:rowOff>171450</xdr:rowOff>
    </xdr:to>
    <xdr:graphicFrame macro="">
      <xdr:nvGraphicFramePr>
        <xdr:cNvPr id="1266759" name="グラフ 52">
          <a:extLst>
            <a:ext uri="{FF2B5EF4-FFF2-40B4-BE49-F238E27FC236}">
              <a16:creationId xmlns:a16="http://schemas.microsoft.com/office/drawing/2014/main" id="{00000000-0008-0000-0500-000047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0</xdr:colOff>
      <xdr:row>1237</xdr:row>
      <xdr:rowOff>0</xdr:rowOff>
    </xdr:from>
    <xdr:to>
      <xdr:col>17</xdr:col>
      <xdr:colOff>28575</xdr:colOff>
      <xdr:row>1263</xdr:row>
      <xdr:rowOff>171450</xdr:rowOff>
    </xdr:to>
    <xdr:graphicFrame macro="">
      <xdr:nvGraphicFramePr>
        <xdr:cNvPr id="1266760" name="グラフ 53">
          <a:extLst>
            <a:ext uri="{FF2B5EF4-FFF2-40B4-BE49-F238E27FC236}">
              <a16:creationId xmlns:a16="http://schemas.microsoft.com/office/drawing/2014/main" id="{00000000-0008-0000-0500-000048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0</xdr:colOff>
      <xdr:row>1268</xdr:row>
      <xdr:rowOff>0</xdr:rowOff>
    </xdr:from>
    <xdr:to>
      <xdr:col>17</xdr:col>
      <xdr:colOff>28575</xdr:colOff>
      <xdr:row>1294</xdr:row>
      <xdr:rowOff>171450</xdr:rowOff>
    </xdr:to>
    <xdr:graphicFrame macro="">
      <xdr:nvGraphicFramePr>
        <xdr:cNvPr id="1266761" name="グラフ 54">
          <a:extLst>
            <a:ext uri="{FF2B5EF4-FFF2-40B4-BE49-F238E27FC236}">
              <a16:creationId xmlns:a16="http://schemas.microsoft.com/office/drawing/2014/main" id="{00000000-0008-0000-0500-000049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0</xdr:colOff>
      <xdr:row>1299</xdr:row>
      <xdr:rowOff>0</xdr:rowOff>
    </xdr:from>
    <xdr:to>
      <xdr:col>17</xdr:col>
      <xdr:colOff>28575</xdr:colOff>
      <xdr:row>1325</xdr:row>
      <xdr:rowOff>171450</xdr:rowOff>
    </xdr:to>
    <xdr:graphicFrame macro="">
      <xdr:nvGraphicFramePr>
        <xdr:cNvPr id="1266762" name="グラフ 55">
          <a:extLst>
            <a:ext uri="{FF2B5EF4-FFF2-40B4-BE49-F238E27FC236}">
              <a16:creationId xmlns:a16="http://schemas.microsoft.com/office/drawing/2014/main" id="{00000000-0008-0000-0500-00004A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0</xdr:colOff>
      <xdr:row>1330</xdr:row>
      <xdr:rowOff>0</xdr:rowOff>
    </xdr:from>
    <xdr:to>
      <xdr:col>17</xdr:col>
      <xdr:colOff>28575</xdr:colOff>
      <xdr:row>1356</xdr:row>
      <xdr:rowOff>171450</xdr:rowOff>
    </xdr:to>
    <xdr:graphicFrame macro="">
      <xdr:nvGraphicFramePr>
        <xdr:cNvPr id="1266763" name="グラフ 56">
          <a:extLst>
            <a:ext uri="{FF2B5EF4-FFF2-40B4-BE49-F238E27FC236}">
              <a16:creationId xmlns:a16="http://schemas.microsoft.com/office/drawing/2014/main" id="{00000000-0008-0000-0500-00004B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0</xdr:colOff>
      <xdr:row>1361</xdr:row>
      <xdr:rowOff>0</xdr:rowOff>
    </xdr:from>
    <xdr:to>
      <xdr:col>17</xdr:col>
      <xdr:colOff>28575</xdr:colOff>
      <xdr:row>1387</xdr:row>
      <xdr:rowOff>171450</xdr:rowOff>
    </xdr:to>
    <xdr:graphicFrame macro="">
      <xdr:nvGraphicFramePr>
        <xdr:cNvPr id="1266764" name="グラフ 57">
          <a:extLst>
            <a:ext uri="{FF2B5EF4-FFF2-40B4-BE49-F238E27FC236}">
              <a16:creationId xmlns:a16="http://schemas.microsoft.com/office/drawing/2014/main" id="{00000000-0008-0000-0500-00004C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0</xdr:colOff>
      <xdr:row>1392</xdr:row>
      <xdr:rowOff>0</xdr:rowOff>
    </xdr:from>
    <xdr:to>
      <xdr:col>17</xdr:col>
      <xdr:colOff>28575</xdr:colOff>
      <xdr:row>1418</xdr:row>
      <xdr:rowOff>171450</xdr:rowOff>
    </xdr:to>
    <xdr:graphicFrame macro="">
      <xdr:nvGraphicFramePr>
        <xdr:cNvPr id="1266765" name="グラフ 58">
          <a:extLst>
            <a:ext uri="{FF2B5EF4-FFF2-40B4-BE49-F238E27FC236}">
              <a16:creationId xmlns:a16="http://schemas.microsoft.com/office/drawing/2014/main" id="{00000000-0008-0000-0500-00004D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0</xdr:colOff>
      <xdr:row>1423</xdr:row>
      <xdr:rowOff>0</xdr:rowOff>
    </xdr:from>
    <xdr:to>
      <xdr:col>17</xdr:col>
      <xdr:colOff>28575</xdr:colOff>
      <xdr:row>1449</xdr:row>
      <xdr:rowOff>171450</xdr:rowOff>
    </xdr:to>
    <xdr:graphicFrame macro="">
      <xdr:nvGraphicFramePr>
        <xdr:cNvPr id="1266766" name="グラフ 59">
          <a:extLst>
            <a:ext uri="{FF2B5EF4-FFF2-40B4-BE49-F238E27FC236}">
              <a16:creationId xmlns:a16="http://schemas.microsoft.com/office/drawing/2014/main" id="{00000000-0008-0000-0500-00004E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0</xdr:colOff>
      <xdr:row>1454</xdr:row>
      <xdr:rowOff>0</xdr:rowOff>
    </xdr:from>
    <xdr:to>
      <xdr:col>17</xdr:col>
      <xdr:colOff>28575</xdr:colOff>
      <xdr:row>1480</xdr:row>
      <xdr:rowOff>171450</xdr:rowOff>
    </xdr:to>
    <xdr:graphicFrame macro="">
      <xdr:nvGraphicFramePr>
        <xdr:cNvPr id="1266767" name="グラフ 60">
          <a:extLst>
            <a:ext uri="{FF2B5EF4-FFF2-40B4-BE49-F238E27FC236}">
              <a16:creationId xmlns:a16="http://schemas.microsoft.com/office/drawing/2014/main" id="{00000000-0008-0000-0500-00004F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0</xdr:colOff>
      <xdr:row>1485</xdr:row>
      <xdr:rowOff>0</xdr:rowOff>
    </xdr:from>
    <xdr:to>
      <xdr:col>17</xdr:col>
      <xdr:colOff>28575</xdr:colOff>
      <xdr:row>1511</xdr:row>
      <xdr:rowOff>171450</xdr:rowOff>
    </xdr:to>
    <xdr:graphicFrame macro="">
      <xdr:nvGraphicFramePr>
        <xdr:cNvPr id="1266768" name="グラフ 61">
          <a:extLst>
            <a:ext uri="{FF2B5EF4-FFF2-40B4-BE49-F238E27FC236}">
              <a16:creationId xmlns:a16="http://schemas.microsoft.com/office/drawing/2014/main" id="{00000000-0008-0000-0500-000050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0</xdr:colOff>
      <xdr:row>1516</xdr:row>
      <xdr:rowOff>0</xdr:rowOff>
    </xdr:from>
    <xdr:to>
      <xdr:col>17</xdr:col>
      <xdr:colOff>28575</xdr:colOff>
      <xdr:row>1542</xdr:row>
      <xdr:rowOff>171450</xdr:rowOff>
    </xdr:to>
    <xdr:graphicFrame macro="">
      <xdr:nvGraphicFramePr>
        <xdr:cNvPr id="1266769" name="グラフ 62">
          <a:extLst>
            <a:ext uri="{FF2B5EF4-FFF2-40B4-BE49-F238E27FC236}">
              <a16:creationId xmlns:a16="http://schemas.microsoft.com/office/drawing/2014/main" id="{00000000-0008-0000-0500-000051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0</xdr:colOff>
      <xdr:row>1547</xdr:row>
      <xdr:rowOff>0</xdr:rowOff>
    </xdr:from>
    <xdr:to>
      <xdr:col>17</xdr:col>
      <xdr:colOff>28575</xdr:colOff>
      <xdr:row>1573</xdr:row>
      <xdr:rowOff>171450</xdr:rowOff>
    </xdr:to>
    <xdr:graphicFrame macro="">
      <xdr:nvGraphicFramePr>
        <xdr:cNvPr id="1266770" name="グラフ 63">
          <a:extLst>
            <a:ext uri="{FF2B5EF4-FFF2-40B4-BE49-F238E27FC236}">
              <a16:creationId xmlns:a16="http://schemas.microsoft.com/office/drawing/2014/main" id="{00000000-0008-0000-0500-000052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</xdr:col>
      <xdr:colOff>0</xdr:colOff>
      <xdr:row>1578</xdr:row>
      <xdr:rowOff>0</xdr:rowOff>
    </xdr:from>
    <xdr:to>
      <xdr:col>17</xdr:col>
      <xdr:colOff>28575</xdr:colOff>
      <xdr:row>1604</xdr:row>
      <xdr:rowOff>171450</xdr:rowOff>
    </xdr:to>
    <xdr:graphicFrame macro="">
      <xdr:nvGraphicFramePr>
        <xdr:cNvPr id="1266771" name="グラフ 64">
          <a:extLst>
            <a:ext uri="{FF2B5EF4-FFF2-40B4-BE49-F238E27FC236}">
              <a16:creationId xmlns:a16="http://schemas.microsoft.com/office/drawing/2014/main" id="{00000000-0008-0000-0500-000053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</xdr:col>
      <xdr:colOff>0</xdr:colOff>
      <xdr:row>1609</xdr:row>
      <xdr:rowOff>0</xdr:rowOff>
    </xdr:from>
    <xdr:to>
      <xdr:col>17</xdr:col>
      <xdr:colOff>28575</xdr:colOff>
      <xdr:row>1635</xdr:row>
      <xdr:rowOff>171450</xdr:rowOff>
    </xdr:to>
    <xdr:graphicFrame macro="">
      <xdr:nvGraphicFramePr>
        <xdr:cNvPr id="1266772" name="グラフ 65">
          <a:extLst>
            <a:ext uri="{FF2B5EF4-FFF2-40B4-BE49-F238E27FC236}">
              <a16:creationId xmlns:a16="http://schemas.microsoft.com/office/drawing/2014/main" id="{00000000-0008-0000-0500-000054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</xdr:col>
      <xdr:colOff>0</xdr:colOff>
      <xdr:row>1640</xdr:row>
      <xdr:rowOff>0</xdr:rowOff>
    </xdr:from>
    <xdr:to>
      <xdr:col>17</xdr:col>
      <xdr:colOff>28575</xdr:colOff>
      <xdr:row>1666</xdr:row>
      <xdr:rowOff>171450</xdr:rowOff>
    </xdr:to>
    <xdr:graphicFrame macro="">
      <xdr:nvGraphicFramePr>
        <xdr:cNvPr id="1266773" name="グラフ 66">
          <a:extLst>
            <a:ext uri="{FF2B5EF4-FFF2-40B4-BE49-F238E27FC236}">
              <a16:creationId xmlns:a16="http://schemas.microsoft.com/office/drawing/2014/main" id="{00000000-0008-0000-0500-000055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</xdr:col>
      <xdr:colOff>0</xdr:colOff>
      <xdr:row>1671</xdr:row>
      <xdr:rowOff>0</xdr:rowOff>
    </xdr:from>
    <xdr:to>
      <xdr:col>17</xdr:col>
      <xdr:colOff>28575</xdr:colOff>
      <xdr:row>1697</xdr:row>
      <xdr:rowOff>171450</xdr:rowOff>
    </xdr:to>
    <xdr:graphicFrame macro="">
      <xdr:nvGraphicFramePr>
        <xdr:cNvPr id="1266774" name="グラフ 67">
          <a:extLst>
            <a:ext uri="{FF2B5EF4-FFF2-40B4-BE49-F238E27FC236}">
              <a16:creationId xmlns:a16="http://schemas.microsoft.com/office/drawing/2014/main" id="{00000000-0008-0000-0500-000056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</xdr:col>
      <xdr:colOff>0</xdr:colOff>
      <xdr:row>1702</xdr:row>
      <xdr:rowOff>0</xdr:rowOff>
    </xdr:from>
    <xdr:to>
      <xdr:col>17</xdr:col>
      <xdr:colOff>28575</xdr:colOff>
      <xdr:row>1728</xdr:row>
      <xdr:rowOff>171450</xdr:rowOff>
    </xdr:to>
    <xdr:graphicFrame macro="">
      <xdr:nvGraphicFramePr>
        <xdr:cNvPr id="1266775" name="グラフ 68">
          <a:extLst>
            <a:ext uri="{FF2B5EF4-FFF2-40B4-BE49-F238E27FC236}">
              <a16:creationId xmlns:a16="http://schemas.microsoft.com/office/drawing/2014/main" id="{00000000-0008-0000-0500-000057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</xdr:col>
      <xdr:colOff>0</xdr:colOff>
      <xdr:row>1733</xdr:row>
      <xdr:rowOff>0</xdr:rowOff>
    </xdr:from>
    <xdr:to>
      <xdr:col>17</xdr:col>
      <xdr:colOff>28575</xdr:colOff>
      <xdr:row>1759</xdr:row>
      <xdr:rowOff>171450</xdr:rowOff>
    </xdr:to>
    <xdr:graphicFrame macro="">
      <xdr:nvGraphicFramePr>
        <xdr:cNvPr id="1266776" name="グラフ 69">
          <a:extLst>
            <a:ext uri="{FF2B5EF4-FFF2-40B4-BE49-F238E27FC236}">
              <a16:creationId xmlns:a16="http://schemas.microsoft.com/office/drawing/2014/main" id="{00000000-0008-0000-0500-000058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</xdr:col>
      <xdr:colOff>0</xdr:colOff>
      <xdr:row>1764</xdr:row>
      <xdr:rowOff>0</xdr:rowOff>
    </xdr:from>
    <xdr:to>
      <xdr:col>17</xdr:col>
      <xdr:colOff>28575</xdr:colOff>
      <xdr:row>1790</xdr:row>
      <xdr:rowOff>171450</xdr:rowOff>
    </xdr:to>
    <xdr:graphicFrame macro="">
      <xdr:nvGraphicFramePr>
        <xdr:cNvPr id="1266777" name="グラフ 70">
          <a:extLst>
            <a:ext uri="{FF2B5EF4-FFF2-40B4-BE49-F238E27FC236}">
              <a16:creationId xmlns:a16="http://schemas.microsoft.com/office/drawing/2014/main" id="{00000000-0008-0000-0500-000059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</xdr:col>
      <xdr:colOff>0</xdr:colOff>
      <xdr:row>1795</xdr:row>
      <xdr:rowOff>0</xdr:rowOff>
    </xdr:from>
    <xdr:to>
      <xdr:col>17</xdr:col>
      <xdr:colOff>28575</xdr:colOff>
      <xdr:row>1821</xdr:row>
      <xdr:rowOff>161925</xdr:rowOff>
    </xdr:to>
    <xdr:graphicFrame macro="">
      <xdr:nvGraphicFramePr>
        <xdr:cNvPr id="1266778" name="グラフ 71">
          <a:extLst>
            <a:ext uri="{FF2B5EF4-FFF2-40B4-BE49-F238E27FC236}">
              <a16:creationId xmlns:a16="http://schemas.microsoft.com/office/drawing/2014/main" id="{00000000-0008-0000-0500-00005A541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9525</xdr:rowOff>
    </xdr:from>
    <xdr:to>
      <xdr:col>16</xdr:col>
      <xdr:colOff>0</xdr:colOff>
      <xdr:row>31</xdr:row>
      <xdr:rowOff>104775</xdr:rowOff>
    </xdr:to>
    <xdr:graphicFrame macro="">
      <xdr:nvGraphicFramePr>
        <xdr:cNvPr id="17452" name="グラフ 3">
          <a:extLst>
            <a:ext uri="{FF2B5EF4-FFF2-40B4-BE49-F238E27FC236}">
              <a16:creationId xmlns:a16="http://schemas.microsoft.com/office/drawing/2014/main" id="{00000000-0008-0000-0700-00002C4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41</xdr:row>
      <xdr:rowOff>9525</xdr:rowOff>
    </xdr:from>
    <xdr:to>
      <xdr:col>16</xdr:col>
      <xdr:colOff>0</xdr:colOff>
      <xdr:row>69</xdr:row>
      <xdr:rowOff>104775</xdr:rowOff>
    </xdr:to>
    <xdr:graphicFrame macro="">
      <xdr:nvGraphicFramePr>
        <xdr:cNvPr id="17453" name="グラフ 4">
          <a:extLst>
            <a:ext uri="{FF2B5EF4-FFF2-40B4-BE49-F238E27FC236}">
              <a16:creationId xmlns:a16="http://schemas.microsoft.com/office/drawing/2014/main" id="{00000000-0008-0000-0700-00002D4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9"/>
  <sheetViews>
    <sheetView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9" sqref="D9"/>
    </sheetView>
  </sheetViews>
  <sheetFormatPr defaultColWidth="5.6328125" defaultRowHeight="12" customHeight="1" x14ac:dyDescent="0.2"/>
  <cols>
    <col min="1" max="1" width="2.08984375" style="59" customWidth="1"/>
    <col min="2" max="2" width="1.6328125" style="59" customWidth="1"/>
    <col min="3" max="3" width="32.6328125" style="194" customWidth="1"/>
    <col min="4" max="4" width="12.6328125" style="59" customWidth="1"/>
    <col min="5" max="6" width="6.08984375" style="59" customWidth="1"/>
    <col min="7" max="7" width="12.6328125" style="59" customWidth="1"/>
    <col min="8" max="9" width="6.08984375" style="59" customWidth="1"/>
    <col min="10" max="10" width="12.6328125" style="59" customWidth="1"/>
    <col min="11" max="12" width="6.08984375" style="59" customWidth="1"/>
    <col min="13" max="13" width="12.6328125" style="59" customWidth="1"/>
    <col min="14" max="15" width="6.08984375" style="59" customWidth="1"/>
    <col min="16" max="16" width="1.6328125" style="59" customWidth="1"/>
    <col min="17" max="17" width="2.08984375" style="59" customWidth="1"/>
    <col min="18" max="16384" width="5.6328125" style="59"/>
  </cols>
  <sheetData>
    <row r="1" spans="1:17" ht="24" customHeight="1" x14ac:dyDescent="0.2">
      <c r="C1" s="249" t="s">
        <v>136</v>
      </c>
      <c r="D1" s="141" t="s">
        <v>1</v>
      </c>
      <c r="E1" s="34">
        <f>VLOOKUP($D$1, 値単位リスト, 2, FALSE)</f>
        <v>2</v>
      </c>
      <c r="F1" s="34" t="str">
        <f>VLOOKUP($D$1, 値単位リスト, 3, FALSE)</f>
        <v>千円</v>
      </c>
      <c r="G1" s="34">
        <f>VLOOKUP($D$1, 値単位リスト, 4, FALSE)</f>
        <v>1000</v>
      </c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s="84" customFormat="1" ht="24" customHeight="1" x14ac:dyDescent="0.2">
      <c r="A2" s="113"/>
      <c r="B2" s="165"/>
      <c r="C2" s="50" t="str">
        <f>"【 " &amp; 分析種別名称 &amp; " 売上実績(" &amp; $D$1 &amp; ") 】" &amp; PI値モード名称</f>
        <v>【 カテゴリー別 売上実績(金額) 】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165"/>
    </row>
    <row r="3" spans="1:17" s="39" customFormat="1" ht="12" customHeight="1" x14ac:dyDescent="0.2">
      <c r="A3" s="11"/>
      <c r="B3" s="171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18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  <c r="P3" s="171"/>
    </row>
    <row r="4" spans="1:17" ht="6" customHeight="1" thickBot="1" x14ac:dyDescent="0.25">
      <c r="A4" s="34"/>
      <c r="B4" s="163"/>
      <c r="C4" s="198"/>
      <c r="D4" s="67"/>
      <c r="E4" s="67"/>
      <c r="F4" s="67"/>
      <c r="G4" s="67"/>
      <c r="H4" s="67"/>
      <c r="I4" s="130"/>
      <c r="J4" s="67"/>
      <c r="K4" s="67"/>
      <c r="L4" s="67"/>
      <c r="M4" s="67"/>
      <c r="N4" s="67"/>
      <c r="O4" s="130"/>
      <c r="P4" s="163"/>
    </row>
    <row r="5" spans="1:17" ht="18" customHeight="1" thickBot="1" x14ac:dyDescent="0.25">
      <c r="A5" s="34"/>
      <c r="B5" s="42"/>
      <c r="C5" s="164"/>
      <c r="D5" s="251" t="str">
        <f>"実績　(" &amp; IF(分析数=1, 分析開始年月, 分析開始年月 &amp; "～" &amp; 分析終了年月) &amp; ")"</f>
        <v>実績　(2017年4月～2018年3月)</v>
      </c>
      <c r="E5" s="116"/>
      <c r="F5" s="116"/>
      <c r="G5" s="116"/>
      <c r="H5" s="116"/>
      <c r="I5" s="189"/>
      <c r="J5" s="327" t="str">
        <f>"累計実績　("&amp; IF(年度開始年月=分析終了年月,年度開始年月,年度開始年月&amp;"～"&amp;分析終了年月) &amp;")"</f>
        <v>累計実績　(2017年4月～2018年3月)</v>
      </c>
      <c r="K5" s="103"/>
      <c r="L5" s="103"/>
      <c r="M5" s="103"/>
      <c r="N5" s="103"/>
      <c r="O5" s="232"/>
      <c r="P5" s="42"/>
    </row>
    <row r="6" spans="1:17" ht="13.5" customHeight="1" x14ac:dyDescent="0.2">
      <c r="A6" s="34"/>
      <c r="B6" s="42"/>
      <c r="C6" s="190"/>
      <c r="D6" s="339" t="str">
        <f>IF(比較POS名称="","",比較POS名称)</f>
        <v>RDS06 スーパー  00 全国</v>
      </c>
      <c r="E6" s="340"/>
      <c r="F6" s="341"/>
      <c r="G6" s="339" t="str">
        <f>IF(分析POS名称="","",分析POS名称)</f>
        <v>RDS06 スーパー  04 首都圏</v>
      </c>
      <c r="H6" s="340"/>
      <c r="I6" s="341"/>
      <c r="J6" s="340" t="str">
        <f>IF(比較POS名称="","",比較POS名称)</f>
        <v>RDS06 スーパー  00 全国</v>
      </c>
      <c r="K6" s="340"/>
      <c r="L6" s="341"/>
      <c r="M6" s="339" t="str">
        <f>IF(分析POS名称="","",分析POS名称)</f>
        <v>RDS06 スーパー  04 首都圏</v>
      </c>
      <c r="N6" s="340"/>
      <c r="O6" s="341"/>
      <c r="P6" s="42"/>
    </row>
    <row r="7" spans="1:17" ht="13.5" customHeight="1" x14ac:dyDescent="0.2">
      <c r="A7" s="34"/>
      <c r="B7" s="42"/>
      <c r="C7" s="190"/>
      <c r="D7" s="342"/>
      <c r="E7" s="343"/>
      <c r="F7" s="344"/>
      <c r="G7" s="342"/>
      <c r="H7" s="343"/>
      <c r="I7" s="344"/>
      <c r="J7" s="343"/>
      <c r="K7" s="343"/>
      <c r="L7" s="344"/>
      <c r="M7" s="342"/>
      <c r="N7" s="343"/>
      <c r="O7" s="344"/>
      <c r="P7" s="42"/>
    </row>
    <row r="8" spans="1:17" ht="13.5" customHeight="1" thickBot="1" x14ac:dyDescent="0.25">
      <c r="A8" s="34"/>
      <c r="B8" s="42"/>
      <c r="C8" s="130" t="str">
        <f>分析オプション&amp;"　単位：" &amp; $F$1</f>
        <v xml:space="preserve"> [税抜分析]　単位：千円</v>
      </c>
      <c r="D8" s="123"/>
      <c r="E8" s="112" t="s">
        <v>30</v>
      </c>
      <c r="F8" s="114" t="s">
        <v>31</v>
      </c>
      <c r="G8" s="123"/>
      <c r="H8" s="112" t="s">
        <v>30</v>
      </c>
      <c r="I8" s="114" t="s">
        <v>31</v>
      </c>
      <c r="J8" s="273"/>
      <c r="K8" s="112" t="s">
        <v>30</v>
      </c>
      <c r="L8" s="114" t="s">
        <v>31</v>
      </c>
      <c r="M8" s="123"/>
      <c r="N8" s="112" t="s">
        <v>30</v>
      </c>
      <c r="O8" s="114" t="s">
        <v>31</v>
      </c>
      <c r="P8" s="42"/>
    </row>
    <row r="9" spans="1:17" ht="15" customHeight="1" x14ac:dyDescent="0.2">
      <c r="A9" s="34">
        <v>1</v>
      </c>
      <c r="B9" s="42"/>
      <c r="C9" s="230" t="str">
        <f t="shared" ref="C9:C58" si="0">IF(INDEX(項目,$A9,1)="","",INDEX(項目,$A9,1))</f>
        <v>加工食品</v>
      </c>
      <c r="D9" s="122">
        <f t="shared" ref="D9:D58" si="1">IF(INDEX(比較データ, $A9, $E$1)="", "--", INDEX(比較データ, $A9, $E$1)/$G$1)</f>
        <v>31857016.2405416</v>
      </c>
      <c r="E9" s="118" t="str">
        <f t="shared" ref="E9:E58" si="2">IF(ISERROR($D9/$D64), "--", $D9/$D64*100)</f>
        <v>--</v>
      </c>
      <c r="F9" s="110">
        <f t="shared" ref="F9:F58" si="3">IF(ISERROR($D9/$D$59), "--", $D9/$D$59*100)</f>
        <v>66.154868836525281</v>
      </c>
      <c r="G9" s="122">
        <f t="shared" ref="G9:G58" si="4">IF(INDEX(分析データ, $A9, $E$1)="", "--", INDEX(分析データ, $A9, $E$1)/$G$1)</f>
        <v>39997963.111781403</v>
      </c>
      <c r="H9" s="118" t="str">
        <f t="shared" ref="H9:H58" si="5">IF(ISERROR($G9/$G64), "--", $G9/$G64*100)</f>
        <v>--</v>
      </c>
      <c r="I9" s="110">
        <f t="shared" ref="I9:I58" si="6">IF(ISERROR($G9/$G$59), "--", $G9/$G$59*100)</f>
        <v>67.063758004295437</v>
      </c>
      <c r="J9" s="287">
        <f t="shared" ref="J9:J58" si="7">IF(INDEX(合算比較データ, $A9, $E$1)="", "--", INDEX(合算比較データ, $A9, $E$1)/$G$1)</f>
        <v>31857016.2405416</v>
      </c>
      <c r="K9" s="118" t="str">
        <f t="shared" ref="K9:K58" si="8">IF(ISERROR($J9/$J64), "--", $J9/$J64*100)</f>
        <v>--</v>
      </c>
      <c r="L9" s="110">
        <f t="shared" ref="L9:L58" si="9">IF(ISERROR($J9/$J$59), "--", $J9/$J$59*100)</f>
        <v>66.154868836525281</v>
      </c>
      <c r="M9" s="122">
        <f t="shared" ref="M9:M58" si="10">IF(INDEX(合算分析データ, $A9, $E$1)="", "--", INDEX(合算分析データ, $A9, $E$1)/$G$1)</f>
        <v>39997963.111781403</v>
      </c>
      <c r="N9" s="118" t="str">
        <f t="shared" ref="N9:N58" si="11">IF(ISERROR($M9/$M64), "--", $M9/$M64*100)</f>
        <v>--</v>
      </c>
      <c r="O9" s="110">
        <f t="shared" ref="O9:O58" si="12">IF(ISERROR($M9/$M$59), "--", $M9/$M$59*100)</f>
        <v>67.063758004295437</v>
      </c>
      <c r="P9" s="42"/>
    </row>
    <row r="10" spans="1:17" ht="15" customHeight="1" x14ac:dyDescent="0.2">
      <c r="A10" s="34">
        <v>2</v>
      </c>
      <c r="B10" s="42"/>
      <c r="C10" s="210" t="str">
        <f t="shared" si="0"/>
        <v>生鮮食品</v>
      </c>
      <c r="D10" s="121">
        <f t="shared" si="1"/>
        <v>5320244.7545127003</v>
      </c>
      <c r="E10" s="107" t="str">
        <f t="shared" si="2"/>
        <v>--</v>
      </c>
      <c r="F10" s="109">
        <f t="shared" si="3"/>
        <v>11.048118607702216</v>
      </c>
      <c r="G10" s="121">
        <f t="shared" si="4"/>
        <v>6991926.0011012005</v>
      </c>
      <c r="H10" s="107" t="str">
        <f t="shared" si="5"/>
        <v>--</v>
      </c>
      <c r="I10" s="109">
        <f t="shared" si="6"/>
        <v>11.723217805150583</v>
      </c>
      <c r="J10" s="280">
        <f t="shared" si="7"/>
        <v>5320244.7545127003</v>
      </c>
      <c r="K10" s="107" t="str">
        <f t="shared" si="8"/>
        <v>--</v>
      </c>
      <c r="L10" s="109">
        <f t="shared" si="9"/>
        <v>11.048118607702216</v>
      </c>
      <c r="M10" s="121">
        <f t="shared" si="10"/>
        <v>6991926.0011012005</v>
      </c>
      <c r="N10" s="107" t="str">
        <f t="shared" si="11"/>
        <v>--</v>
      </c>
      <c r="O10" s="109">
        <f t="shared" si="12"/>
        <v>11.723217805150583</v>
      </c>
      <c r="P10" s="42"/>
    </row>
    <row r="11" spans="1:17" ht="15" customHeight="1" thickBot="1" x14ac:dyDescent="0.25">
      <c r="A11" s="34">
        <v>3</v>
      </c>
      <c r="B11" s="42"/>
      <c r="C11" s="210" t="str">
        <f t="shared" si="0"/>
        <v>菓子類</v>
      </c>
      <c r="D11" s="121">
        <f t="shared" si="1"/>
        <v>10977949.348213401</v>
      </c>
      <c r="E11" s="107" t="str">
        <f t="shared" si="2"/>
        <v>--</v>
      </c>
      <c r="F11" s="109">
        <f t="shared" si="3"/>
        <v>22.797012555772515</v>
      </c>
      <c r="G11" s="121">
        <f t="shared" si="4"/>
        <v>12651807.538264699</v>
      </c>
      <c r="H11" s="107" t="str">
        <f t="shared" si="5"/>
        <v>--</v>
      </c>
      <c r="I11" s="109">
        <f t="shared" si="6"/>
        <v>21.213024190553977</v>
      </c>
      <c r="J11" s="280">
        <f t="shared" si="7"/>
        <v>10977949.348213401</v>
      </c>
      <c r="K11" s="107" t="str">
        <f t="shared" si="8"/>
        <v>--</v>
      </c>
      <c r="L11" s="109">
        <f t="shared" si="9"/>
        <v>22.797012555772515</v>
      </c>
      <c r="M11" s="121">
        <f t="shared" si="10"/>
        <v>12651807.538264699</v>
      </c>
      <c r="N11" s="107" t="str">
        <f t="shared" si="11"/>
        <v>--</v>
      </c>
      <c r="O11" s="109">
        <f t="shared" si="12"/>
        <v>21.213024190553977</v>
      </c>
      <c r="P11" s="42"/>
    </row>
    <row r="12" spans="1:17" ht="15" hidden="1" customHeight="1" x14ac:dyDescent="0.2">
      <c r="A12" s="34">
        <v>4</v>
      </c>
      <c r="B12" s="42"/>
      <c r="C12" s="210" t="str">
        <f t="shared" si="0"/>
        <v>項目4</v>
      </c>
      <c r="D12" s="121" t="str">
        <f t="shared" si="1"/>
        <v>--</v>
      </c>
      <c r="E12" s="107" t="str">
        <f t="shared" si="2"/>
        <v>--</v>
      </c>
      <c r="F12" s="109" t="str">
        <f t="shared" si="3"/>
        <v>--</v>
      </c>
      <c r="G12" s="121" t="str">
        <f t="shared" si="4"/>
        <v>--</v>
      </c>
      <c r="H12" s="107" t="str">
        <f t="shared" si="5"/>
        <v>--</v>
      </c>
      <c r="I12" s="109" t="str">
        <f t="shared" si="6"/>
        <v>--</v>
      </c>
      <c r="J12" s="280" t="str">
        <f t="shared" si="7"/>
        <v>--</v>
      </c>
      <c r="K12" s="107" t="str">
        <f t="shared" si="8"/>
        <v>--</v>
      </c>
      <c r="L12" s="109" t="str">
        <f t="shared" si="9"/>
        <v>--</v>
      </c>
      <c r="M12" s="121" t="str">
        <f t="shared" si="10"/>
        <v>--</v>
      </c>
      <c r="N12" s="107" t="str">
        <f t="shared" si="11"/>
        <v>--</v>
      </c>
      <c r="O12" s="109" t="str">
        <f t="shared" si="12"/>
        <v>--</v>
      </c>
      <c r="P12" s="42"/>
    </row>
    <row r="13" spans="1:17" ht="15" hidden="1" customHeight="1" x14ac:dyDescent="0.2">
      <c r="A13" s="34">
        <v>5</v>
      </c>
      <c r="B13" s="42"/>
      <c r="C13" s="210" t="str">
        <f t="shared" si="0"/>
        <v>項目5</v>
      </c>
      <c r="D13" s="121" t="str">
        <f t="shared" si="1"/>
        <v>--</v>
      </c>
      <c r="E13" s="107" t="str">
        <f t="shared" si="2"/>
        <v>--</v>
      </c>
      <c r="F13" s="109" t="str">
        <f t="shared" si="3"/>
        <v>--</v>
      </c>
      <c r="G13" s="121" t="str">
        <f t="shared" si="4"/>
        <v>--</v>
      </c>
      <c r="H13" s="107" t="str">
        <f t="shared" si="5"/>
        <v>--</v>
      </c>
      <c r="I13" s="109" t="str">
        <f t="shared" si="6"/>
        <v>--</v>
      </c>
      <c r="J13" s="280" t="str">
        <f t="shared" si="7"/>
        <v>--</v>
      </c>
      <c r="K13" s="107" t="str">
        <f t="shared" si="8"/>
        <v>--</v>
      </c>
      <c r="L13" s="109" t="str">
        <f t="shared" si="9"/>
        <v>--</v>
      </c>
      <c r="M13" s="121" t="str">
        <f t="shared" si="10"/>
        <v>--</v>
      </c>
      <c r="N13" s="107" t="str">
        <f t="shared" si="11"/>
        <v>--</v>
      </c>
      <c r="O13" s="109" t="str">
        <f t="shared" si="12"/>
        <v>--</v>
      </c>
      <c r="P13" s="42"/>
    </row>
    <row r="14" spans="1:17" ht="15" hidden="1" customHeight="1" x14ac:dyDescent="0.2">
      <c r="A14" s="34">
        <v>6</v>
      </c>
      <c r="B14" s="42"/>
      <c r="C14" s="210" t="str">
        <f t="shared" si="0"/>
        <v>項目6</v>
      </c>
      <c r="D14" s="121" t="str">
        <f t="shared" si="1"/>
        <v>--</v>
      </c>
      <c r="E14" s="107" t="str">
        <f t="shared" si="2"/>
        <v>--</v>
      </c>
      <c r="F14" s="109" t="str">
        <f t="shared" si="3"/>
        <v>--</v>
      </c>
      <c r="G14" s="121" t="str">
        <f t="shared" si="4"/>
        <v>--</v>
      </c>
      <c r="H14" s="107" t="str">
        <f t="shared" si="5"/>
        <v>--</v>
      </c>
      <c r="I14" s="109" t="str">
        <f t="shared" si="6"/>
        <v>--</v>
      </c>
      <c r="J14" s="280" t="str">
        <f t="shared" si="7"/>
        <v>--</v>
      </c>
      <c r="K14" s="107" t="str">
        <f t="shared" si="8"/>
        <v>--</v>
      </c>
      <c r="L14" s="109" t="str">
        <f t="shared" si="9"/>
        <v>--</v>
      </c>
      <c r="M14" s="121" t="str">
        <f t="shared" si="10"/>
        <v>--</v>
      </c>
      <c r="N14" s="107" t="str">
        <f t="shared" si="11"/>
        <v>--</v>
      </c>
      <c r="O14" s="109" t="str">
        <f t="shared" si="12"/>
        <v>--</v>
      </c>
      <c r="P14" s="42"/>
    </row>
    <row r="15" spans="1:17" ht="15" hidden="1" customHeight="1" x14ac:dyDescent="0.2">
      <c r="A15" s="34">
        <v>7</v>
      </c>
      <c r="B15" s="42"/>
      <c r="C15" s="210" t="str">
        <f t="shared" si="0"/>
        <v>項目7</v>
      </c>
      <c r="D15" s="121" t="str">
        <f t="shared" si="1"/>
        <v>--</v>
      </c>
      <c r="E15" s="107" t="str">
        <f t="shared" si="2"/>
        <v>--</v>
      </c>
      <c r="F15" s="109" t="str">
        <f t="shared" si="3"/>
        <v>--</v>
      </c>
      <c r="G15" s="121" t="str">
        <f t="shared" si="4"/>
        <v>--</v>
      </c>
      <c r="H15" s="107" t="str">
        <f t="shared" si="5"/>
        <v>--</v>
      </c>
      <c r="I15" s="109" t="str">
        <f t="shared" si="6"/>
        <v>--</v>
      </c>
      <c r="J15" s="280" t="str">
        <f t="shared" si="7"/>
        <v>--</v>
      </c>
      <c r="K15" s="107" t="str">
        <f t="shared" si="8"/>
        <v>--</v>
      </c>
      <c r="L15" s="109" t="str">
        <f t="shared" si="9"/>
        <v>--</v>
      </c>
      <c r="M15" s="121" t="str">
        <f t="shared" si="10"/>
        <v>--</v>
      </c>
      <c r="N15" s="107" t="str">
        <f t="shared" si="11"/>
        <v>--</v>
      </c>
      <c r="O15" s="109" t="str">
        <f t="shared" si="12"/>
        <v>--</v>
      </c>
      <c r="P15" s="42"/>
    </row>
    <row r="16" spans="1:17" ht="15" hidden="1" customHeight="1" x14ac:dyDescent="0.2">
      <c r="A16" s="34">
        <v>8</v>
      </c>
      <c r="B16" s="42"/>
      <c r="C16" s="210" t="str">
        <f t="shared" si="0"/>
        <v>項目8</v>
      </c>
      <c r="D16" s="121" t="str">
        <f t="shared" si="1"/>
        <v>--</v>
      </c>
      <c r="E16" s="107" t="str">
        <f t="shared" si="2"/>
        <v>--</v>
      </c>
      <c r="F16" s="109" t="str">
        <f t="shared" si="3"/>
        <v>--</v>
      </c>
      <c r="G16" s="121" t="str">
        <f t="shared" si="4"/>
        <v>--</v>
      </c>
      <c r="H16" s="107" t="str">
        <f t="shared" si="5"/>
        <v>--</v>
      </c>
      <c r="I16" s="109" t="str">
        <f t="shared" si="6"/>
        <v>--</v>
      </c>
      <c r="J16" s="280" t="str">
        <f t="shared" si="7"/>
        <v>--</v>
      </c>
      <c r="K16" s="107" t="str">
        <f t="shared" si="8"/>
        <v>--</v>
      </c>
      <c r="L16" s="109" t="str">
        <f t="shared" si="9"/>
        <v>--</v>
      </c>
      <c r="M16" s="121" t="str">
        <f t="shared" si="10"/>
        <v>--</v>
      </c>
      <c r="N16" s="107" t="str">
        <f t="shared" si="11"/>
        <v>--</v>
      </c>
      <c r="O16" s="109" t="str">
        <f t="shared" si="12"/>
        <v>--</v>
      </c>
      <c r="P16" s="42"/>
    </row>
    <row r="17" spans="1:16" ht="15" hidden="1" customHeight="1" x14ac:dyDescent="0.2">
      <c r="A17" s="34">
        <v>9</v>
      </c>
      <c r="B17" s="42"/>
      <c r="C17" s="210" t="str">
        <f t="shared" si="0"/>
        <v>項目9</v>
      </c>
      <c r="D17" s="121" t="str">
        <f t="shared" si="1"/>
        <v>--</v>
      </c>
      <c r="E17" s="107" t="str">
        <f t="shared" si="2"/>
        <v>--</v>
      </c>
      <c r="F17" s="109" t="str">
        <f t="shared" si="3"/>
        <v>--</v>
      </c>
      <c r="G17" s="121" t="str">
        <f t="shared" si="4"/>
        <v>--</v>
      </c>
      <c r="H17" s="107" t="str">
        <f t="shared" si="5"/>
        <v>--</v>
      </c>
      <c r="I17" s="109" t="str">
        <f t="shared" si="6"/>
        <v>--</v>
      </c>
      <c r="J17" s="280" t="str">
        <f t="shared" si="7"/>
        <v>--</v>
      </c>
      <c r="K17" s="107" t="str">
        <f t="shared" si="8"/>
        <v>--</v>
      </c>
      <c r="L17" s="109" t="str">
        <f t="shared" si="9"/>
        <v>--</v>
      </c>
      <c r="M17" s="121" t="str">
        <f t="shared" si="10"/>
        <v>--</v>
      </c>
      <c r="N17" s="107" t="str">
        <f t="shared" si="11"/>
        <v>--</v>
      </c>
      <c r="O17" s="109" t="str">
        <f t="shared" si="12"/>
        <v>--</v>
      </c>
      <c r="P17" s="42"/>
    </row>
    <row r="18" spans="1:16" ht="15" hidden="1" customHeight="1" x14ac:dyDescent="0.2">
      <c r="A18" s="34">
        <v>10</v>
      </c>
      <c r="B18" s="42"/>
      <c r="C18" s="210" t="str">
        <f t="shared" si="0"/>
        <v>項目10</v>
      </c>
      <c r="D18" s="121" t="str">
        <f t="shared" si="1"/>
        <v>--</v>
      </c>
      <c r="E18" s="107" t="str">
        <f t="shared" si="2"/>
        <v>--</v>
      </c>
      <c r="F18" s="109" t="str">
        <f t="shared" si="3"/>
        <v>--</v>
      </c>
      <c r="G18" s="121" t="str">
        <f t="shared" si="4"/>
        <v>--</v>
      </c>
      <c r="H18" s="107" t="str">
        <f t="shared" si="5"/>
        <v>--</v>
      </c>
      <c r="I18" s="109" t="str">
        <f t="shared" si="6"/>
        <v>--</v>
      </c>
      <c r="J18" s="280" t="str">
        <f t="shared" si="7"/>
        <v>--</v>
      </c>
      <c r="K18" s="107" t="str">
        <f t="shared" si="8"/>
        <v>--</v>
      </c>
      <c r="L18" s="109" t="str">
        <f t="shared" si="9"/>
        <v>--</v>
      </c>
      <c r="M18" s="121" t="str">
        <f t="shared" si="10"/>
        <v>--</v>
      </c>
      <c r="N18" s="107" t="str">
        <f t="shared" si="11"/>
        <v>--</v>
      </c>
      <c r="O18" s="109" t="str">
        <f t="shared" si="12"/>
        <v>--</v>
      </c>
      <c r="P18" s="42"/>
    </row>
    <row r="19" spans="1:16" ht="15" hidden="1" customHeight="1" x14ac:dyDescent="0.2">
      <c r="A19" s="34">
        <v>11</v>
      </c>
      <c r="B19" s="42"/>
      <c r="C19" s="210" t="str">
        <f t="shared" si="0"/>
        <v>項目11</v>
      </c>
      <c r="D19" s="121" t="str">
        <f t="shared" si="1"/>
        <v>--</v>
      </c>
      <c r="E19" s="107" t="str">
        <f t="shared" si="2"/>
        <v>--</v>
      </c>
      <c r="F19" s="109" t="str">
        <f t="shared" si="3"/>
        <v>--</v>
      </c>
      <c r="G19" s="121" t="str">
        <f t="shared" si="4"/>
        <v>--</v>
      </c>
      <c r="H19" s="107" t="str">
        <f t="shared" si="5"/>
        <v>--</v>
      </c>
      <c r="I19" s="109" t="str">
        <f t="shared" si="6"/>
        <v>--</v>
      </c>
      <c r="J19" s="280" t="str">
        <f t="shared" si="7"/>
        <v>--</v>
      </c>
      <c r="K19" s="107" t="str">
        <f t="shared" si="8"/>
        <v>--</v>
      </c>
      <c r="L19" s="109" t="str">
        <f t="shared" si="9"/>
        <v>--</v>
      </c>
      <c r="M19" s="121" t="str">
        <f t="shared" si="10"/>
        <v>--</v>
      </c>
      <c r="N19" s="107" t="str">
        <f t="shared" si="11"/>
        <v>--</v>
      </c>
      <c r="O19" s="109" t="str">
        <f t="shared" si="12"/>
        <v>--</v>
      </c>
      <c r="P19" s="42"/>
    </row>
    <row r="20" spans="1:16" ht="15" hidden="1" customHeight="1" x14ac:dyDescent="0.2">
      <c r="A20" s="34">
        <v>12</v>
      </c>
      <c r="B20" s="42"/>
      <c r="C20" s="210" t="str">
        <f t="shared" si="0"/>
        <v>項目12</v>
      </c>
      <c r="D20" s="121" t="str">
        <f t="shared" si="1"/>
        <v>--</v>
      </c>
      <c r="E20" s="107" t="str">
        <f t="shared" si="2"/>
        <v>--</v>
      </c>
      <c r="F20" s="109" t="str">
        <f t="shared" si="3"/>
        <v>--</v>
      </c>
      <c r="G20" s="121" t="str">
        <f t="shared" si="4"/>
        <v>--</v>
      </c>
      <c r="H20" s="107" t="str">
        <f t="shared" si="5"/>
        <v>--</v>
      </c>
      <c r="I20" s="109" t="str">
        <f t="shared" si="6"/>
        <v>--</v>
      </c>
      <c r="J20" s="280" t="str">
        <f t="shared" si="7"/>
        <v>--</v>
      </c>
      <c r="K20" s="107" t="str">
        <f t="shared" si="8"/>
        <v>--</v>
      </c>
      <c r="L20" s="109" t="str">
        <f t="shared" si="9"/>
        <v>--</v>
      </c>
      <c r="M20" s="121" t="str">
        <f t="shared" si="10"/>
        <v>--</v>
      </c>
      <c r="N20" s="107" t="str">
        <f t="shared" si="11"/>
        <v>--</v>
      </c>
      <c r="O20" s="109" t="str">
        <f t="shared" si="12"/>
        <v>--</v>
      </c>
      <c r="P20" s="42"/>
    </row>
    <row r="21" spans="1:16" ht="15" hidden="1" customHeight="1" x14ac:dyDescent="0.2">
      <c r="A21" s="34">
        <v>13</v>
      </c>
      <c r="B21" s="42"/>
      <c r="C21" s="210" t="str">
        <f t="shared" si="0"/>
        <v>項目13</v>
      </c>
      <c r="D21" s="121" t="str">
        <f t="shared" si="1"/>
        <v>--</v>
      </c>
      <c r="E21" s="107" t="str">
        <f t="shared" si="2"/>
        <v>--</v>
      </c>
      <c r="F21" s="109" t="str">
        <f t="shared" si="3"/>
        <v>--</v>
      </c>
      <c r="G21" s="121" t="str">
        <f t="shared" si="4"/>
        <v>--</v>
      </c>
      <c r="H21" s="107" t="str">
        <f t="shared" si="5"/>
        <v>--</v>
      </c>
      <c r="I21" s="109" t="str">
        <f t="shared" si="6"/>
        <v>--</v>
      </c>
      <c r="J21" s="280" t="str">
        <f t="shared" si="7"/>
        <v>--</v>
      </c>
      <c r="K21" s="107" t="str">
        <f t="shared" si="8"/>
        <v>--</v>
      </c>
      <c r="L21" s="109" t="str">
        <f t="shared" si="9"/>
        <v>--</v>
      </c>
      <c r="M21" s="121" t="str">
        <f t="shared" si="10"/>
        <v>--</v>
      </c>
      <c r="N21" s="107" t="str">
        <f t="shared" si="11"/>
        <v>--</v>
      </c>
      <c r="O21" s="109" t="str">
        <f t="shared" si="12"/>
        <v>--</v>
      </c>
      <c r="P21" s="42"/>
    </row>
    <row r="22" spans="1:16" ht="15" hidden="1" customHeight="1" x14ac:dyDescent="0.2">
      <c r="A22" s="34">
        <v>14</v>
      </c>
      <c r="B22" s="42"/>
      <c r="C22" s="210" t="str">
        <f t="shared" si="0"/>
        <v>項目14</v>
      </c>
      <c r="D22" s="121" t="str">
        <f t="shared" si="1"/>
        <v>--</v>
      </c>
      <c r="E22" s="107" t="str">
        <f t="shared" si="2"/>
        <v>--</v>
      </c>
      <c r="F22" s="109" t="str">
        <f t="shared" si="3"/>
        <v>--</v>
      </c>
      <c r="G22" s="121" t="str">
        <f t="shared" si="4"/>
        <v>--</v>
      </c>
      <c r="H22" s="107" t="str">
        <f t="shared" si="5"/>
        <v>--</v>
      </c>
      <c r="I22" s="109" t="str">
        <f t="shared" si="6"/>
        <v>--</v>
      </c>
      <c r="J22" s="280" t="str">
        <f t="shared" si="7"/>
        <v>--</v>
      </c>
      <c r="K22" s="107" t="str">
        <f t="shared" si="8"/>
        <v>--</v>
      </c>
      <c r="L22" s="109" t="str">
        <f t="shared" si="9"/>
        <v>--</v>
      </c>
      <c r="M22" s="121" t="str">
        <f t="shared" si="10"/>
        <v>--</v>
      </c>
      <c r="N22" s="107" t="str">
        <f t="shared" si="11"/>
        <v>--</v>
      </c>
      <c r="O22" s="109" t="str">
        <f t="shared" si="12"/>
        <v>--</v>
      </c>
      <c r="P22" s="42"/>
    </row>
    <row r="23" spans="1:16" ht="15" hidden="1" customHeight="1" x14ac:dyDescent="0.2">
      <c r="A23" s="34">
        <v>15</v>
      </c>
      <c r="B23" s="42"/>
      <c r="C23" s="210" t="str">
        <f t="shared" si="0"/>
        <v>項目15</v>
      </c>
      <c r="D23" s="121" t="str">
        <f t="shared" si="1"/>
        <v>--</v>
      </c>
      <c r="E23" s="107" t="str">
        <f t="shared" si="2"/>
        <v>--</v>
      </c>
      <c r="F23" s="109" t="str">
        <f t="shared" si="3"/>
        <v>--</v>
      </c>
      <c r="G23" s="121" t="str">
        <f t="shared" si="4"/>
        <v>--</v>
      </c>
      <c r="H23" s="107" t="str">
        <f t="shared" si="5"/>
        <v>--</v>
      </c>
      <c r="I23" s="109" t="str">
        <f t="shared" si="6"/>
        <v>--</v>
      </c>
      <c r="J23" s="280" t="str">
        <f t="shared" si="7"/>
        <v>--</v>
      </c>
      <c r="K23" s="107" t="str">
        <f t="shared" si="8"/>
        <v>--</v>
      </c>
      <c r="L23" s="109" t="str">
        <f t="shared" si="9"/>
        <v>--</v>
      </c>
      <c r="M23" s="121" t="str">
        <f t="shared" si="10"/>
        <v>--</v>
      </c>
      <c r="N23" s="107" t="str">
        <f t="shared" si="11"/>
        <v>--</v>
      </c>
      <c r="O23" s="109" t="str">
        <f t="shared" si="12"/>
        <v>--</v>
      </c>
      <c r="P23" s="42"/>
    </row>
    <row r="24" spans="1:16" ht="15" hidden="1" customHeight="1" x14ac:dyDescent="0.2">
      <c r="A24" s="34">
        <v>16</v>
      </c>
      <c r="B24" s="42"/>
      <c r="C24" s="210" t="str">
        <f t="shared" si="0"/>
        <v>項目16</v>
      </c>
      <c r="D24" s="121" t="str">
        <f t="shared" si="1"/>
        <v>--</v>
      </c>
      <c r="E24" s="107" t="str">
        <f t="shared" si="2"/>
        <v>--</v>
      </c>
      <c r="F24" s="109" t="str">
        <f t="shared" si="3"/>
        <v>--</v>
      </c>
      <c r="G24" s="121" t="str">
        <f t="shared" si="4"/>
        <v>--</v>
      </c>
      <c r="H24" s="107" t="str">
        <f t="shared" si="5"/>
        <v>--</v>
      </c>
      <c r="I24" s="109" t="str">
        <f t="shared" si="6"/>
        <v>--</v>
      </c>
      <c r="J24" s="280" t="str">
        <f t="shared" si="7"/>
        <v>--</v>
      </c>
      <c r="K24" s="107" t="str">
        <f t="shared" si="8"/>
        <v>--</v>
      </c>
      <c r="L24" s="109" t="str">
        <f t="shared" si="9"/>
        <v>--</v>
      </c>
      <c r="M24" s="121" t="str">
        <f t="shared" si="10"/>
        <v>--</v>
      </c>
      <c r="N24" s="107" t="str">
        <f t="shared" si="11"/>
        <v>--</v>
      </c>
      <c r="O24" s="109" t="str">
        <f t="shared" si="12"/>
        <v>--</v>
      </c>
      <c r="P24" s="42"/>
    </row>
    <row r="25" spans="1:16" ht="15" hidden="1" customHeight="1" x14ac:dyDescent="0.2">
      <c r="A25" s="34">
        <v>17</v>
      </c>
      <c r="B25" s="42"/>
      <c r="C25" s="210" t="str">
        <f t="shared" si="0"/>
        <v>項目17</v>
      </c>
      <c r="D25" s="121" t="str">
        <f t="shared" si="1"/>
        <v>--</v>
      </c>
      <c r="E25" s="107" t="str">
        <f t="shared" si="2"/>
        <v>--</v>
      </c>
      <c r="F25" s="109" t="str">
        <f t="shared" si="3"/>
        <v>--</v>
      </c>
      <c r="G25" s="121" t="str">
        <f t="shared" si="4"/>
        <v>--</v>
      </c>
      <c r="H25" s="107" t="str">
        <f t="shared" si="5"/>
        <v>--</v>
      </c>
      <c r="I25" s="109" t="str">
        <f t="shared" si="6"/>
        <v>--</v>
      </c>
      <c r="J25" s="280" t="str">
        <f t="shared" si="7"/>
        <v>--</v>
      </c>
      <c r="K25" s="107" t="str">
        <f t="shared" si="8"/>
        <v>--</v>
      </c>
      <c r="L25" s="109" t="str">
        <f t="shared" si="9"/>
        <v>--</v>
      </c>
      <c r="M25" s="121" t="str">
        <f t="shared" si="10"/>
        <v>--</v>
      </c>
      <c r="N25" s="107" t="str">
        <f t="shared" si="11"/>
        <v>--</v>
      </c>
      <c r="O25" s="109" t="str">
        <f t="shared" si="12"/>
        <v>--</v>
      </c>
      <c r="P25" s="42"/>
    </row>
    <row r="26" spans="1:16" ht="15" hidden="1" customHeight="1" x14ac:dyDescent="0.2">
      <c r="A26" s="34">
        <v>18</v>
      </c>
      <c r="B26" s="42"/>
      <c r="C26" s="210" t="str">
        <f t="shared" si="0"/>
        <v>項目18</v>
      </c>
      <c r="D26" s="121" t="str">
        <f t="shared" si="1"/>
        <v>--</v>
      </c>
      <c r="E26" s="107" t="str">
        <f t="shared" si="2"/>
        <v>--</v>
      </c>
      <c r="F26" s="109" t="str">
        <f t="shared" si="3"/>
        <v>--</v>
      </c>
      <c r="G26" s="121" t="str">
        <f t="shared" si="4"/>
        <v>--</v>
      </c>
      <c r="H26" s="107" t="str">
        <f t="shared" si="5"/>
        <v>--</v>
      </c>
      <c r="I26" s="109" t="str">
        <f t="shared" si="6"/>
        <v>--</v>
      </c>
      <c r="J26" s="280" t="str">
        <f t="shared" si="7"/>
        <v>--</v>
      </c>
      <c r="K26" s="107" t="str">
        <f t="shared" si="8"/>
        <v>--</v>
      </c>
      <c r="L26" s="109" t="str">
        <f t="shared" si="9"/>
        <v>--</v>
      </c>
      <c r="M26" s="121" t="str">
        <f t="shared" si="10"/>
        <v>--</v>
      </c>
      <c r="N26" s="107" t="str">
        <f t="shared" si="11"/>
        <v>--</v>
      </c>
      <c r="O26" s="109" t="str">
        <f t="shared" si="12"/>
        <v>--</v>
      </c>
      <c r="P26" s="42"/>
    </row>
    <row r="27" spans="1:16" ht="15" hidden="1" customHeight="1" x14ac:dyDescent="0.2">
      <c r="A27" s="34">
        <v>19</v>
      </c>
      <c r="B27" s="42"/>
      <c r="C27" s="210" t="str">
        <f t="shared" si="0"/>
        <v>項目19</v>
      </c>
      <c r="D27" s="121" t="str">
        <f t="shared" si="1"/>
        <v>--</v>
      </c>
      <c r="E27" s="107" t="str">
        <f t="shared" si="2"/>
        <v>--</v>
      </c>
      <c r="F27" s="109" t="str">
        <f t="shared" si="3"/>
        <v>--</v>
      </c>
      <c r="G27" s="121" t="str">
        <f t="shared" si="4"/>
        <v>--</v>
      </c>
      <c r="H27" s="107" t="str">
        <f t="shared" si="5"/>
        <v>--</v>
      </c>
      <c r="I27" s="109" t="str">
        <f t="shared" si="6"/>
        <v>--</v>
      </c>
      <c r="J27" s="280" t="str">
        <f t="shared" si="7"/>
        <v>--</v>
      </c>
      <c r="K27" s="107" t="str">
        <f t="shared" si="8"/>
        <v>--</v>
      </c>
      <c r="L27" s="109" t="str">
        <f t="shared" si="9"/>
        <v>--</v>
      </c>
      <c r="M27" s="121" t="str">
        <f t="shared" si="10"/>
        <v>--</v>
      </c>
      <c r="N27" s="107" t="str">
        <f t="shared" si="11"/>
        <v>--</v>
      </c>
      <c r="O27" s="109" t="str">
        <f t="shared" si="12"/>
        <v>--</v>
      </c>
      <c r="P27" s="42"/>
    </row>
    <row r="28" spans="1:16" ht="15" hidden="1" customHeight="1" x14ac:dyDescent="0.2">
      <c r="A28" s="34">
        <v>20</v>
      </c>
      <c r="B28" s="42"/>
      <c r="C28" s="210" t="str">
        <f t="shared" si="0"/>
        <v>項目20</v>
      </c>
      <c r="D28" s="121" t="str">
        <f t="shared" si="1"/>
        <v>--</v>
      </c>
      <c r="E28" s="107" t="str">
        <f t="shared" si="2"/>
        <v>--</v>
      </c>
      <c r="F28" s="109" t="str">
        <f t="shared" si="3"/>
        <v>--</v>
      </c>
      <c r="G28" s="121" t="str">
        <f t="shared" si="4"/>
        <v>--</v>
      </c>
      <c r="H28" s="107" t="str">
        <f t="shared" si="5"/>
        <v>--</v>
      </c>
      <c r="I28" s="109" t="str">
        <f t="shared" si="6"/>
        <v>--</v>
      </c>
      <c r="J28" s="280" t="str">
        <f t="shared" si="7"/>
        <v>--</v>
      </c>
      <c r="K28" s="107" t="str">
        <f t="shared" si="8"/>
        <v>--</v>
      </c>
      <c r="L28" s="109" t="str">
        <f t="shared" si="9"/>
        <v>--</v>
      </c>
      <c r="M28" s="121" t="str">
        <f t="shared" si="10"/>
        <v>--</v>
      </c>
      <c r="N28" s="107" t="str">
        <f t="shared" si="11"/>
        <v>--</v>
      </c>
      <c r="O28" s="109" t="str">
        <f t="shared" si="12"/>
        <v>--</v>
      </c>
      <c r="P28" s="42"/>
    </row>
    <row r="29" spans="1:16" ht="15" hidden="1" customHeight="1" x14ac:dyDescent="0.2">
      <c r="A29" s="34">
        <v>21</v>
      </c>
      <c r="B29" s="42"/>
      <c r="C29" s="210" t="str">
        <f t="shared" si="0"/>
        <v>項目21</v>
      </c>
      <c r="D29" s="121" t="str">
        <f t="shared" si="1"/>
        <v>--</v>
      </c>
      <c r="E29" s="107" t="str">
        <f t="shared" si="2"/>
        <v>--</v>
      </c>
      <c r="F29" s="109" t="str">
        <f t="shared" si="3"/>
        <v>--</v>
      </c>
      <c r="G29" s="121" t="str">
        <f t="shared" si="4"/>
        <v>--</v>
      </c>
      <c r="H29" s="107" t="str">
        <f t="shared" si="5"/>
        <v>--</v>
      </c>
      <c r="I29" s="109" t="str">
        <f t="shared" si="6"/>
        <v>--</v>
      </c>
      <c r="J29" s="280" t="str">
        <f t="shared" si="7"/>
        <v>--</v>
      </c>
      <c r="K29" s="107" t="str">
        <f t="shared" si="8"/>
        <v>--</v>
      </c>
      <c r="L29" s="109" t="str">
        <f t="shared" si="9"/>
        <v>--</v>
      </c>
      <c r="M29" s="121" t="str">
        <f t="shared" si="10"/>
        <v>--</v>
      </c>
      <c r="N29" s="107" t="str">
        <f t="shared" si="11"/>
        <v>--</v>
      </c>
      <c r="O29" s="109" t="str">
        <f t="shared" si="12"/>
        <v>--</v>
      </c>
      <c r="P29" s="42"/>
    </row>
    <row r="30" spans="1:16" ht="15" hidden="1" customHeight="1" x14ac:dyDescent="0.2">
      <c r="A30" s="34">
        <v>22</v>
      </c>
      <c r="B30" s="42"/>
      <c r="C30" s="210" t="str">
        <f t="shared" si="0"/>
        <v>項目22</v>
      </c>
      <c r="D30" s="121" t="str">
        <f t="shared" si="1"/>
        <v>--</v>
      </c>
      <c r="E30" s="107" t="str">
        <f t="shared" si="2"/>
        <v>--</v>
      </c>
      <c r="F30" s="109" t="str">
        <f t="shared" si="3"/>
        <v>--</v>
      </c>
      <c r="G30" s="121" t="str">
        <f t="shared" si="4"/>
        <v>--</v>
      </c>
      <c r="H30" s="107" t="str">
        <f t="shared" si="5"/>
        <v>--</v>
      </c>
      <c r="I30" s="109" t="str">
        <f t="shared" si="6"/>
        <v>--</v>
      </c>
      <c r="J30" s="280" t="str">
        <f t="shared" si="7"/>
        <v>--</v>
      </c>
      <c r="K30" s="107" t="str">
        <f t="shared" si="8"/>
        <v>--</v>
      </c>
      <c r="L30" s="109" t="str">
        <f t="shared" si="9"/>
        <v>--</v>
      </c>
      <c r="M30" s="121" t="str">
        <f t="shared" si="10"/>
        <v>--</v>
      </c>
      <c r="N30" s="107" t="str">
        <f t="shared" si="11"/>
        <v>--</v>
      </c>
      <c r="O30" s="109" t="str">
        <f t="shared" si="12"/>
        <v>--</v>
      </c>
      <c r="P30" s="42"/>
    </row>
    <row r="31" spans="1:16" ht="15" hidden="1" customHeight="1" x14ac:dyDescent="0.2">
      <c r="A31" s="34">
        <v>23</v>
      </c>
      <c r="B31" s="42"/>
      <c r="C31" s="210" t="str">
        <f t="shared" si="0"/>
        <v>項目23</v>
      </c>
      <c r="D31" s="121" t="str">
        <f t="shared" si="1"/>
        <v>--</v>
      </c>
      <c r="E31" s="107" t="str">
        <f t="shared" si="2"/>
        <v>--</v>
      </c>
      <c r="F31" s="109" t="str">
        <f t="shared" si="3"/>
        <v>--</v>
      </c>
      <c r="G31" s="121" t="str">
        <f t="shared" si="4"/>
        <v>--</v>
      </c>
      <c r="H31" s="107" t="str">
        <f t="shared" si="5"/>
        <v>--</v>
      </c>
      <c r="I31" s="109" t="str">
        <f t="shared" si="6"/>
        <v>--</v>
      </c>
      <c r="J31" s="280" t="str">
        <f t="shared" si="7"/>
        <v>--</v>
      </c>
      <c r="K31" s="107" t="str">
        <f t="shared" si="8"/>
        <v>--</v>
      </c>
      <c r="L31" s="109" t="str">
        <f t="shared" si="9"/>
        <v>--</v>
      </c>
      <c r="M31" s="121" t="str">
        <f t="shared" si="10"/>
        <v>--</v>
      </c>
      <c r="N31" s="107" t="str">
        <f t="shared" si="11"/>
        <v>--</v>
      </c>
      <c r="O31" s="109" t="str">
        <f t="shared" si="12"/>
        <v>--</v>
      </c>
      <c r="P31" s="42"/>
    </row>
    <row r="32" spans="1:16" ht="15" hidden="1" customHeight="1" x14ac:dyDescent="0.2">
      <c r="A32" s="34">
        <v>24</v>
      </c>
      <c r="B32" s="42"/>
      <c r="C32" s="210" t="str">
        <f t="shared" si="0"/>
        <v>項目24</v>
      </c>
      <c r="D32" s="121" t="str">
        <f t="shared" si="1"/>
        <v>--</v>
      </c>
      <c r="E32" s="107" t="str">
        <f t="shared" si="2"/>
        <v>--</v>
      </c>
      <c r="F32" s="109" t="str">
        <f t="shared" si="3"/>
        <v>--</v>
      </c>
      <c r="G32" s="121" t="str">
        <f t="shared" si="4"/>
        <v>--</v>
      </c>
      <c r="H32" s="107" t="str">
        <f t="shared" si="5"/>
        <v>--</v>
      </c>
      <c r="I32" s="109" t="str">
        <f t="shared" si="6"/>
        <v>--</v>
      </c>
      <c r="J32" s="280" t="str">
        <f t="shared" si="7"/>
        <v>--</v>
      </c>
      <c r="K32" s="107" t="str">
        <f t="shared" si="8"/>
        <v>--</v>
      </c>
      <c r="L32" s="109" t="str">
        <f t="shared" si="9"/>
        <v>--</v>
      </c>
      <c r="M32" s="121" t="str">
        <f t="shared" si="10"/>
        <v>--</v>
      </c>
      <c r="N32" s="107" t="str">
        <f t="shared" si="11"/>
        <v>--</v>
      </c>
      <c r="O32" s="109" t="str">
        <f t="shared" si="12"/>
        <v>--</v>
      </c>
      <c r="P32" s="42"/>
    </row>
    <row r="33" spans="1:16" ht="15" hidden="1" customHeight="1" x14ac:dyDescent="0.2">
      <c r="A33" s="34">
        <v>25</v>
      </c>
      <c r="B33" s="42"/>
      <c r="C33" s="210" t="str">
        <f t="shared" si="0"/>
        <v>項目25</v>
      </c>
      <c r="D33" s="121" t="str">
        <f t="shared" si="1"/>
        <v>--</v>
      </c>
      <c r="E33" s="107" t="str">
        <f t="shared" si="2"/>
        <v>--</v>
      </c>
      <c r="F33" s="109" t="str">
        <f t="shared" si="3"/>
        <v>--</v>
      </c>
      <c r="G33" s="121" t="str">
        <f t="shared" si="4"/>
        <v>--</v>
      </c>
      <c r="H33" s="107" t="str">
        <f t="shared" si="5"/>
        <v>--</v>
      </c>
      <c r="I33" s="109" t="str">
        <f t="shared" si="6"/>
        <v>--</v>
      </c>
      <c r="J33" s="280" t="str">
        <f t="shared" si="7"/>
        <v>--</v>
      </c>
      <c r="K33" s="107" t="str">
        <f t="shared" si="8"/>
        <v>--</v>
      </c>
      <c r="L33" s="109" t="str">
        <f t="shared" si="9"/>
        <v>--</v>
      </c>
      <c r="M33" s="121" t="str">
        <f t="shared" si="10"/>
        <v>--</v>
      </c>
      <c r="N33" s="107" t="str">
        <f t="shared" si="11"/>
        <v>--</v>
      </c>
      <c r="O33" s="109" t="str">
        <f t="shared" si="12"/>
        <v>--</v>
      </c>
      <c r="P33" s="42"/>
    </row>
    <row r="34" spans="1:16" ht="15" hidden="1" customHeight="1" x14ac:dyDescent="0.2">
      <c r="A34" s="34">
        <v>26</v>
      </c>
      <c r="B34" s="42"/>
      <c r="C34" s="210" t="str">
        <f t="shared" si="0"/>
        <v>項目26</v>
      </c>
      <c r="D34" s="121" t="str">
        <f t="shared" si="1"/>
        <v>--</v>
      </c>
      <c r="E34" s="107" t="str">
        <f t="shared" si="2"/>
        <v>--</v>
      </c>
      <c r="F34" s="109" t="str">
        <f t="shared" si="3"/>
        <v>--</v>
      </c>
      <c r="G34" s="121" t="str">
        <f t="shared" si="4"/>
        <v>--</v>
      </c>
      <c r="H34" s="107" t="str">
        <f t="shared" si="5"/>
        <v>--</v>
      </c>
      <c r="I34" s="109" t="str">
        <f t="shared" si="6"/>
        <v>--</v>
      </c>
      <c r="J34" s="280" t="str">
        <f t="shared" si="7"/>
        <v>--</v>
      </c>
      <c r="K34" s="107" t="str">
        <f t="shared" si="8"/>
        <v>--</v>
      </c>
      <c r="L34" s="109" t="str">
        <f t="shared" si="9"/>
        <v>--</v>
      </c>
      <c r="M34" s="121" t="str">
        <f t="shared" si="10"/>
        <v>--</v>
      </c>
      <c r="N34" s="107" t="str">
        <f t="shared" si="11"/>
        <v>--</v>
      </c>
      <c r="O34" s="109" t="str">
        <f t="shared" si="12"/>
        <v>--</v>
      </c>
      <c r="P34" s="42"/>
    </row>
    <row r="35" spans="1:16" ht="15" hidden="1" customHeight="1" x14ac:dyDescent="0.2">
      <c r="A35" s="34">
        <v>27</v>
      </c>
      <c r="B35" s="42"/>
      <c r="C35" s="210" t="str">
        <f t="shared" si="0"/>
        <v>項目27</v>
      </c>
      <c r="D35" s="121" t="str">
        <f t="shared" si="1"/>
        <v>--</v>
      </c>
      <c r="E35" s="107" t="str">
        <f t="shared" si="2"/>
        <v>--</v>
      </c>
      <c r="F35" s="109" t="str">
        <f t="shared" si="3"/>
        <v>--</v>
      </c>
      <c r="G35" s="121" t="str">
        <f t="shared" si="4"/>
        <v>--</v>
      </c>
      <c r="H35" s="107" t="str">
        <f t="shared" si="5"/>
        <v>--</v>
      </c>
      <c r="I35" s="109" t="str">
        <f t="shared" si="6"/>
        <v>--</v>
      </c>
      <c r="J35" s="280" t="str">
        <f t="shared" si="7"/>
        <v>--</v>
      </c>
      <c r="K35" s="107" t="str">
        <f t="shared" si="8"/>
        <v>--</v>
      </c>
      <c r="L35" s="109" t="str">
        <f t="shared" si="9"/>
        <v>--</v>
      </c>
      <c r="M35" s="121" t="str">
        <f t="shared" si="10"/>
        <v>--</v>
      </c>
      <c r="N35" s="107" t="str">
        <f t="shared" si="11"/>
        <v>--</v>
      </c>
      <c r="O35" s="109" t="str">
        <f t="shared" si="12"/>
        <v>--</v>
      </c>
      <c r="P35" s="42"/>
    </row>
    <row r="36" spans="1:16" ht="15" hidden="1" customHeight="1" x14ac:dyDescent="0.2">
      <c r="A36" s="34">
        <v>28</v>
      </c>
      <c r="B36" s="42"/>
      <c r="C36" s="210" t="str">
        <f t="shared" si="0"/>
        <v>項目28</v>
      </c>
      <c r="D36" s="121" t="str">
        <f t="shared" si="1"/>
        <v>--</v>
      </c>
      <c r="E36" s="107" t="str">
        <f t="shared" si="2"/>
        <v>--</v>
      </c>
      <c r="F36" s="109" t="str">
        <f t="shared" si="3"/>
        <v>--</v>
      </c>
      <c r="G36" s="121" t="str">
        <f t="shared" si="4"/>
        <v>--</v>
      </c>
      <c r="H36" s="107" t="str">
        <f t="shared" si="5"/>
        <v>--</v>
      </c>
      <c r="I36" s="109" t="str">
        <f t="shared" si="6"/>
        <v>--</v>
      </c>
      <c r="J36" s="280" t="str">
        <f t="shared" si="7"/>
        <v>--</v>
      </c>
      <c r="K36" s="107" t="str">
        <f t="shared" si="8"/>
        <v>--</v>
      </c>
      <c r="L36" s="109" t="str">
        <f t="shared" si="9"/>
        <v>--</v>
      </c>
      <c r="M36" s="121" t="str">
        <f t="shared" si="10"/>
        <v>--</v>
      </c>
      <c r="N36" s="107" t="str">
        <f t="shared" si="11"/>
        <v>--</v>
      </c>
      <c r="O36" s="109" t="str">
        <f t="shared" si="12"/>
        <v>--</v>
      </c>
      <c r="P36" s="42"/>
    </row>
    <row r="37" spans="1:16" ht="15" hidden="1" customHeight="1" x14ac:dyDescent="0.2">
      <c r="A37" s="34">
        <v>29</v>
      </c>
      <c r="B37" s="42"/>
      <c r="C37" s="210" t="str">
        <f t="shared" si="0"/>
        <v>項目29</v>
      </c>
      <c r="D37" s="121" t="str">
        <f t="shared" si="1"/>
        <v>--</v>
      </c>
      <c r="E37" s="107" t="str">
        <f t="shared" si="2"/>
        <v>--</v>
      </c>
      <c r="F37" s="109" t="str">
        <f t="shared" si="3"/>
        <v>--</v>
      </c>
      <c r="G37" s="121" t="str">
        <f t="shared" si="4"/>
        <v>--</v>
      </c>
      <c r="H37" s="107" t="str">
        <f t="shared" si="5"/>
        <v>--</v>
      </c>
      <c r="I37" s="109" t="str">
        <f t="shared" si="6"/>
        <v>--</v>
      </c>
      <c r="J37" s="280" t="str">
        <f t="shared" si="7"/>
        <v>--</v>
      </c>
      <c r="K37" s="107" t="str">
        <f t="shared" si="8"/>
        <v>--</v>
      </c>
      <c r="L37" s="109" t="str">
        <f t="shared" si="9"/>
        <v>--</v>
      </c>
      <c r="M37" s="121" t="str">
        <f t="shared" si="10"/>
        <v>--</v>
      </c>
      <c r="N37" s="107" t="str">
        <f t="shared" si="11"/>
        <v>--</v>
      </c>
      <c r="O37" s="109" t="str">
        <f t="shared" si="12"/>
        <v>--</v>
      </c>
      <c r="P37" s="42"/>
    </row>
    <row r="38" spans="1:16" ht="15" hidden="1" customHeight="1" x14ac:dyDescent="0.2">
      <c r="A38" s="34">
        <v>30</v>
      </c>
      <c r="B38" s="42"/>
      <c r="C38" s="210" t="str">
        <f t="shared" si="0"/>
        <v>項目30</v>
      </c>
      <c r="D38" s="121" t="str">
        <f t="shared" si="1"/>
        <v>--</v>
      </c>
      <c r="E38" s="107" t="str">
        <f t="shared" si="2"/>
        <v>--</v>
      </c>
      <c r="F38" s="109" t="str">
        <f t="shared" si="3"/>
        <v>--</v>
      </c>
      <c r="G38" s="121" t="str">
        <f t="shared" si="4"/>
        <v>--</v>
      </c>
      <c r="H38" s="107" t="str">
        <f t="shared" si="5"/>
        <v>--</v>
      </c>
      <c r="I38" s="109" t="str">
        <f t="shared" si="6"/>
        <v>--</v>
      </c>
      <c r="J38" s="280" t="str">
        <f t="shared" si="7"/>
        <v>--</v>
      </c>
      <c r="K38" s="107" t="str">
        <f t="shared" si="8"/>
        <v>--</v>
      </c>
      <c r="L38" s="109" t="str">
        <f t="shared" si="9"/>
        <v>--</v>
      </c>
      <c r="M38" s="121" t="str">
        <f t="shared" si="10"/>
        <v>--</v>
      </c>
      <c r="N38" s="107" t="str">
        <f t="shared" si="11"/>
        <v>--</v>
      </c>
      <c r="O38" s="109" t="str">
        <f t="shared" si="12"/>
        <v>--</v>
      </c>
      <c r="P38" s="42"/>
    </row>
    <row r="39" spans="1:16" ht="15" hidden="1" customHeight="1" x14ac:dyDescent="0.2">
      <c r="A39" s="34">
        <v>31</v>
      </c>
      <c r="B39" s="42"/>
      <c r="C39" s="210" t="str">
        <f t="shared" si="0"/>
        <v>項目31</v>
      </c>
      <c r="D39" s="121" t="str">
        <f t="shared" si="1"/>
        <v>--</v>
      </c>
      <c r="E39" s="107" t="str">
        <f t="shared" si="2"/>
        <v>--</v>
      </c>
      <c r="F39" s="109" t="str">
        <f t="shared" si="3"/>
        <v>--</v>
      </c>
      <c r="G39" s="121" t="str">
        <f t="shared" si="4"/>
        <v>--</v>
      </c>
      <c r="H39" s="107" t="str">
        <f t="shared" si="5"/>
        <v>--</v>
      </c>
      <c r="I39" s="109" t="str">
        <f t="shared" si="6"/>
        <v>--</v>
      </c>
      <c r="J39" s="280" t="str">
        <f t="shared" si="7"/>
        <v>--</v>
      </c>
      <c r="K39" s="107" t="str">
        <f t="shared" si="8"/>
        <v>--</v>
      </c>
      <c r="L39" s="109" t="str">
        <f t="shared" si="9"/>
        <v>--</v>
      </c>
      <c r="M39" s="121" t="str">
        <f t="shared" si="10"/>
        <v>--</v>
      </c>
      <c r="N39" s="107" t="str">
        <f t="shared" si="11"/>
        <v>--</v>
      </c>
      <c r="O39" s="109" t="str">
        <f t="shared" si="12"/>
        <v>--</v>
      </c>
      <c r="P39" s="42"/>
    </row>
    <row r="40" spans="1:16" ht="15" hidden="1" customHeight="1" x14ac:dyDescent="0.2">
      <c r="A40" s="34">
        <v>32</v>
      </c>
      <c r="B40" s="42"/>
      <c r="C40" s="210" t="str">
        <f t="shared" si="0"/>
        <v>項目32</v>
      </c>
      <c r="D40" s="121" t="str">
        <f t="shared" si="1"/>
        <v>--</v>
      </c>
      <c r="E40" s="107" t="str">
        <f t="shared" si="2"/>
        <v>--</v>
      </c>
      <c r="F40" s="109" t="str">
        <f t="shared" si="3"/>
        <v>--</v>
      </c>
      <c r="G40" s="121" t="str">
        <f t="shared" si="4"/>
        <v>--</v>
      </c>
      <c r="H40" s="107" t="str">
        <f t="shared" si="5"/>
        <v>--</v>
      </c>
      <c r="I40" s="109" t="str">
        <f t="shared" si="6"/>
        <v>--</v>
      </c>
      <c r="J40" s="280" t="str">
        <f t="shared" si="7"/>
        <v>--</v>
      </c>
      <c r="K40" s="107" t="str">
        <f t="shared" si="8"/>
        <v>--</v>
      </c>
      <c r="L40" s="109" t="str">
        <f t="shared" si="9"/>
        <v>--</v>
      </c>
      <c r="M40" s="121" t="str">
        <f t="shared" si="10"/>
        <v>--</v>
      </c>
      <c r="N40" s="107" t="str">
        <f t="shared" si="11"/>
        <v>--</v>
      </c>
      <c r="O40" s="109" t="str">
        <f t="shared" si="12"/>
        <v>--</v>
      </c>
      <c r="P40" s="42"/>
    </row>
    <row r="41" spans="1:16" ht="15" hidden="1" customHeight="1" x14ac:dyDescent="0.2">
      <c r="A41" s="34">
        <v>33</v>
      </c>
      <c r="B41" s="42"/>
      <c r="C41" s="210" t="str">
        <f t="shared" si="0"/>
        <v>項目33</v>
      </c>
      <c r="D41" s="121" t="str">
        <f t="shared" si="1"/>
        <v>--</v>
      </c>
      <c r="E41" s="107" t="str">
        <f t="shared" si="2"/>
        <v>--</v>
      </c>
      <c r="F41" s="109" t="str">
        <f t="shared" si="3"/>
        <v>--</v>
      </c>
      <c r="G41" s="121" t="str">
        <f t="shared" si="4"/>
        <v>--</v>
      </c>
      <c r="H41" s="107" t="str">
        <f t="shared" si="5"/>
        <v>--</v>
      </c>
      <c r="I41" s="109" t="str">
        <f t="shared" si="6"/>
        <v>--</v>
      </c>
      <c r="J41" s="280" t="str">
        <f t="shared" si="7"/>
        <v>--</v>
      </c>
      <c r="K41" s="107" t="str">
        <f t="shared" si="8"/>
        <v>--</v>
      </c>
      <c r="L41" s="109" t="str">
        <f t="shared" si="9"/>
        <v>--</v>
      </c>
      <c r="M41" s="121" t="str">
        <f t="shared" si="10"/>
        <v>--</v>
      </c>
      <c r="N41" s="107" t="str">
        <f t="shared" si="11"/>
        <v>--</v>
      </c>
      <c r="O41" s="109" t="str">
        <f t="shared" si="12"/>
        <v>--</v>
      </c>
      <c r="P41" s="42"/>
    </row>
    <row r="42" spans="1:16" ht="15" hidden="1" customHeight="1" x14ac:dyDescent="0.2">
      <c r="A42" s="34">
        <v>34</v>
      </c>
      <c r="B42" s="42"/>
      <c r="C42" s="210" t="str">
        <f t="shared" si="0"/>
        <v>項目34</v>
      </c>
      <c r="D42" s="121" t="str">
        <f t="shared" si="1"/>
        <v>--</v>
      </c>
      <c r="E42" s="107" t="str">
        <f t="shared" si="2"/>
        <v>--</v>
      </c>
      <c r="F42" s="109" t="str">
        <f t="shared" si="3"/>
        <v>--</v>
      </c>
      <c r="G42" s="121" t="str">
        <f t="shared" si="4"/>
        <v>--</v>
      </c>
      <c r="H42" s="107" t="str">
        <f t="shared" si="5"/>
        <v>--</v>
      </c>
      <c r="I42" s="109" t="str">
        <f t="shared" si="6"/>
        <v>--</v>
      </c>
      <c r="J42" s="280" t="str">
        <f t="shared" si="7"/>
        <v>--</v>
      </c>
      <c r="K42" s="107" t="str">
        <f t="shared" si="8"/>
        <v>--</v>
      </c>
      <c r="L42" s="109" t="str">
        <f t="shared" si="9"/>
        <v>--</v>
      </c>
      <c r="M42" s="121" t="str">
        <f t="shared" si="10"/>
        <v>--</v>
      </c>
      <c r="N42" s="107" t="str">
        <f t="shared" si="11"/>
        <v>--</v>
      </c>
      <c r="O42" s="109" t="str">
        <f t="shared" si="12"/>
        <v>--</v>
      </c>
      <c r="P42" s="42"/>
    </row>
    <row r="43" spans="1:16" ht="15" hidden="1" customHeight="1" x14ac:dyDescent="0.2">
      <c r="A43" s="34">
        <v>35</v>
      </c>
      <c r="B43" s="42"/>
      <c r="C43" s="210" t="str">
        <f t="shared" si="0"/>
        <v>項目35</v>
      </c>
      <c r="D43" s="121" t="str">
        <f t="shared" si="1"/>
        <v>--</v>
      </c>
      <c r="E43" s="107" t="str">
        <f t="shared" si="2"/>
        <v>--</v>
      </c>
      <c r="F43" s="109" t="str">
        <f t="shared" si="3"/>
        <v>--</v>
      </c>
      <c r="G43" s="121" t="str">
        <f t="shared" si="4"/>
        <v>--</v>
      </c>
      <c r="H43" s="107" t="str">
        <f t="shared" si="5"/>
        <v>--</v>
      </c>
      <c r="I43" s="109" t="str">
        <f t="shared" si="6"/>
        <v>--</v>
      </c>
      <c r="J43" s="280" t="str">
        <f t="shared" si="7"/>
        <v>--</v>
      </c>
      <c r="K43" s="107" t="str">
        <f t="shared" si="8"/>
        <v>--</v>
      </c>
      <c r="L43" s="109" t="str">
        <f t="shared" si="9"/>
        <v>--</v>
      </c>
      <c r="M43" s="121" t="str">
        <f t="shared" si="10"/>
        <v>--</v>
      </c>
      <c r="N43" s="107" t="str">
        <f t="shared" si="11"/>
        <v>--</v>
      </c>
      <c r="O43" s="109" t="str">
        <f t="shared" si="12"/>
        <v>--</v>
      </c>
      <c r="P43" s="42"/>
    </row>
    <row r="44" spans="1:16" ht="15" hidden="1" customHeight="1" x14ac:dyDescent="0.2">
      <c r="A44" s="34">
        <v>36</v>
      </c>
      <c r="B44" s="42"/>
      <c r="C44" s="210" t="str">
        <f t="shared" si="0"/>
        <v>項目36</v>
      </c>
      <c r="D44" s="121" t="str">
        <f t="shared" si="1"/>
        <v>--</v>
      </c>
      <c r="E44" s="107" t="str">
        <f t="shared" si="2"/>
        <v>--</v>
      </c>
      <c r="F44" s="109" t="str">
        <f t="shared" si="3"/>
        <v>--</v>
      </c>
      <c r="G44" s="121" t="str">
        <f t="shared" si="4"/>
        <v>--</v>
      </c>
      <c r="H44" s="107" t="str">
        <f t="shared" si="5"/>
        <v>--</v>
      </c>
      <c r="I44" s="109" t="str">
        <f t="shared" si="6"/>
        <v>--</v>
      </c>
      <c r="J44" s="280" t="str">
        <f t="shared" si="7"/>
        <v>--</v>
      </c>
      <c r="K44" s="107" t="str">
        <f t="shared" si="8"/>
        <v>--</v>
      </c>
      <c r="L44" s="109" t="str">
        <f t="shared" si="9"/>
        <v>--</v>
      </c>
      <c r="M44" s="121" t="str">
        <f t="shared" si="10"/>
        <v>--</v>
      </c>
      <c r="N44" s="107" t="str">
        <f t="shared" si="11"/>
        <v>--</v>
      </c>
      <c r="O44" s="109" t="str">
        <f t="shared" si="12"/>
        <v>--</v>
      </c>
      <c r="P44" s="42"/>
    </row>
    <row r="45" spans="1:16" ht="15" hidden="1" customHeight="1" x14ac:dyDescent="0.2">
      <c r="A45" s="34">
        <v>37</v>
      </c>
      <c r="B45" s="42"/>
      <c r="C45" s="210" t="str">
        <f t="shared" si="0"/>
        <v>項目37</v>
      </c>
      <c r="D45" s="121" t="str">
        <f t="shared" si="1"/>
        <v>--</v>
      </c>
      <c r="E45" s="107" t="str">
        <f t="shared" si="2"/>
        <v>--</v>
      </c>
      <c r="F45" s="109" t="str">
        <f t="shared" si="3"/>
        <v>--</v>
      </c>
      <c r="G45" s="121" t="str">
        <f t="shared" si="4"/>
        <v>--</v>
      </c>
      <c r="H45" s="107" t="str">
        <f t="shared" si="5"/>
        <v>--</v>
      </c>
      <c r="I45" s="109" t="str">
        <f t="shared" si="6"/>
        <v>--</v>
      </c>
      <c r="J45" s="280" t="str">
        <f t="shared" si="7"/>
        <v>--</v>
      </c>
      <c r="K45" s="107" t="str">
        <f t="shared" si="8"/>
        <v>--</v>
      </c>
      <c r="L45" s="109" t="str">
        <f t="shared" si="9"/>
        <v>--</v>
      </c>
      <c r="M45" s="121" t="str">
        <f t="shared" si="10"/>
        <v>--</v>
      </c>
      <c r="N45" s="107" t="str">
        <f t="shared" si="11"/>
        <v>--</v>
      </c>
      <c r="O45" s="109" t="str">
        <f t="shared" si="12"/>
        <v>--</v>
      </c>
      <c r="P45" s="42"/>
    </row>
    <row r="46" spans="1:16" ht="15" hidden="1" customHeight="1" x14ac:dyDescent="0.2">
      <c r="A46" s="34">
        <v>38</v>
      </c>
      <c r="B46" s="42"/>
      <c r="C46" s="210" t="str">
        <f t="shared" si="0"/>
        <v>項目38</v>
      </c>
      <c r="D46" s="121" t="str">
        <f t="shared" si="1"/>
        <v>--</v>
      </c>
      <c r="E46" s="107" t="str">
        <f t="shared" si="2"/>
        <v>--</v>
      </c>
      <c r="F46" s="109" t="str">
        <f t="shared" si="3"/>
        <v>--</v>
      </c>
      <c r="G46" s="121" t="str">
        <f t="shared" si="4"/>
        <v>--</v>
      </c>
      <c r="H46" s="107" t="str">
        <f t="shared" si="5"/>
        <v>--</v>
      </c>
      <c r="I46" s="109" t="str">
        <f t="shared" si="6"/>
        <v>--</v>
      </c>
      <c r="J46" s="280" t="str">
        <f t="shared" si="7"/>
        <v>--</v>
      </c>
      <c r="K46" s="107" t="str">
        <f t="shared" si="8"/>
        <v>--</v>
      </c>
      <c r="L46" s="109" t="str">
        <f t="shared" si="9"/>
        <v>--</v>
      </c>
      <c r="M46" s="121" t="str">
        <f t="shared" si="10"/>
        <v>--</v>
      </c>
      <c r="N46" s="107" t="str">
        <f t="shared" si="11"/>
        <v>--</v>
      </c>
      <c r="O46" s="109" t="str">
        <f t="shared" si="12"/>
        <v>--</v>
      </c>
      <c r="P46" s="42"/>
    </row>
    <row r="47" spans="1:16" ht="15" hidden="1" customHeight="1" x14ac:dyDescent="0.2">
      <c r="A47" s="34">
        <v>39</v>
      </c>
      <c r="B47" s="42"/>
      <c r="C47" s="210" t="str">
        <f t="shared" si="0"/>
        <v>項目39</v>
      </c>
      <c r="D47" s="121" t="str">
        <f t="shared" si="1"/>
        <v>--</v>
      </c>
      <c r="E47" s="107" t="str">
        <f t="shared" si="2"/>
        <v>--</v>
      </c>
      <c r="F47" s="109" t="str">
        <f t="shared" si="3"/>
        <v>--</v>
      </c>
      <c r="G47" s="121" t="str">
        <f t="shared" si="4"/>
        <v>--</v>
      </c>
      <c r="H47" s="107" t="str">
        <f t="shared" si="5"/>
        <v>--</v>
      </c>
      <c r="I47" s="109" t="str">
        <f t="shared" si="6"/>
        <v>--</v>
      </c>
      <c r="J47" s="280" t="str">
        <f t="shared" si="7"/>
        <v>--</v>
      </c>
      <c r="K47" s="107" t="str">
        <f t="shared" si="8"/>
        <v>--</v>
      </c>
      <c r="L47" s="109" t="str">
        <f t="shared" si="9"/>
        <v>--</v>
      </c>
      <c r="M47" s="121" t="str">
        <f t="shared" si="10"/>
        <v>--</v>
      </c>
      <c r="N47" s="107" t="str">
        <f t="shared" si="11"/>
        <v>--</v>
      </c>
      <c r="O47" s="109" t="str">
        <f t="shared" si="12"/>
        <v>--</v>
      </c>
      <c r="P47" s="42"/>
    </row>
    <row r="48" spans="1:16" ht="15" hidden="1" customHeight="1" x14ac:dyDescent="0.2">
      <c r="A48" s="34">
        <v>40</v>
      </c>
      <c r="B48" s="42"/>
      <c r="C48" s="210" t="str">
        <f t="shared" si="0"/>
        <v>項目40</v>
      </c>
      <c r="D48" s="121" t="str">
        <f t="shared" si="1"/>
        <v>--</v>
      </c>
      <c r="E48" s="107" t="str">
        <f t="shared" si="2"/>
        <v>--</v>
      </c>
      <c r="F48" s="109" t="str">
        <f t="shared" si="3"/>
        <v>--</v>
      </c>
      <c r="G48" s="121" t="str">
        <f t="shared" si="4"/>
        <v>--</v>
      </c>
      <c r="H48" s="107" t="str">
        <f t="shared" si="5"/>
        <v>--</v>
      </c>
      <c r="I48" s="109" t="str">
        <f t="shared" si="6"/>
        <v>--</v>
      </c>
      <c r="J48" s="280" t="str">
        <f t="shared" si="7"/>
        <v>--</v>
      </c>
      <c r="K48" s="107" t="str">
        <f t="shared" si="8"/>
        <v>--</v>
      </c>
      <c r="L48" s="109" t="str">
        <f t="shared" si="9"/>
        <v>--</v>
      </c>
      <c r="M48" s="121" t="str">
        <f t="shared" si="10"/>
        <v>--</v>
      </c>
      <c r="N48" s="107" t="str">
        <f t="shared" si="11"/>
        <v>--</v>
      </c>
      <c r="O48" s="109" t="str">
        <f t="shared" si="12"/>
        <v>--</v>
      </c>
      <c r="P48" s="42"/>
    </row>
    <row r="49" spans="1:16" ht="15" hidden="1" customHeight="1" x14ac:dyDescent="0.2">
      <c r="A49" s="34">
        <v>41</v>
      </c>
      <c r="B49" s="42"/>
      <c r="C49" s="210" t="str">
        <f t="shared" si="0"/>
        <v>項目41</v>
      </c>
      <c r="D49" s="121" t="str">
        <f t="shared" si="1"/>
        <v>--</v>
      </c>
      <c r="E49" s="107" t="str">
        <f t="shared" si="2"/>
        <v>--</v>
      </c>
      <c r="F49" s="109" t="str">
        <f t="shared" si="3"/>
        <v>--</v>
      </c>
      <c r="G49" s="121" t="str">
        <f t="shared" si="4"/>
        <v>--</v>
      </c>
      <c r="H49" s="107" t="str">
        <f t="shared" si="5"/>
        <v>--</v>
      </c>
      <c r="I49" s="109" t="str">
        <f t="shared" si="6"/>
        <v>--</v>
      </c>
      <c r="J49" s="280" t="str">
        <f t="shared" si="7"/>
        <v>--</v>
      </c>
      <c r="K49" s="107" t="str">
        <f t="shared" si="8"/>
        <v>--</v>
      </c>
      <c r="L49" s="109" t="str">
        <f t="shared" si="9"/>
        <v>--</v>
      </c>
      <c r="M49" s="121" t="str">
        <f t="shared" si="10"/>
        <v>--</v>
      </c>
      <c r="N49" s="107" t="str">
        <f t="shared" si="11"/>
        <v>--</v>
      </c>
      <c r="O49" s="109" t="str">
        <f t="shared" si="12"/>
        <v>--</v>
      </c>
      <c r="P49" s="42"/>
    </row>
    <row r="50" spans="1:16" ht="15" hidden="1" customHeight="1" x14ac:dyDescent="0.2">
      <c r="A50" s="34">
        <v>42</v>
      </c>
      <c r="B50" s="42"/>
      <c r="C50" s="210" t="str">
        <f t="shared" si="0"/>
        <v>項目42</v>
      </c>
      <c r="D50" s="121" t="str">
        <f t="shared" si="1"/>
        <v>--</v>
      </c>
      <c r="E50" s="107" t="str">
        <f t="shared" si="2"/>
        <v>--</v>
      </c>
      <c r="F50" s="109" t="str">
        <f t="shared" si="3"/>
        <v>--</v>
      </c>
      <c r="G50" s="121" t="str">
        <f t="shared" si="4"/>
        <v>--</v>
      </c>
      <c r="H50" s="107" t="str">
        <f t="shared" si="5"/>
        <v>--</v>
      </c>
      <c r="I50" s="109" t="str">
        <f t="shared" si="6"/>
        <v>--</v>
      </c>
      <c r="J50" s="280" t="str">
        <f t="shared" si="7"/>
        <v>--</v>
      </c>
      <c r="K50" s="107" t="str">
        <f t="shared" si="8"/>
        <v>--</v>
      </c>
      <c r="L50" s="109" t="str">
        <f t="shared" si="9"/>
        <v>--</v>
      </c>
      <c r="M50" s="121" t="str">
        <f t="shared" si="10"/>
        <v>--</v>
      </c>
      <c r="N50" s="107" t="str">
        <f t="shared" si="11"/>
        <v>--</v>
      </c>
      <c r="O50" s="109" t="str">
        <f t="shared" si="12"/>
        <v>--</v>
      </c>
      <c r="P50" s="42"/>
    </row>
    <row r="51" spans="1:16" ht="15" hidden="1" customHeight="1" x14ac:dyDescent="0.2">
      <c r="A51" s="34">
        <v>43</v>
      </c>
      <c r="B51" s="42"/>
      <c r="C51" s="210" t="str">
        <f t="shared" si="0"/>
        <v>項目43</v>
      </c>
      <c r="D51" s="121" t="str">
        <f t="shared" si="1"/>
        <v>--</v>
      </c>
      <c r="E51" s="107" t="str">
        <f t="shared" si="2"/>
        <v>--</v>
      </c>
      <c r="F51" s="109" t="str">
        <f t="shared" si="3"/>
        <v>--</v>
      </c>
      <c r="G51" s="121" t="str">
        <f t="shared" si="4"/>
        <v>--</v>
      </c>
      <c r="H51" s="107" t="str">
        <f t="shared" si="5"/>
        <v>--</v>
      </c>
      <c r="I51" s="109" t="str">
        <f t="shared" si="6"/>
        <v>--</v>
      </c>
      <c r="J51" s="280" t="str">
        <f t="shared" si="7"/>
        <v>--</v>
      </c>
      <c r="K51" s="107" t="str">
        <f t="shared" si="8"/>
        <v>--</v>
      </c>
      <c r="L51" s="109" t="str">
        <f t="shared" si="9"/>
        <v>--</v>
      </c>
      <c r="M51" s="121" t="str">
        <f t="shared" si="10"/>
        <v>--</v>
      </c>
      <c r="N51" s="107" t="str">
        <f t="shared" si="11"/>
        <v>--</v>
      </c>
      <c r="O51" s="109" t="str">
        <f t="shared" si="12"/>
        <v>--</v>
      </c>
      <c r="P51" s="42"/>
    </row>
    <row r="52" spans="1:16" ht="15" hidden="1" customHeight="1" x14ac:dyDescent="0.2">
      <c r="A52" s="34">
        <v>44</v>
      </c>
      <c r="B52" s="42"/>
      <c r="C52" s="210" t="str">
        <f t="shared" si="0"/>
        <v>項目44</v>
      </c>
      <c r="D52" s="121" t="str">
        <f t="shared" si="1"/>
        <v>--</v>
      </c>
      <c r="E52" s="107" t="str">
        <f t="shared" si="2"/>
        <v>--</v>
      </c>
      <c r="F52" s="109" t="str">
        <f t="shared" si="3"/>
        <v>--</v>
      </c>
      <c r="G52" s="121" t="str">
        <f t="shared" si="4"/>
        <v>--</v>
      </c>
      <c r="H52" s="107" t="str">
        <f t="shared" si="5"/>
        <v>--</v>
      </c>
      <c r="I52" s="109" t="str">
        <f t="shared" si="6"/>
        <v>--</v>
      </c>
      <c r="J52" s="280" t="str">
        <f t="shared" si="7"/>
        <v>--</v>
      </c>
      <c r="K52" s="107" t="str">
        <f t="shared" si="8"/>
        <v>--</v>
      </c>
      <c r="L52" s="109" t="str">
        <f t="shared" si="9"/>
        <v>--</v>
      </c>
      <c r="M52" s="121" t="str">
        <f t="shared" si="10"/>
        <v>--</v>
      </c>
      <c r="N52" s="107" t="str">
        <f t="shared" si="11"/>
        <v>--</v>
      </c>
      <c r="O52" s="109" t="str">
        <f t="shared" si="12"/>
        <v>--</v>
      </c>
      <c r="P52" s="42"/>
    </row>
    <row r="53" spans="1:16" ht="15" hidden="1" customHeight="1" x14ac:dyDescent="0.2">
      <c r="A53" s="34">
        <v>45</v>
      </c>
      <c r="B53" s="42"/>
      <c r="C53" s="210" t="str">
        <f t="shared" si="0"/>
        <v>項目45</v>
      </c>
      <c r="D53" s="121" t="str">
        <f t="shared" si="1"/>
        <v>--</v>
      </c>
      <c r="E53" s="107" t="str">
        <f t="shared" si="2"/>
        <v>--</v>
      </c>
      <c r="F53" s="109" t="str">
        <f t="shared" si="3"/>
        <v>--</v>
      </c>
      <c r="G53" s="121" t="str">
        <f t="shared" si="4"/>
        <v>--</v>
      </c>
      <c r="H53" s="107" t="str">
        <f t="shared" si="5"/>
        <v>--</v>
      </c>
      <c r="I53" s="109" t="str">
        <f t="shared" si="6"/>
        <v>--</v>
      </c>
      <c r="J53" s="280" t="str">
        <f t="shared" si="7"/>
        <v>--</v>
      </c>
      <c r="K53" s="107" t="str">
        <f t="shared" si="8"/>
        <v>--</v>
      </c>
      <c r="L53" s="109" t="str">
        <f t="shared" si="9"/>
        <v>--</v>
      </c>
      <c r="M53" s="121" t="str">
        <f t="shared" si="10"/>
        <v>--</v>
      </c>
      <c r="N53" s="107" t="str">
        <f t="shared" si="11"/>
        <v>--</v>
      </c>
      <c r="O53" s="109" t="str">
        <f t="shared" si="12"/>
        <v>--</v>
      </c>
      <c r="P53" s="42"/>
    </row>
    <row r="54" spans="1:16" ht="15" hidden="1" customHeight="1" x14ac:dyDescent="0.2">
      <c r="A54" s="34">
        <v>46</v>
      </c>
      <c r="B54" s="42"/>
      <c r="C54" s="210" t="str">
        <f t="shared" si="0"/>
        <v>項目46</v>
      </c>
      <c r="D54" s="121" t="str">
        <f t="shared" si="1"/>
        <v>--</v>
      </c>
      <c r="E54" s="107" t="str">
        <f t="shared" si="2"/>
        <v>--</v>
      </c>
      <c r="F54" s="109" t="str">
        <f t="shared" si="3"/>
        <v>--</v>
      </c>
      <c r="G54" s="121" t="str">
        <f t="shared" si="4"/>
        <v>--</v>
      </c>
      <c r="H54" s="107" t="str">
        <f t="shared" si="5"/>
        <v>--</v>
      </c>
      <c r="I54" s="109" t="str">
        <f t="shared" si="6"/>
        <v>--</v>
      </c>
      <c r="J54" s="280" t="str">
        <f t="shared" si="7"/>
        <v>--</v>
      </c>
      <c r="K54" s="107" t="str">
        <f t="shared" si="8"/>
        <v>--</v>
      </c>
      <c r="L54" s="109" t="str">
        <f t="shared" si="9"/>
        <v>--</v>
      </c>
      <c r="M54" s="121" t="str">
        <f t="shared" si="10"/>
        <v>--</v>
      </c>
      <c r="N54" s="107" t="str">
        <f t="shared" si="11"/>
        <v>--</v>
      </c>
      <c r="O54" s="109" t="str">
        <f t="shared" si="12"/>
        <v>--</v>
      </c>
      <c r="P54" s="42"/>
    </row>
    <row r="55" spans="1:16" ht="15" hidden="1" customHeight="1" x14ac:dyDescent="0.2">
      <c r="A55" s="34">
        <v>47</v>
      </c>
      <c r="B55" s="42"/>
      <c r="C55" s="210" t="str">
        <f t="shared" si="0"/>
        <v>項目47</v>
      </c>
      <c r="D55" s="121" t="str">
        <f t="shared" si="1"/>
        <v>--</v>
      </c>
      <c r="E55" s="107" t="str">
        <f t="shared" si="2"/>
        <v>--</v>
      </c>
      <c r="F55" s="109" t="str">
        <f t="shared" si="3"/>
        <v>--</v>
      </c>
      <c r="G55" s="121" t="str">
        <f t="shared" si="4"/>
        <v>--</v>
      </c>
      <c r="H55" s="107" t="str">
        <f t="shared" si="5"/>
        <v>--</v>
      </c>
      <c r="I55" s="109" t="str">
        <f t="shared" si="6"/>
        <v>--</v>
      </c>
      <c r="J55" s="280" t="str">
        <f t="shared" si="7"/>
        <v>--</v>
      </c>
      <c r="K55" s="107" t="str">
        <f t="shared" si="8"/>
        <v>--</v>
      </c>
      <c r="L55" s="109" t="str">
        <f t="shared" si="9"/>
        <v>--</v>
      </c>
      <c r="M55" s="121" t="str">
        <f t="shared" si="10"/>
        <v>--</v>
      </c>
      <c r="N55" s="107" t="str">
        <f t="shared" si="11"/>
        <v>--</v>
      </c>
      <c r="O55" s="109" t="str">
        <f t="shared" si="12"/>
        <v>--</v>
      </c>
      <c r="P55" s="42"/>
    </row>
    <row r="56" spans="1:16" ht="15" hidden="1" customHeight="1" x14ac:dyDescent="0.2">
      <c r="A56" s="34">
        <v>48</v>
      </c>
      <c r="B56" s="42"/>
      <c r="C56" s="210" t="str">
        <f t="shared" si="0"/>
        <v>項目48</v>
      </c>
      <c r="D56" s="121" t="str">
        <f t="shared" si="1"/>
        <v>--</v>
      </c>
      <c r="E56" s="107" t="str">
        <f t="shared" si="2"/>
        <v>--</v>
      </c>
      <c r="F56" s="109" t="str">
        <f t="shared" si="3"/>
        <v>--</v>
      </c>
      <c r="G56" s="121" t="str">
        <f t="shared" si="4"/>
        <v>--</v>
      </c>
      <c r="H56" s="107" t="str">
        <f t="shared" si="5"/>
        <v>--</v>
      </c>
      <c r="I56" s="109" t="str">
        <f t="shared" si="6"/>
        <v>--</v>
      </c>
      <c r="J56" s="280" t="str">
        <f t="shared" si="7"/>
        <v>--</v>
      </c>
      <c r="K56" s="107" t="str">
        <f t="shared" si="8"/>
        <v>--</v>
      </c>
      <c r="L56" s="109" t="str">
        <f t="shared" si="9"/>
        <v>--</v>
      </c>
      <c r="M56" s="121" t="str">
        <f t="shared" si="10"/>
        <v>--</v>
      </c>
      <c r="N56" s="107" t="str">
        <f t="shared" si="11"/>
        <v>--</v>
      </c>
      <c r="O56" s="109" t="str">
        <f t="shared" si="12"/>
        <v>--</v>
      </c>
      <c r="P56" s="42"/>
    </row>
    <row r="57" spans="1:16" ht="15" hidden="1" customHeight="1" x14ac:dyDescent="0.2">
      <c r="A57" s="34">
        <v>49</v>
      </c>
      <c r="B57" s="42"/>
      <c r="C57" s="210" t="str">
        <f t="shared" si="0"/>
        <v>項目49</v>
      </c>
      <c r="D57" s="121" t="str">
        <f t="shared" si="1"/>
        <v>--</v>
      </c>
      <c r="E57" s="107" t="str">
        <f t="shared" si="2"/>
        <v>--</v>
      </c>
      <c r="F57" s="109" t="str">
        <f t="shared" si="3"/>
        <v>--</v>
      </c>
      <c r="G57" s="121" t="str">
        <f t="shared" si="4"/>
        <v>--</v>
      </c>
      <c r="H57" s="107" t="str">
        <f t="shared" si="5"/>
        <v>--</v>
      </c>
      <c r="I57" s="109" t="str">
        <f t="shared" si="6"/>
        <v>--</v>
      </c>
      <c r="J57" s="280" t="str">
        <f t="shared" si="7"/>
        <v>--</v>
      </c>
      <c r="K57" s="107" t="str">
        <f t="shared" si="8"/>
        <v>--</v>
      </c>
      <c r="L57" s="109" t="str">
        <f t="shared" si="9"/>
        <v>--</v>
      </c>
      <c r="M57" s="121" t="str">
        <f t="shared" si="10"/>
        <v>--</v>
      </c>
      <c r="N57" s="107" t="str">
        <f t="shared" si="11"/>
        <v>--</v>
      </c>
      <c r="O57" s="109" t="str">
        <f t="shared" si="12"/>
        <v>--</v>
      </c>
      <c r="P57" s="42"/>
    </row>
    <row r="58" spans="1:16" ht="15" hidden="1" customHeight="1" thickBot="1" x14ac:dyDescent="0.25">
      <c r="A58" s="34">
        <v>50</v>
      </c>
      <c r="B58" s="42"/>
      <c r="C58" s="191" t="str">
        <f t="shared" si="0"/>
        <v>項目50</v>
      </c>
      <c r="D58" s="126" t="str">
        <f t="shared" si="1"/>
        <v>--</v>
      </c>
      <c r="E58" s="119" t="str">
        <f t="shared" si="2"/>
        <v>--</v>
      </c>
      <c r="F58" s="115" t="str">
        <f t="shared" si="3"/>
        <v>--</v>
      </c>
      <c r="G58" s="126" t="str">
        <f t="shared" si="4"/>
        <v>--</v>
      </c>
      <c r="H58" s="119" t="str">
        <f t="shared" si="5"/>
        <v>--</v>
      </c>
      <c r="I58" s="115" t="str">
        <f t="shared" si="6"/>
        <v>--</v>
      </c>
      <c r="J58" s="308" t="str">
        <f t="shared" si="7"/>
        <v>--</v>
      </c>
      <c r="K58" s="119" t="str">
        <f t="shared" si="8"/>
        <v>--</v>
      </c>
      <c r="L58" s="115" t="str">
        <f t="shared" si="9"/>
        <v>--</v>
      </c>
      <c r="M58" s="126" t="str">
        <f t="shared" si="10"/>
        <v>--</v>
      </c>
      <c r="N58" s="119" t="str">
        <f t="shared" si="11"/>
        <v>--</v>
      </c>
      <c r="O58" s="115" t="str">
        <f t="shared" si="12"/>
        <v>--</v>
      </c>
      <c r="P58" s="42"/>
    </row>
    <row r="59" spans="1:16" ht="5.25" customHeight="1" thickBot="1" x14ac:dyDescent="0.25">
      <c r="A59" s="34"/>
      <c r="B59" s="42"/>
      <c r="C59" s="213"/>
      <c r="D59" s="154">
        <f>IF(COUNTIF(D$9:D$58, "--")=50, "--", SUM(D$9:D$58))</f>
        <v>48155210.343267694</v>
      </c>
      <c r="E59" s="117"/>
      <c r="F59" s="117"/>
      <c r="G59" s="154">
        <f>IF(COUNTIF(G$9:G$58, "--")=50, "--", SUM(G$9:G$58))</f>
        <v>59641696.651147306</v>
      </c>
      <c r="H59" s="117"/>
      <c r="I59" s="117"/>
      <c r="J59" s="154">
        <f>IF(COUNTIF(J$9:J$58, "--")=50, "--", SUM(J$9:J$58))</f>
        <v>48155210.343267694</v>
      </c>
      <c r="K59" s="117"/>
      <c r="L59" s="117"/>
      <c r="M59" s="154">
        <f>IF(COUNTIF(M$9:M$58, "--")=50, "--", SUM(M$9:M$58))</f>
        <v>59641696.651147306</v>
      </c>
      <c r="N59" s="117"/>
      <c r="O59" s="117"/>
      <c r="P59" s="42"/>
    </row>
    <row r="60" spans="1:16" ht="19.5" customHeight="1" thickBot="1" x14ac:dyDescent="0.25">
      <c r="A60" s="34">
        <v>1</v>
      </c>
      <c r="B60" s="42"/>
      <c r="C60" s="224" t="s">
        <v>32</v>
      </c>
      <c r="D60" s="120">
        <f>IF(INDEX(比較データ合計, $A60, $E$1)="", "--", INDEX(比較データ合計, $A60, $E$1)/$G$1)</f>
        <v>48155210.343267702</v>
      </c>
      <c r="E60" s="108" t="str">
        <f>IF(ISERROR($D60/$D115), "--", $D60/$D115*100)</f>
        <v>--</v>
      </c>
      <c r="F60" s="111">
        <f>IF(COUNTIF(F$9:F$58, "--")=50, "--", SUM(F$9:F$58))</f>
        <v>100.00000000000001</v>
      </c>
      <c r="G60" s="120">
        <f>IF(INDEX(分析データ合計, $A60, $E$1)="", "--", INDEX(分析データ合計, $A60, $E$1)/$G$1)</f>
        <v>59641696.651147299</v>
      </c>
      <c r="H60" s="108" t="str">
        <f>IF(ISERROR($G60/$G115), "--", $G60/$G115*100)</f>
        <v>--</v>
      </c>
      <c r="I60" s="111">
        <f>IF(COUNTIF(I$9:I$58, "--")=50, "--", SUM(I$9:I$58))</f>
        <v>100</v>
      </c>
      <c r="J60" s="314">
        <f>IF(INDEX(合算比較データ合計, $A60, $E$1)="", "--", INDEX(合算比較データ合計, $A60, $E$1)/$G$1)</f>
        <v>48155210.343267702</v>
      </c>
      <c r="K60" s="108" t="str">
        <f>IF(ISERROR($J60/$J115), "--", $J60/$J115*100)</f>
        <v>--</v>
      </c>
      <c r="L60" s="111">
        <f>IF(COUNTIF(L$9:L$58, "--")=50, "--", SUM(L$9:L$58))</f>
        <v>100.00000000000001</v>
      </c>
      <c r="M60" s="120">
        <f>IF(INDEX(合算分析データ合計, $A60, $E$1)="", "--", INDEX(合算分析データ合計, $A60, $E$1)/$G$1)</f>
        <v>59641696.651147299</v>
      </c>
      <c r="N60" s="108" t="str">
        <f>IF(ISERROR($M60/$M115), "--", $M60/$M115*100)</f>
        <v>--</v>
      </c>
      <c r="O60" s="111">
        <f>IF(COUNTIF(O$9:O$58, "--")=50, "--", SUM(O$9:O$58))</f>
        <v>100</v>
      </c>
      <c r="P60" s="42"/>
    </row>
    <row r="61" spans="1:16" ht="7.5" customHeight="1" x14ac:dyDescent="0.2">
      <c r="A61" s="34"/>
      <c r="B61" s="42"/>
      <c r="C61" s="16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</row>
    <row r="62" spans="1:16" ht="12" customHeight="1" x14ac:dyDescent="0.2">
      <c r="A62" s="34"/>
    </row>
    <row r="63" spans="1:16" ht="12" hidden="1" customHeight="1" x14ac:dyDescent="0.2">
      <c r="A63" s="34"/>
      <c r="C63" s="100"/>
      <c r="D63" s="167" t="s">
        <v>44</v>
      </c>
      <c r="E63" s="70"/>
      <c r="F63" s="70"/>
      <c r="G63" s="70"/>
      <c r="H63" s="70"/>
      <c r="I63" s="158"/>
      <c r="J63" s="167" t="s">
        <v>60</v>
      </c>
      <c r="K63" s="70"/>
      <c r="L63" s="70"/>
      <c r="M63" s="70"/>
      <c r="N63" s="70"/>
      <c r="O63" s="158"/>
    </row>
    <row r="64" spans="1:16" ht="13.5" hidden="1" customHeight="1" x14ac:dyDescent="0.2">
      <c r="A64" s="34">
        <v>1</v>
      </c>
      <c r="C64" s="137" t="str">
        <f t="shared" ref="C64:C113" si="13">$C9</f>
        <v>加工食品</v>
      </c>
      <c r="D64" s="45" t="str">
        <f t="shared" ref="D64:D113" si="14">IF(INDEX(前年比較データ, $A64, $E$1)="", "--", INDEX(前年比較データ, $A64, $E$1)/$G$1)</f>
        <v>--</v>
      </c>
      <c r="E64" s="38" t="str">
        <f t="shared" ref="E64:E113" si="15">"―"</f>
        <v>―</v>
      </c>
      <c r="F64" s="73" t="str">
        <f t="shared" ref="F64:F113" si="16">IF(ISERROR(D64/D$114), "--", D64/D$114*100)</f>
        <v>--</v>
      </c>
      <c r="G64" s="45" t="str">
        <f t="shared" ref="G64:G113" si="17">IF(INDEX(前年分析データ, $A64, $E$1)="", "--", INDEX(前年分析データ, $A64, $E$1)/$G$1)</f>
        <v>--</v>
      </c>
      <c r="H64" s="38" t="str">
        <f t="shared" ref="H64:H113" si="18">"―"</f>
        <v>―</v>
      </c>
      <c r="I64" s="73" t="str">
        <f t="shared" ref="I64:I113" si="19">IF(ISERROR(G64/G$114), "--", G64/G$114*100)</f>
        <v>--</v>
      </c>
      <c r="J64" s="45" t="str">
        <f t="shared" ref="J64:J113" si="20">IF(INDEX(合算前年比較データ, $A64, $E$1)="", "--", INDEX(合算前年比較データ, $A64, $E$1)/$G$1)</f>
        <v>--</v>
      </c>
      <c r="K64" s="38" t="str">
        <f t="shared" ref="K64:K113" si="21">"―"</f>
        <v>―</v>
      </c>
      <c r="L64" s="73" t="str">
        <f t="shared" ref="L64:L113" si="22">IF(ISERROR(J64/J$114), "--", J64/J$114*100)</f>
        <v>--</v>
      </c>
      <c r="M64" s="45" t="str">
        <f t="shared" ref="M64:M113" si="23">IF(INDEX(合算前年分析データ, $A64, $E$1)="", "--", INDEX(合算前年分析データ, $A64, $E$1)/$G$1)</f>
        <v>--</v>
      </c>
      <c r="N64" s="38" t="str">
        <f t="shared" ref="N64:N113" si="24">"―"</f>
        <v>―</v>
      </c>
      <c r="O64" s="73" t="str">
        <f t="shared" ref="O64:O113" si="25">IF(ISERROR(M64/M$114), "--", M64/M$114*100)</f>
        <v>--</v>
      </c>
    </row>
    <row r="65" spans="1:15" ht="13.5" hidden="1" customHeight="1" x14ac:dyDescent="0.2">
      <c r="A65" s="34">
        <v>2</v>
      </c>
      <c r="C65" s="137" t="str">
        <f t="shared" si="13"/>
        <v>生鮮食品</v>
      </c>
      <c r="D65" s="45" t="str">
        <f t="shared" si="14"/>
        <v>--</v>
      </c>
      <c r="E65" s="38" t="str">
        <f t="shared" si="15"/>
        <v>―</v>
      </c>
      <c r="F65" s="73" t="str">
        <f t="shared" si="16"/>
        <v>--</v>
      </c>
      <c r="G65" s="45" t="str">
        <f t="shared" si="17"/>
        <v>--</v>
      </c>
      <c r="H65" s="38" t="str">
        <f t="shared" si="18"/>
        <v>―</v>
      </c>
      <c r="I65" s="73" t="str">
        <f t="shared" si="19"/>
        <v>--</v>
      </c>
      <c r="J65" s="45" t="str">
        <f t="shared" si="20"/>
        <v>--</v>
      </c>
      <c r="K65" s="38" t="str">
        <f t="shared" si="21"/>
        <v>―</v>
      </c>
      <c r="L65" s="73" t="str">
        <f t="shared" si="22"/>
        <v>--</v>
      </c>
      <c r="M65" s="45" t="str">
        <f t="shared" si="23"/>
        <v>--</v>
      </c>
      <c r="N65" s="38" t="str">
        <f t="shared" si="24"/>
        <v>―</v>
      </c>
      <c r="O65" s="73" t="str">
        <f t="shared" si="25"/>
        <v>--</v>
      </c>
    </row>
    <row r="66" spans="1:15" ht="13.5" hidden="1" customHeight="1" x14ac:dyDescent="0.2">
      <c r="A66" s="34">
        <v>3</v>
      </c>
      <c r="C66" s="137" t="str">
        <f t="shared" si="13"/>
        <v>菓子類</v>
      </c>
      <c r="D66" s="45" t="str">
        <f t="shared" si="14"/>
        <v>--</v>
      </c>
      <c r="E66" s="38" t="str">
        <f t="shared" si="15"/>
        <v>―</v>
      </c>
      <c r="F66" s="73" t="str">
        <f t="shared" si="16"/>
        <v>--</v>
      </c>
      <c r="G66" s="45" t="str">
        <f t="shared" si="17"/>
        <v>--</v>
      </c>
      <c r="H66" s="38" t="str">
        <f t="shared" si="18"/>
        <v>―</v>
      </c>
      <c r="I66" s="73" t="str">
        <f t="shared" si="19"/>
        <v>--</v>
      </c>
      <c r="J66" s="45" t="str">
        <f t="shared" si="20"/>
        <v>--</v>
      </c>
      <c r="K66" s="38" t="str">
        <f t="shared" si="21"/>
        <v>―</v>
      </c>
      <c r="L66" s="73" t="str">
        <f t="shared" si="22"/>
        <v>--</v>
      </c>
      <c r="M66" s="45" t="str">
        <f t="shared" si="23"/>
        <v>--</v>
      </c>
      <c r="N66" s="38" t="str">
        <f t="shared" si="24"/>
        <v>―</v>
      </c>
      <c r="O66" s="73" t="str">
        <f t="shared" si="25"/>
        <v>--</v>
      </c>
    </row>
    <row r="67" spans="1:15" ht="13.5" hidden="1" customHeight="1" x14ac:dyDescent="0.2">
      <c r="A67" s="34">
        <v>4</v>
      </c>
      <c r="C67" s="137" t="str">
        <f t="shared" si="13"/>
        <v>項目4</v>
      </c>
      <c r="D67" s="45" t="str">
        <f t="shared" si="14"/>
        <v>--</v>
      </c>
      <c r="E67" s="38" t="str">
        <f t="shared" si="15"/>
        <v>―</v>
      </c>
      <c r="F67" s="73" t="str">
        <f t="shared" si="16"/>
        <v>--</v>
      </c>
      <c r="G67" s="45" t="str">
        <f t="shared" si="17"/>
        <v>--</v>
      </c>
      <c r="H67" s="38" t="str">
        <f t="shared" si="18"/>
        <v>―</v>
      </c>
      <c r="I67" s="73" t="str">
        <f t="shared" si="19"/>
        <v>--</v>
      </c>
      <c r="J67" s="45" t="str">
        <f t="shared" si="20"/>
        <v>--</v>
      </c>
      <c r="K67" s="38" t="str">
        <f t="shared" si="21"/>
        <v>―</v>
      </c>
      <c r="L67" s="73" t="str">
        <f t="shared" si="22"/>
        <v>--</v>
      </c>
      <c r="M67" s="45" t="str">
        <f t="shared" si="23"/>
        <v>--</v>
      </c>
      <c r="N67" s="38" t="str">
        <f t="shared" si="24"/>
        <v>―</v>
      </c>
      <c r="O67" s="73" t="str">
        <f t="shared" si="25"/>
        <v>--</v>
      </c>
    </row>
    <row r="68" spans="1:15" ht="13.5" hidden="1" customHeight="1" x14ac:dyDescent="0.2">
      <c r="A68" s="34">
        <v>5</v>
      </c>
      <c r="C68" s="137" t="str">
        <f t="shared" si="13"/>
        <v>項目5</v>
      </c>
      <c r="D68" s="45" t="str">
        <f t="shared" si="14"/>
        <v>--</v>
      </c>
      <c r="E68" s="38" t="str">
        <f t="shared" si="15"/>
        <v>―</v>
      </c>
      <c r="F68" s="73" t="str">
        <f t="shared" si="16"/>
        <v>--</v>
      </c>
      <c r="G68" s="45" t="str">
        <f t="shared" si="17"/>
        <v>--</v>
      </c>
      <c r="H68" s="38" t="str">
        <f t="shared" si="18"/>
        <v>―</v>
      </c>
      <c r="I68" s="73" t="str">
        <f t="shared" si="19"/>
        <v>--</v>
      </c>
      <c r="J68" s="45" t="str">
        <f t="shared" si="20"/>
        <v>--</v>
      </c>
      <c r="K68" s="38" t="str">
        <f t="shared" si="21"/>
        <v>―</v>
      </c>
      <c r="L68" s="73" t="str">
        <f t="shared" si="22"/>
        <v>--</v>
      </c>
      <c r="M68" s="45" t="str">
        <f t="shared" si="23"/>
        <v>--</v>
      </c>
      <c r="N68" s="38" t="str">
        <f t="shared" si="24"/>
        <v>―</v>
      </c>
      <c r="O68" s="73" t="str">
        <f t="shared" si="25"/>
        <v>--</v>
      </c>
    </row>
    <row r="69" spans="1:15" ht="13.5" hidden="1" customHeight="1" x14ac:dyDescent="0.2">
      <c r="A69" s="34">
        <v>6</v>
      </c>
      <c r="C69" s="137" t="str">
        <f t="shared" si="13"/>
        <v>項目6</v>
      </c>
      <c r="D69" s="45" t="str">
        <f t="shared" si="14"/>
        <v>--</v>
      </c>
      <c r="E69" s="38" t="str">
        <f t="shared" si="15"/>
        <v>―</v>
      </c>
      <c r="F69" s="73" t="str">
        <f t="shared" si="16"/>
        <v>--</v>
      </c>
      <c r="G69" s="45" t="str">
        <f t="shared" si="17"/>
        <v>--</v>
      </c>
      <c r="H69" s="38" t="str">
        <f t="shared" si="18"/>
        <v>―</v>
      </c>
      <c r="I69" s="73" t="str">
        <f t="shared" si="19"/>
        <v>--</v>
      </c>
      <c r="J69" s="45" t="str">
        <f t="shared" si="20"/>
        <v>--</v>
      </c>
      <c r="K69" s="38" t="str">
        <f t="shared" si="21"/>
        <v>―</v>
      </c>
      <c r="L69" s="73" t="str">
        <f t="shared" si="22"/>
        <v>--</v>
      </c>
      <c r="M69" s="45" t="str">
        <f t="shared" si="23"/>
        <v>--</v>
      </c>
      <c r="N69" s="38" t="str">
        <f t="shared" si="24"/>
        <v>―</v>
      </c>
      <c r="O69" s="73" t="str">
        <f t="shared" si="25"/>
        <v>--</v>
      </c>
    </row>
    <row r="70" spans="1:15" ht="13.5" hidden="1" customHeight="1" x14ac:dyDescent="0.2">
      <c r="A70" s="34">
        <v>7</v>
      </c>
      <c r="C70" s="137" t="str">
        <f t="shared" si="13"/>
        <v>項目7</v>
      </c>
      <c r="D70" s="45" t="str">
        <f t="shared" si="14"/>
        <v>--</v>
      </c>
      <c r="E70" s="38" t="str">
        <f t="shared" si="15"/>
        <v>―</v>
      </c>
      <c r="F70" s="73" t="str">
        <f t="shared" si="16"/>
        <v>--</v>
      </c>
      <c r="G70" s="45" t="str">
        <f t="shared" si="17"/>
        <v>--</v>
      </c>
      <c r="H70" s="38" t="str">
        <f t="shared" si="18"/>
        <v>―</v>
      </c>
      <c r="I70" s="73" t="str">
        <f t="shared" si="19"/>
        <v>--</v>
      </c>
      <c r="J70" s="45" t="str">
        <f t="shared" si="20"/>
        <v>--</v>
      </c>
      <c r="K70" s="38" t="str">
        <f t="shared" si="21"/>
        <v>―</v>
      </c>
      <c r="L70" s="73" t="str">
        <f t="shared" si="22"/>
        <v>--</v>
      </c>
      <c r="M70" s="45" t="str">
        <f t="shared" si="23"/>
        <v>--</v>
      </c>
      <c r="N70" s="38" t="str">
        <f t="shared" si="24"/>
        <v>―</v>
      </c>
      <c r="O70" s="73" t="str">
        <f t="shared" si="25"/>
        <v>--</v>
      </c>
    </row>
    <row r="71" spans="1:15" ht="13.5" hidden="1" customHeight="1" x14ac:dyDescent="0.2">
      <c r="A71" s="34">
        <v>8</v>
      </c>
      <c r="C71" s="137" t="str">
        <f t="shared" si="13"/>
        <v>項目8</v>
      </c>
      <c r="D71" s="45" t="str">
        <f t="shared" si="14"/>
        <v>--</v>
      </c>
      <c r="E71" s="38" t="str">
        <f t="shared" si="15"/>
        <v>―</v>
      </c>
      <c r="F71" s="73" t="str">
        <f t="shared" si="16"/>
        <v>--</v>
      </c>
      <c r="G71" s="45" t="str">
        <f t="shared" si="17"/>
        <v>--</v>
      </c>
      <c r="H71" s="38" t="str">
        <f t="shared" si="18"/>
        <v>―</v>
      </c>
      <c r="I71" s="73" t="str">
        <f t="shared" si="19"/>
        <v>--</v>
      </c>
      <c r="J71" s="45" t="str">
        <f t="shared" si="20"/>
        <v>--</v>
      </c>
      <c r="K71" s="38" t="str">
        <f t="shared" si="21"/>
        <v>―</v>
      </c>
      <c r="L71" s="73" t="str">
        <f t="shared" si="22"/>
        <v>--</v>
      </c>
      <c r="M71" s="45" t="str">
        <f t="shared" si="23"/>
        <v>--</v>
      </c>
      <c r="N71" s="38" t="str">
        <f t="shared" si="24"/>
        <v>―</v>
      </c>
      <c r="O71" s="73" t="str">
        <f t="shared" si="25"/>
        <v>--</v>
      </c>
    </row>
    <row r="72" spans="1:15" ht="13.5" hidden="1" customHeight="1" x14ac:dyDescent="0.2">
      <c r="A72" s="34">
        <v>9</v>
      </c>
      <c r="C72" s="137" t="str">
        <f t="shared" si="13"/>
        <v>項目9</v>
      </c>
      <c r="D72" s="45" t="str">
        <f t="shared" si="14"/>
        <v>--</v>
      </c>
      <c r="E72" s="38" t="str">
        <f t="shared" si="15"/>
        <v>―</v>
      </c>
      <c r="F72" s="73" t="str">
        <f t="shared" si="16"/>
        <v>--</v>
      </c>
      <c r="G72" s="45" t="str">
        <f t="shared" si="17"/>
        <v>--</v>
      </c>
      <c r="H72" s="38" t="str">
        <f t="shared" si="18"/>
        <v>―</v>
      </c>
      <c r="I72" s="73" t="str">
        <f t="shared" si="19"/>
        <v>--</v>
      </c>
      <c r="J72" s="45" t="str">
        <f t="shared" si="20"/>
        <v>--</v>
      </c>
      <c r="K72" s="38" t="str">
        <f t="shared" si="21"/>
        <v>―</v>
      </c>
      <c r="L72" s="73" t="str">
        <f t="shared" si="22"/>
        <v>--</v>
      </c>
      <c r="M72" s="45" t="str">
        <f t="shared" si="23"/>
        <v>--</v>
      </c>
      <c r="N72" s="38" t="str">
        <f t="shared" si="24"/>
        <v>―</v>
      </c>
      <c r="O72" s="73" t="str">
        <f t="shared" si="25"/>
        <v>--</v>
      </c>
    </row>
    <row r="73" spans="1:15" ht="13.5" hidden="1" customHeight="1" x14ac:dyDescent="0.2">
      <c r="A73" s="34">
        <v>10</v>
      </c>
      <c r="C73" s="137" t="str">
        <f t="shared" si="13"/>
        <v>項目10</v>
      </c>
      <c r="D73" s="45" t="str">
        <f t="shared" si="14"/>
        <v>--</v>
      </c>
      <c r="E73" s="38" t="str">
        <f t="shared" si="15"/>
        <v>―</v>
      </c>
      <c r="F73" s="73" t="str">
        <f t="shared" si="16"/>
        <v>--</v>
      </c>
      <c r="G73" s="45" t="str">
        <f t="shared" si="17"/>
        <v>--</v>
      </c>
      <c r="H73" s="38" t="str">
        <f t="shared" si="18"/>
        <v>―</v>
      </c>
      <c r="I73" s="73" t="str">
        <f t="shared" si="19"/>
        <v>--</v>
      </c>
      <c r="J73" s="45" t="str">
        <f t="shared" si="20"/>
        <v>--</v>
      </c>
      <c r="K73" s="38" t="str">
        <f t="shared" si="21"/>
        <v>―</v>
      </c>
      <c r="L73" s="73" t="str">
        <f t="shared" si="22"/>
        <v>--</v>
      </c>
      <c r="M73" s="45" t="str">
        <f t="shared" si="23"/>
        <v>--</v>
      </c>
      <c r="N73" s="38" t="str">
        <f t="shared" si="24"/>
        <v>―</v>
      </c>
      <c r="O73" s="73" t="str">
        <f t="shared" si="25"/>
        <v>--</v>
      </c>
    </row>
    <row r="74" spans="1:15" ht="13.5" hidden="1" customHeight="1" x14ac:dyDescent="0.2">
      <c r="A74" s="34">
        <v>11</v>
      </c>
      <c r="C74" s="137" t="str">
        <f t="shared" si="13"/>
        <v>項目11</v>
      </c>
      <c r="D74" s="45" t="str">
        <f t="shared" si="14"/>
        <v>--</v>
      </c>
      <c r="E74" s="38" t="str">
        <f t="shared" si="15"/>
        <v>―</v>
      </c>
      <c r="F74" s="73" t="str">
        <f t="shared" si="16"/>
        <v>--</v>
      </c>
      <c r="G74" s="45" t="str">
        <f t="shared" si="17"/>
        <v>--</v>
      </c>
      <c r="H74" s="38" t="str">
        <f t="shared" si="18"/>
        <v>―</v>
      </c>
      <c r="I74" s="73" t="str">
        <f t="shared" si="19"/>
        <v>--</v>
      </c>
      <c r="J74" s="45" t="str">
        <f t="shared" si="20"/>
        <v>--</v>
      </c>
      <c r="K74" s="38" t="str">
        <f t="shared" si="21"/>
        <v>―</v>
      </c>
      <c r="L74" s="73" t="str">
        <f t="shared" si="22"/>
        <v>--</v>
      </c>
      <c r="M74" s="45" t="str">
        <f t="shared" si="23"/>
        <v>--</v>
      </c>
      <c r="N74" s="38" t="str">
        <f t="shared" si="24"/>
        <v>―</v>
      </c>
      <c r="O74" s="73" t="str">
        <f t="shared" si="25"/>
        <v>--</v>
      </c>
    </row>
    <row r="75" spans="1:15" ht="13.5" hidden="1" customHeight="1" x14ac:dyDescent="0.2">
      <c r="A75" s="34">
        <v>12</v>
      </c>
      <c r="C75" s="137" t="str">
        <f t="shared" si="13"/>
        <v>項目12</v>
      </c>
      <c r="D75" s="45" t="str">
        <f t="shared" si="14"/>
        <v>--</v>
      </c>
      <c r="E75" s="38" t="str">
        <f t="shared" si="15"/>
        <v>―</v>
      </c>
      <c r="F75" s="73" t="str">
        <f t="shared" si="16"/>
        <v>--</v>
      </c>
      <c r="G75" s="45" t="str">
        <f t="shared" si="17"/>
        <v>--</v>
      </c>
      <c r="H75" s="38" t="str">
        <f t="shared" si="18"/>
        <v>―</v>
      </c>
      <c r="I75" s="73" t="str">
        <f t="shared" si="19"/>
        <v>--</v>
      </c>
      <c r="J75" s="45" t="str">
        <f t="shared" si="20"/>
        <v>--</v>
      </c>
      <c r="K75" s="38" t="str">
        <f t="shared" si="21"/>
        <v>―</v>
      </c>
      <c r="L75" s="73" t="str">
        <f t="shared" si="22"/>
        <v>--</v>
      </c>
      <c r="M75" s="45" t="str">
        <f t="shared" si="23"/>
        <v>--</v>
      </c>
      <c r="N75" s="38" t="str">
        <f t="shared" si="24"/>
        <v>―</v>
      </c>
      <c r="O75" s="73" t="str">
        <f t="shared" si="25"/>
        <v>--</v>
      </c>
    </row>
    <row r="76" spans="1:15" ht="13.5" hidden="1" customHeight="1" x14ac:dyDescent="0.2">
      <c r="A76" s="34">
        <v>13</v>
      </c>
      <c r="C76" s="137" t="str">
        <f t="shared" si="13"/>
        <v>項目13</v>
      </c>
      <c r="D76" s="45" t="str">
        <f t="shared" si="14"/>
        <v>--</v>
      </c>
      <c r="E76" s="38" t="str">
        <f t="shared" si="15"/>
        <v>―</v>
      </c>
      <c r="F76" s="73" t="str">
        <f t="shared" si="16"/>
        <v>--</v>
      </c>
      <c r="G76" s="45" t="str">
        <f t="shared" si="17"/>
        <v>--</v>
      </c>
      <c r="H76" s="38" t="str">
        <f t="shared" si="18"/>
        <v>―</v>
      </c>
      <c r="I76" s="73" t="str">
        <f t="shared" si="19"/>
        <v>--</v>
      </c>
      <c r="J76" s="45" t="str">
        <f t="shared" si="20"/>
        <v>--</v>
      </c>
      <c r="K76" s="38" t="str">
        <f t="shared" si="21"/>
        <v>―</v>
      </c>
      <c r="L76" s="73" t="str">
        <f t="shared" si="22"/>
        <v>--</v>
      </c>
      <c r="M76" s="45" t="str">
        <f t="shared" si="23"/>
        <v>--</v>
      </c>
      <c r="N76" s="38" t="str">
        <f t="shared" si="24"/>
        <v>―</v>
      </c>
      <c r="O76" s="73" t="str">
        <f t="shared" si="25"/>
        <v>--</v>
      </c>
    </row>
    <row r="77" spans="1:15" ht="13.5" hidden="1" customHeight="1" x14ac:dyDescent="0.2">
      <c r="A77" s="34">
        <v>14</v>
      </c>
      <c r="C77" s="137" t="str">
        <f t="shared" si="13"/>
        <v>項目14</v>
      </c>
      <c r="D77" s="45" t="str">
        <f t="shared" si="14"/>
        <v>--</v>
      </c>
      <c r="E77" s="38" t="str">
        <f t="shared" si="15"/>
        <v>―</v>
      </c>
      <c r="F77" s="73" t="str">
        <f t="shared" si="16"/>
        <v>--</v>
      </c>
      <c r="G77" s="45" t="str">
        <f t="shared" si="17"/>
        <v>--</v>
      </c>
      <c r="H77" s="38" t="str">
        <f t="shared" si="18"/>
        <v>―</v>
      </c>
      <c r="I77" s="73" t="str">
        <f t="shared" si="19"/>
        <v>--</v>
      </c>
      <c r="J77" s="45" t="str">
        <f t="shared" si="20"/>
        <v>--</v>
      </c>
      <c r="K77" s="38" t="str">
        <f t="shared" si="21"/>
        <v>―</v>
      </c>
      <c r="L77" s="73" t="str">
        <f t="shared" si="22"/>
        <v>--</v>
      </c>
      <c r="M77" s="45" t="str">
        <f t="shared" si="23"/>
        <v>--</v>
      </c>
      <c r="N77" s="38" t="str">
        <f t="shared" si="24"/>
        <v>―</v>
      </c>
      <c r="O77" s="73" t="str">
        <f t="shared" si="25"/>
        <v>--</v>
      </c>
    </row>
    <row r="78" spans="1:15" ht="13.5" hidden="1" customHeight="1" x14ac:dyDescent="0.2">
      <c r="A78" s="34">
        <v>15</v>
      </c>
      <c r="C78" s="137" t="str">
        <f t="shared" si="13"/>
        <v>項目15</v>
      </c>
      <c r="D78" s="45" t="str">
        <f t="shared" si="14"/>
        <v>--</v>
      </c>
      <c r="E78" s="38" t="str">
        <f t="shared" si="15"/>
        <v>―</v>
      </c>
      <c r="F78" s="73" t="str">
        <f t="shared" si="16"/>
        <v>--</v>
      </c>
      <c r="G78" s="45" t="str">
        <f t="shared" si="17"/>
        <v>--</v>
      </c>
      <c r="H78" s="38" t="str">
        <f t="shared" si="18"/>
        <v>―</v>
      </c>
      <c r="I78" s="73" t="str">
        <f t="shared" si="19"/>
        <v>--</v>
      </c>
      <c r="J78" s="45" t="str">
        <f t="shared" si="20"/>
        <v>--</v>
      </c>
      <c r="K78" s="38" t="str">
        <f t="shared" si="21"/>
        <v>―</v>
      </c>
      <c r="L78" s="73" t="str">
        <f t="shared" si="22"/>
        <v>--</v>
      </c>
      <c r="M78" s="45" t="str">
        <f t="shared" si="23"/>
        <v>--</v>
      </c>
      <c r="N78" s="38" t="str">
        <f t="shared" si="24"/>
        <v>―</v>
      </c>
      <c r="O78" s="73" t="str">
        <f t="shared" si="25"/>
        <v>--</v>
      </c>
    </row>
    <row r="79" spans="1:15" ht="13.5" hidden="1" customHeight="1" x14ac:dyDescent="0.2">
      <c r="A79" s="34">
        <v>16</v>
      </c>
      <c r="C79" s="137" t="str">
        <f t="shared" si="13"/>
        <v>項目16</v>
      </c>
      <c r="D79" s="45" t="str">
        <f t="shared" si="14"/>
        <v>--</v>
      </c>
      <c r="E79" s="38" t="str">
        <f t="shared" si="15"/>
        <v>―</v>
      </c>
      <c r="F79" s="73" t="str">
        <f t="shared" si="16"/>
        <v>--</v>
      </c>
      <c r="G79" s="45" t="str">
        <f t="shared" si="17"/>
        <v>--</v>
      </c>
      <c r="H79" s="38" t="str">
        <f t="shared" si="18"/>
        <v>―</v>
      </c>
      <c r="I79" s="73" t="str">
        <f t="shared" si="19"/>
        <v>--</v>
      </c>
      <c r="J79" s="45" t="str">
        <f t="shared" si="20"/>
        <v>--</v>
      </c>
      <c r="K79" s="38" t="str">
        <f t="shared" si="21"/>
        <v>―</v>
      </c>
      <c r="L79" s="73" t="str">
        <f t="shared" si="22"/>
        <v>--</v>
      </c>
      <c r="M79" s="45" t="str">
        <f t="shared" si="23"/>
        <v>--</v>
      </c>
      <c r="N79" s="38" t="str">
        <f t="shared" si="24"/>
        <v>―</v>
      </c>
      <c r="O79" s="73" t="str">
        <f t="shared" si="25"/>
        <v>--</v>
      </c>
    </row>
    <row r="80" spans="1:15" ht="13.5" hidden="1" customHeight="1" x14ac:dyDescent="0.2">
      <c r="A80" s="34">
        <v>17</v>
      </c>
      <c r="C80" s="137" t="str">
        <f t="shared" si="13"/>
        <v>項目17</v>
      </c>
      <c r="D80" s="45" t="str">
        <f t="shared" si="14"/>
        <v>--</v>
      </c>
      <c r="E80" s="38" t="str">
        <f t="shared" si="15"/>
        <v>―</v>
      </c>
      <c r="F80" s="73" t="str">
        <f t="shared" si="16"/>
        <v>--</v>
      </c>
      <c r="G80" s="45" t="str">
        <f t="shared" si="17"/>
        <v>--</v>
      </c>
      <c r="H80" s="38" t="str">
        <f t="shared" si="18"/>
        <v>―</v>
      </c>
      <c r="I80" s="73" t="str">
        <f t="shared" si="19"/>
        <v>--</v>
      </c>
      <c r="J80" s="45" t="str">
        <f t="shared" si="20"/>
        <v>--</v>
      </c>
      <c r="K80" s="38" t="str">
        <f t="shared" si="21"/>
        <v>―</v>
      </c>
      <c r="L80" s="73" t="str">
        <f t="shared" si="22"/>
        <v>--</v>
      </c>
      <c r="M80" s="45" t="str">
        <f t="shared" si="23"/>
        <v>--</v>
      </c>
      <c r="N80" s="38" t="str">
        <f t="shared" si="24"/>
        <v>―</v>
      </c>
      <c r="O80" s="73" t="str">
        <f t="shared" si="25"/>
        <v>--</v>
      </c>
    </row>
    <row r="81" spans="1:15" ht="13.5" hidden="1" customHeight="1" x14ac:dyDescent="0.2">
      <c r="A81" s="34">
        <v>18</v>
      </c>
      <c r="C81" s="137" t="str">
        <f t="shared" si="13"/>
        <v>項目18</v>
      </c>
      <c r="D81" s="45" t="str">
        <f t="shared" si="14"/>
        <v>--</v>
      </c>
      <c r="E81" s="38" t="str">
        <f t="shared" si="15"/>
        <v>―</v>
      </c>
      <c r="F81" s="73" t="str">
        <f t="shared" si="16"/>
        <v>--</v>
      </c>
      <c r="G81" s="45" t="str">
        <f t="shared" si="17"/>
        <v>--</v>
      </c>
      <c r="H81" s="38" t="str">
        <f t="shared" si="18"/>
        <v>―</v>
      </c>
      <c r="I81" s="73" t="str">
        <f t="shared" si="19"/>
        <v>--</v>
      </c>
      <c r="J81" s="45" t="str">
        <f t="shared" si="20"/>
        <v>--</v>
      </c>
      <c r="K81" s="38" t="str">
        <f t="shared" si="21"/>
        <v>―</v>
      </c>
      <c r="L81" s="73" t="str">
        <f t="shared" si="22"/>
        <v>--</v>
      </c>
      <c r="M81" s="45" t="str">
        <f t="shared" si="23"/>
        <v>--</v>
      </c>
      <c r="N81" s="38" t="str">
        <f t="shared" si="24"/>
        <v>―</v>
      </c>
      <c r="O81" s="73" t="str">
        <f t="shared" si="25"/>
        <v>--</v>
      </c>
    </row>
    <row r="82" spans="1:15" ht="13.5" hidden="1" customHeight="1" x14ac:dyDescent="0.2">
      <c r="A82" s="34">
        <v>19</v>
      </c>
      <c r="C82" s="137" t="str">
        <f t="shared" si="13"/>
        <v>項目19</v>
      </c>
      <c r="D82" s="45" t="str">
        <f t="shared" si="14"/>
        <v>--</v>
      </c>
      <c r="E82" s="38" t="str">
        <f t="shared" si="15"/>
        <v>―</v>
      </c>
      <c r="F82" s="73" t="str">
        <f t="shared" si="16"/>
        <v>--</v>
      </c>
      <c r="G82" s="45" t="str">
        <f t="shared" si="17"/>
        <v>--</v>
      </c>
      <c r="H82" s="38" t="str">
        <f t="shared" si="18"/>
        <v>―</v>
      </c>
      <c r="I82" s="73" t="str">
        <f t="shared" si="19"/>
        <v>--</v>
      </c>
      <c r="J82" s="45" t="str">
        <f t="shared" si="20"/>
        <v>--</v>
      </c>
      <c r="K82" s="38" t="str">
        <f t="shared" si="21"/>
        <v>―</v>
      </c>
      <c r="L82" s="73" t="str">
        <f t="shared" si="22"/>
        <v>--</v>
      </c>
      <c r="M82" s="45" t="str">
        <f t="shared" si="23"/>
        <v>--</v>
      </c>
      <c r="N82" s="38" t="str">
        <f t="shared" si="24"/>
        <v>―</v>
      </c>
      <c r="O82" s="73" t="str">
        <f t="shared" si="25"/>
        <v>--</v>
      </c>
    </row>
    <row r="83" spans="1:15" ht="13.5" hidden="1" customHeight="1" x14ac:dyDescent="0.2">
      <c r="A83" s="34">
        <v>20</v>
      </c>
      <c r="C83" s="137" t="str">
        <f t="shared" si="13"/>
        <v>項目20</v>
      </c>
      <c r="D83" s="45" t="str">
        <f t="shared" si="14"/>
        <v>--</v>
      </c>
      <c r="E83" s="38" t="str">
        <f t="shared" si="15"/>
        <v>―</v>
      </c>
      <c r="F83" s="73" t="str">
        <f t="shared" si="16"/>
        <v>--</v>
      </c>
      <c r="G83" s="45" t="str">
        <f t="shared" si="17"/>
        <v>--</v>
      </c>
      <c r="H83" s="38" t="str">
        <f t="shared" si="18"/>
        <v>―</v>
      </c>
      <c r="I83" s="73" t="str">
        <f t="shared" si="19"/>
        <v>--</v>
      </c>
      <c r="J83" s="45" t="str">
        <f t="shared" si="20"/>
        <v>--</v>
      </c>
      <c r="K83" s="38" t="str">
        <f t="shared" si="21"/>
        <v>―</v>
      </c>
      <c r="L83" s="73" t="str">
        <f t="shared" si="22"/>
        <v>--</v>
      </c>
      <c r="M83" s="45" t="str">
        <f t="shared" si="23"/>
        <v>--</v>
      </c>
      <c r="N83" s="38" t="str">
        <f t="shared" si="24"/>
        <v>―</v>
      </c>
      <c r="O83" s="73" t="str">
        <f t="shared" si="25"/>
        <v>--</v>
      </c>
    </row>
    <row r="84" spans="1:15" ht="13.5" hidden="1" customHeight="1" x14ac:dyDescent="0.2">
      <c r="A84" s="34">
        <v>21</v>
      </c>
      <c r="C84" s="137" t="str">
        <f t="shared" si="13"/>
        <v>項目21</v>
      </c>
      <c r="D84" s="45" t="str">
        <f t="shared" si="14"/>
        <v>--</v>
      </c>
      <c r="E84" s="38" t="str">
        <f t="shared" si="15"/>
        <v>―</v>
      </c>
      <c r="F84" s="73" t="str">
        <f t="shared" si="16"/>
        <v>--</v>
      </c>
      <c r="G84" s="45" t="str">
        <f t="shared" si="17"/>
        <v>--</v>
      </c>
      <c r="H84" s="38" t="str">
        <f t="shared" si="18"/>
        <v>―</v>
      </c>
      <c r="I84" s="73" t="str">
        <f t="shared" si="19"/>
        <v>--</v>
      </c>
      <c r="J84" s="45" t="str">
        <f t="shared" si="20"/>
        <v>--</v>
      </c>
      <c r="K84" s="38" t="str">
        <f t="shared" si="21"/>
        <v>―</v>
      </c>
      <c r="L84" s="73" t="str">
        <f t="shared" si="22"/>
        <v>--</v>
      </c>
      <c r="M84" s="45" t="str">
        <f t="shared" si="23"/>
        <v>--</v>
      </c>
      <c r="N84" s="38" t="str">
        <f t="shared" si="24"/>
        <v>―</v>
      </c>
      <c r="O84" s="73" t="str">
        <f t="shared" si="25"/>
        <v>--</v>
      </c>
    </row>
    <row r="85" spans="1:15" ht="13.5" hidden="1" customHeight="1" x14ac:dyDescent="0.2">
      <c r="A85" s="34">
        <v>22</v>
      </c>
      <c r="C85" s="137" t="str">
        <f t="shared" si="13"/>
        <v>項目22</v>
      </c>
      <c r="D85" s="45" t="str">
        <f t="shared" si="14"/>
        <v>--</v>
      </c>
      <c r="E85" s="38" t="str">
        <f t="shared" si="15"/>
        <v>―</v>
      </c>
      <c r="F85" s="73" t="str">
        <f t="shared" si="16"/>
        <v>--</v>
      </c>
      <c r="G85" s="45" t="str">
        <f t="shared" si="17"/>
        <v>--</v>
      </c>
      <c r="H85" s="38" t="str">
        <f t="shared" si="18"/>
        <v>―</v>
      </c>
      <c r="I85" s="73" t="str">
        <f t="shared" si="19"/>
        <v>--</v>
      </c>
      <c r="J85" s="45" t="str">
        <f t="shared" si="20"/>
        <v>--</v>
      </c>
      <c r="K85" s="38" t="str">
        <f t="shared" si="21"/>
        <v>―</v>
      </c>
      <c r="L85" s="73" t="str">
        <f t="shared" si="22"/>
        <v>--</v>
      </c>
      <c r="M85" s="45" t="str">
        <f t="shared" si="23"/>
        <v>--</v>
      </c>
      <c r="N85" s="38" t="str">
        <f t="shared" si="24"/>
        <v>―</v>
      </c>
      <c r="O85" s="73" t="str">
        <f t="shared" si="25"/>
        <v>--</v>
      </c>
    </row>
    <row r="86" spans="1:15" ht="13.5" hidden="1" customHeight="1" x14ac:dyDescent="0.2">
      <c r="A86" s="34">
        <v>23</v>
      </c>
      <c r="C86" s="137" t="str">
        <f t="shared" si="13"/>
        <v>項目23</v>
      </c>
      <c r="D86" s="45" t="str">
        <f t="shared" si="14"/>
        <v>--</v>
      </c>
      <c r="E86" s="38" t="str">
        <f t="shared" si="15"/>
        <v>―</v>
      </c>
      <c r="F86" s="73" t="str">
        <f t="shared" si="16"/>
        <v>--</v>
      </c>
      <c r="G86" s="45" t="str">
        <f t="shared" si="17"/>
        <v>--</v>
      </c>
      <c r="H86" s="38" t="str">
        <f t="shared" si="18"/>
        <v>―</v>
      </c>
      <c r="I86" s="73" t="str">
        <f t="shared" si="19"/>
        <v>--</v>
      </c>
      <c r="J86" s="45" t="str">
        <f t="shared" si="20"/>
        <v>--</v>
      </c>
      <c r="K86" s="38" t="str">
        <f t="shared" si="21"/>
        <v>―</v>
      </c>
      <c r="L86" s="73" t="str">
        <f t="shared" si="22"/>
        <v>--</v>
      </c>
      <c r="M86" s="45" t="str">
        <f t="shared" si="23"/>
        <v>--</v>
      </c>
      <c r="N86" s="38" t="str">
        <f t="shared" si="24"/>
        <v>―</v>
      </c>
      <c r="O86" s="73" t="str">
        <f t="shared" si="25"/>
        <v>--</v>
      </c>
    </row>
    <row r="87" spans="1:15" ht="13.5" hidden="1" customHeight="1" x14ac:dyDescent="0.2">
      <c r="A87" s="34">
        <v>24</v>
      </c>
      <c r="C87" s="137" t="str">
        <f t="shared" si="13"/>
        <v>項目24</v>
      </c>
      <c r="D87" s="45" t="str">
        <f t="shared" si="14"/>
        <v>--</v>
      </c>
      <c r="E87" s="38" t="str">
        <f t="shared" si="15"/>
        <v>―</v>
      </c>
      <c r="F87" s="73" t="str">
        <f t="shared" si="16"/>
        <v>--</v>
      </c>
      <c r="G87" s="45" t="str">
        <f t="shared" si="17"/>
        <v>--</v>
      </c>
      <c r="H87" s="38" t="str">
        <f t="shared" si="18"/>
        <v>―</v>
      </c>
      <c r="I87" s="73" t="str">
        <f t="shared" si="19"/>
        <v>--</v>
      </c>
      <c r="J87" s="45" t="str">
        <f t="shared" si="20"/>
        <v>--</v>
      </c>
      <c r="K87" s="38" t="str">
        <f t="shared" si="21"/>
        <v>―</v>
      </c>
      <c r="L87" s="73" t="str">
        <f t="shared" si="22"/>
        <v>--</v>
      </c>
      <c r="M87" s="45" t="str">
        <f t="shared" si="23"/>
        <v>--</v>
      </c>
      <c r="N87" s="38" t="str">
        <f t="shared" si="24"/>
        <v>―</v>
      </c>
      <c r="O87" s="73" t="str">
        <f t="shared" si="25"/>
        <v>--</v>
      </c>
    </row>
    <row r="88" spans="1:15" ht="13.5" hidden="1" customHeight="1" x14ac:dyDescent="0.2">
      <c r="A88" s="34">
        <v>25</v>
      </c>
      <c r="C88" s="137" t="str">
        <f t="shared" si="13"/>
        <v>項目25</v>
      </c>
      <c r="D88" s="45" t="str">
        <f t="shared" si="14"/>
        <v>--</v>
      </c>
      <c r="E88" s="38" t="str">
        <f t="shared" si="15"/>
        <v>―</v>
      </c>
      <c r="F88" s="73" t="str">
        <f t="shared" si="16"/>
        <v>--</v>
      </c>
      <c r="G88" s="45" t="str">
        <f t="shared" si="17"/>
        <v>--</v>
      </c>
      <c r="H88" s="38" t="str">
        <f t="shared" si="18"/>
        <v>―</v>
      </c>
      <c r="I88" s="73" t="str">
        <f t="shared" si="19"/>
        <v>--</v>
      </c>
      <c r="J88" s="45" t="str">
        <f t="shared" si="20"/>
        <v>--</v>
      </c>
      <c r="K88" s="38" t="str">
        <f t="shared" si="21"/>
        <v>―</v>
      </c>
      <c r="L88" s="73" t="str">
        <f t="shared" si="22"/>
        <v>--</v>
      </c>
      <c r="M88" s="45" t="str">
        <f t="shared" si="23"/>
        <v>--</v>
      </c>
      <c r="N88" s="38" t="str">
        <f t="shared" si="24"/>
        <v>―</v>
      </c>
      <c r="O88" s="73" t="str">
        <f t="shared" si="25"/>
        <v>--</v>
      </c>
    </row>
    <row r="89" spans="1:15" ht="13.5" hidden="1" customHeight="1" x14ac:dyDescent="0.2">
      <c r="A89" s="34">
        <v>26</v>
      </c>
      <c r="C89" s="137" t="str">
        <f t="shared" si="13"/>
        <v>項目26</v>
      </c>
      <c r="D89" s="45" t="str">
        <f t="shared" si="14"/>
        <v>--</v>
      </c>
      <c r="E89" s="38" t="str">
        <f t="shared" si="15"/>
        <v>―</v>
      </c>
      <c r="F89" s="73" t="str">
        <f t="shared" si="16"/>
        <v>--</v>
      </c>
      <c r="G89" s="45" t="str">
        <f t="shared" si="17"/>
        <v>--</v>
      </c>
      <c r="H89" s="38" t="str">
        <f t="shared" si="18"/>
        <v>―</v>
      </c>
      <c r="I89" s="73" t="str">
        <f t="shared" si="19"/>
        <v>--</v>
      </c>
      <c r="J89" s="45" t="str">
        <f t="shared" si="20"/>
        <v>--</v>
      </c>
      <c r="K89" s="38" t="str">
        <f t="shared" si="21"/>
        <v>―</v>
      </c>
      <c r="L89" s="73" t="str">
        <f t="shared" si="22"/>
        <v>--</v>
      </c>
      <c r="M89" s="45" t="str">
        <f t="shared" si="23"/>
        <v>--</v>
      </c>
      <c r="N89" s="38" t="str">
        <f t="shared" si="24"/>
        <v>―</v>
      </c>
      <c r="O89" s="73" t="str">
        <f t="shared" si="25"/>
        <v>--</v>
      </c>
    </row>
    <row r="90" spans="1:15" ht="13.5" hidden="1" customHeight="1" x14ac:dyDescent="0.2">
      <c r="A90" s="34">
        <v>27</v>
      </c>
      <c r="C90" s="137" t="str">
        <f t="shared" si="13"/>
        <v>項目27</v>
      </c>
      <c r="D90" s="45" t="str">
        <f t="shared" si="14"/>
        <v>--</v>
      </c>
      <c r="E90" s="38" t="str">
        <f t="shared" si="15"/>
        <v>―</v>
      </c>
      <c r="F90" s="73" t="str">
        <f t="shared" si="16"/>
        <v>--</v>
      </c>
      <c r="G90" s="45" t="str">
        <f t="shared" si="17"/>
        <v>--</v>
      </c>
      <c r="H90" s="38" t="str">
        <f t="shared" si="18"/>
        <v>―</v>
      </c>
      <c r="I90" s="73" t="str">
        <f t="shared" si="19"/>
        <v>--</v>
      </c>
      <c r="J90" s="45" t="str">
        <f t="shared" si="20"/>
        <v>--</v>
      </c>
      <c r="K90" s="38" t="str">
        <f t="shared" si="21"/>
        <v>―</v>
      </c>
      <c r="L90" s="73" t="str">
        <f t="shared" si="22"/>
        <v>--</v>
      </c>
      <c r="M90" s="45" t="str">
        <f t="shared" si="23"/>
        <v>--</v>
      </c>
      <c r="N90" s="38" t="str">
        <f t="shared" si="24"/>
        <v>―</v>
      </c>
      <c r="O90" s="73" t="str">
        <f t="shared" si="25"/>
        <v>--</v>
      </c>
    </row>
    <row r="91" spans="1:15" ht="13.5" hidden="1" customHeight="1" x14ac:dyDescent="0.2">
      <c r="A91" s="34">
        <v>28</v>
      </c>
      <c r="C91" s="137" t="str">
        <f t="shared" si="13"/>
        <v>項目28</v>
      </c>
      <c r="D91" s="45" t="str">
        <f t="shared" si="14"/>
        <v>--</v>
      </c>
      <c r="E91" s="38" t="str">
        <f t="shared" si="15"/>
        <v>―</v>
      </c>
      <c r="F91" s="73" t="str">
        <f t="shared" si="16"/>
        <v>--</v>
      </c>
      <c r="G91" s="45" t="str">
        <f t="shared" si="17"/>
        <v>--</v>
      </c>
      <c r="H91" s="38" t="str">
        <f t="shared" si="18"/>
        <v>―</v>
      </c>
      <c r="I91" s="73" t="str">
        <f t="shared" si="19"/>
        <v>--</v>
      </c>
      <c r="J91" s="45" t="str">
        <f t="shared" si="20"/>
        <v>--</v>
      </c>
      <c r="K91" s="38" t="str">
        <f t="shared" si="21"/>
        <v>―</v>
      </c>
      <c r="L91" s="73" t="str">
        <f t="shared" si="22"/>
        <v>--</v>
      </c>
      <c r="M91" s="45" t="str">
        <f t="shared" si="23"/>
        <v>--</v>
      </c>
      <c r="N91" s="38" t="str">
        <f t="shared" si="24"/>
        <v>―</v>
      </c>
      <c r="O91" s="73" t="str">
        <f t="shared" si="25"/>
        <v>--</v>
      </c>
    </row>
    <row r="92" spans="1:15" ht="13.5" hidden="1" customHeight="1" x14ac:dyDescent="0.2">
      <c r="A92" s="34">
        <v>29</v>
      </c>
      <c r="C92" s="137" t="str">
        <f t="shared" si="13"/>
        <v>項目29</v>
      </c>
      <c r="D92" s="45" t="str">
        <f t="shared" si="14"/>
        <v>--</v>
      </c>
      <c r="E92" s="38" t="str">
        <f t="shared" si="15"/>
        <v>―</v>
      </c>
      <c r="F92" s="73" t="str">
        <f t="shared" si="16"/>
        <v>--</v>
      </c>
      <c r="G92" s="45" t="str">
        <f t="shared" si="17"/>
        <v>--</v>
      </c>
      <c r="H92" s="38" t="str">
        <f t="shared" si="18"/>
        <v>―</v>
      </c>
      <c r="I92" s="73" t="str">
        <f t="shared" si="19"/>
        <v>--</v>
      </c>
      <c r="J92" s="45" t="str">
        <f t="shared" si="20"/>
        <v>--</v>
      </c>
      <c r="K92" s="38" t="str">
        <f t="shared" si="21"/>
        <v>―</v>
      </c>
      <c r="L92" s="73" t="str">
        <f t="shared" si="22"/>
        <v>--</v>
      </c>
      <c r="M92" s="45" t="str">
        <f t="shared" si="23"/>
        <v>--</v>
      </c>
      <c r="N92" s="38" t="str">
        <f t="shared" si="24"/>
        <v>―</v>
      </c>
      <c r="O92" s="73" t="str">
        <f t="shared" si="25"/>
        <v>--</v>
      </c>
    </row>
    <row r="93" spans="1:15" ht="13.5" hidden="1" customHeight="1" x14ac:dyDescent="0.2">
      <c r="A93" s="34">
        <v>30</v>
      </c>
      <c r="C93" s="137" t="str">
        <f t="shared" si="13"/>
        <v>項目30</v>
      </c>
      <c r="D93" s="45" t="str">
        <f t="shared" si="14"/>
        <v>--</v>
      </c>
      <c r="E93" s="38" t="str">
        <f t="shared" si="15"/>
        <v>―</v>
      </c>
      <c r="F93" s="73" t="str">
        <f t="shared" si="16"/>
        <v>--</v>
      </c>
      <c r="G93" s="45" t="str">
        <f t="shared" si="17"/>
        <v>--</v>
      </c>
      <c r="H93" s="38" t="str">
        <f t="shared" si="18"/>
        <v>―</v>
      </c>
      <c r="I93" s="73" t="str">
        <f t="shared" si="19"/>
        <v>--</v>
      </c>
      <c r="J93" s="45" t="str">
        <f t="shared" si="20"/>
        <v>--</v>
      </c>
      <c r="K93" s="38" t="str">
        <f t="shared" si="21"/>
        <v>―</v>
      </c>
      <c r="L93" s="73" t="str">
        <f t="shared" si="22"/>
        <v>--</v>
      </c>
      <c r="M93" s="45" t="str">
        <f t="shared" si="23"/>
        <v>--</v>
      </c>
      <c r="N93" s="38" t="str">
        <f t="shared" si="24"/>
        <v>―</v>
      </c>
      <c r="O93" s="73" t="str">
        <f t="shared" si="25"/>
        <v>--</v>
      </c>
    </row>
    <row r="94" spans="1:15" ht="13.5" hidden="1" customHeight="1" x14ac:dyDescent="0.2">
      <c r="A94" s="34">
        <v>31</v>
      </c>
      <c r="C94" s="137" t="str">
        <f t="shared" si="13"/>
        <v>項目31</v>
      </c>
      <c r="D94" s="45" t="str">
        <f t="shared" si="14"/>
        <v>--</v>
      </c>
      <c r="E94" s="38" t="str">
        <f t="shared" si="15"/>
        <v>―</v>
      </c>
      <c r="F94" s="73" t="str">
        <f t="shared" si="16"/>
        <v>--</v>
      </c>
      <c r="G94" s="45" t="str">
        <f t="shared" si="17"/>
        <v>--</v>
      </c>
      <c r="H94" s="38" t="str">
        <f t="shared" si="18"/>
        <v>―</v>
      </c>
      <c r="I94" s="73" t="str">
        <f t="shared" si="19"/>
        <v>--</v>
      </c>
      <c r="J94" s="45" t="str">
        <f t="shared" si="20"/>
        <v>--</v>
      </c>
      <c r="K94" s="38" t="str">
        <f t="shared" si="21"/>
        <v>―</v>
      </c>
      <c r="L94" s="73" t="str">
        <f t="shared" si="22"/>
        <v>--</v>
      </c>
      <c r="M94" s="45" t="str">
        <f t="shared" si="23"/>
        <v>--</v>
      </c>
      <c r="N94" s="38" t="str">
        <f t="shared" si="24"/>
        <v>―</v>
      </c>
      <c r="O94" s="73" t="str">
        <f t="shared" si="25"/>
        <v>--</v>
      </c>
    </row>
    <row r="95" spans="1:15" ht="13.5" hidden="1" customHeight="1" x14ac:dyDescent="0.2">
      <c r="A95" s="34">
        <v>32</v>
      </c>
      <c r="C95" s="137" t="str">
        <f t="shared" si="13"/>
        <v>項目32</v>
      </c>
      <c r="D95" s="45" t="str">
        <f t="shared" si="14"/>
        <v>--</v>
      </c>
      <c r="E95" s="38" t="str">
        <f t="shared" si="15"/>
        <v>―</v>
      </c>
      <c r="F95" s="73" t="str">
        <f t="shared" si="16"/>
        <v>--</v>
      </c>
      <c r="G95" s="45" t="str">
        <f t="shared" si="17"/>
        <v>--</v>
      </c>
      <c r="H95" s="38" t="str">
        <f t="shared" si="18"/>
        <v>―</v>
      </c>
      <c r="I95" s="73" t="str">
        <f t="shared" si="19"/>
        <v>--</v>
      </c>
      <c r="J95" s="45" t="str">
        <f t="shared" si="20"/>
        <v>--</v>
      </c>
      <c r="K95" s="38" t="str">
        <f t="shared" si="21"/>
        <v>―</v>
      </c>
      <c r="L95" s="73" t="str">
        <f t="shared" si="22"/>
        <v>--</v>
      </c>
      <c r="M95" s="45" t="str">
        <f t="shared" si="23"/>
        <v>--</v>
      </c>
      <c r="N95" s="38" t="str">
        <f t="shared" si="24"/>
        <v>―</v>
      </c>
      <c r="O95" s="73" t="str">
        <f t="shared" si="25"/>
        <v>--</v>
      </c>
    </row>
    <row r="96" spans="1:15" ht="13.5" hidden="1" customHeight="1" x14ac:dyDescent="0.2">
      <c r="A96" s="34">
        <v>33</v>
      </c>
      <c r="C96" s="137" t="str">
        <f t="shared" si="13"/>
        <v>項目33</v>
      </c>
      <c r="D96" s="45" t="str">
        <f t="shared" si="14"/>
        <v>--</v>
      </c>
      <c r="E96" s="38" t="str">
        <f t="shared" si="15"/>
        <v>―</v>
      </c>
      <c r="F96" s="73" t="str">
        <f t="shared" si="16"/>
        <v>--</v>
      </c>
      <c r="G96" s="45" t="str">
        <f t="shared" si="17"/>
        <v>--</v>
      </c>
      <c r="H96" s="38" t="str">
        <f t="shared" si="18"/>
        <v>―</v>
      </c>
      <c r="I96" s="73" t="str">
        <f t="shared" si="19"/>
        <v>--</v>
      </c>
      <c r="J96" s="45" t="str">
        <f t="shared" si="20"/>
        <v>--</v>
      </c>
      <c r="K96" s="38" t="str">
        <f t="shared" si="21"/>
        <v>―</v>
      </c>
      <c r="L96" s="73" t="str">
        <f t="shared" si="22"/>
        <v>--</v>
      </c>
      <c r="M96" s="45" t="str">
        <f t="shared" si="23"/>
        <v>--</v>
      </c>
      <c r="N96" s="38" t="str">
        <f t="shared" si="24"/>
        <v>―</v>
      </c>
      <c r="O96" s="73" t="str">
        <f t="shared" si="25"/>
        <v>--</v>
      </c>
    </row>
    <row r="97" spans="1:15" ht="13.5" hidden="1" customHeight="1" x14ac:dyDescent="0.2">
      <c r="A97" s="34">
        <v>34</v>
      </c>
      <c r="C97" s="137" t="str">
        <f t="shared" si="13"/>
        <v>項目34</v>
      </c>
      <c r="D97" s="45" t="str">
        <f t="shared" si="14"/>
        <v>--</v>
      </c>
      <c r="E97" s="38" t="str">
        <f t="shared" si="15"/>
        <v>―</v>
      </c>
      <c r="F97" s="73" t="str">
        <f t="shared" si="16"/>
        <v>--</v>
      </c>
      <c r="G97" s="45" t="str">
        <f t="shared" si="17"/>
        <v>--</v>
      </c>
      <c r="H97" s="38" t="str">
        <f t="shared" si="18"/>
        <v>―</v>
      </c>
      <c r="I97" s="73" t="str">
        <f t="shared" si="19"/>
        <v>--</v>
      </c>
      <c r="J97" s="45" t="str">
        <f t="shared" si="20"/>
        <v>--</v>
      </c>
      <c r="K97" s="38" t="str">
        <f t="shared" si="21"/>
        <v>―</v>
      </c>
      <c r="L97" s="73" t="str">
        <f t="shared" si="22"/>
        <v>--</v>
      </c>
      <c r="M97" s="45" t="str">
        <f t="shared" si="23"/>
        <v>--</v>
      </c>
      <c r="N97" s="38" t="str">
        <f t="shared" si="24"/>
        <v>―</v>
      </c>
      <c r="O97" s="73" t="str">
        <f t="shared" si="25"/>
        <v>--</v>
      </c>
    </row>
    <row r="98" spans="1:15" ht="13.5" hidden="1" customHeight="1" x14ac:dyDescent="0.2">
      <c r="A98" s="34">
        <v>35</v>
      </c>
      <c r="C98" s="137" t="str">
        <f t="shared" si="13"/>
        <v>項目35</v>
      </c>
      <c r="D98" s="45" t="str">
        <f t="shared" si="14"/>
        <v>--</v>
      </c>
      <c r="E98" s="38" t="str">
        <f t="shared" si="15"/>
        <v>―</v>
      </c>
      <c r="F98" s="73" t="str">
        <f t="shared" si="16"/>
        <v>--</v>
      </c>
      <c r="G98" s="45" t="str">
        <f t="shared" si="17"/>
        <v>--</v>
      </c>
      <c r="H98" s="38" t="str">
        <f t="shared" si="18"/>
        <v>―</v>
      </c>
      <c r="I98" s="73" t="str">
        <f t="shared" si="19"/>
        <v>--</v>
      </c>
      <c r="J98" s="45" t="str">
        <f t="shared" si="20"/>
        <v>--</v>
      </c>
      <c r="K98" s="38" t="str">
        <f t="shared" si="21"/>
        <v>―</v>
      </c>
      <c r="L98" s="73" t="str">
        <f t="shared" si="22"/>
        <v>--</v>
      </c>
      <c r="M98" s="45" t="str">
        <f t="shared" si="23"/>
        <v>--</v>
      </c>
      <c r="N98" s="38" t="str">
        <f t="shared" si="24"/>
        <v>―</v>
      </c>
      <c r="O98" s="73" t="str">
        <f t="shared" si="25"/>
        <v>--</v>
      </c>
    </row>
    <row r="99" spans="1:15" ht="13.5" hidden="1" customHeight="1" x14ac:dyDescent="0.2">
      <c r="A99" s="34">
        <v>36</v>
      </c>
      <c r="C99" s="137" t="str">
        <f t="shared" si="13"/>
        <v>項目36</v>
      </c>
      <c r="D99" s="45" t="str">
        <f t="shared" si="14"/>
        <v>--</v>
      </c>
      <c r="E99" s="38" t="str">
        <f t="shared" si="15"/>
        <v>―</v>
      </c>
      <c r="F99" s="73" t="str">
        <f t="shared" si="16"/>
        <v>--</v>
      </c>
      <c r="G99" s="45" t="str">
        <f t="shared" si="17"/>
        <v>--</v>
      </c>
      <c r="H99" s="38" t="str">
        <f t="shared" si="18"/>
        <v>―</v>
      </c>
      <c r="I99" s="73" t="str">
        <f t="shared" si="19"/>
        <v>--</v>
      </c>
      <c r="J99" s="45" t="str">
        <f t="shared" si="20"/>
        <v>--</v>
      </c>
      <c r="K99" s="38" t="str">
        <f t="shared" si="21"/>
        <v>―</v>
      </c>
      <c r="L99" s="73" t="str">
        <f t="shared" si="22"/>
        <v>--</v>
      </c>
      <c r="M99" s="45" t="str">
        <f t="shared" si="23"/>
        <v>--</v>
      </c>
      <c r="N99" s="38" t="str">
        <f t="shared" si="24"/>
        <v>―</v>
      </c>
      <c r="O99" s="73" t="str">
        <f t="shared" si="25"/>
        <v>--</v>
      </c>
    </row>
    <row r="100" spans="1:15" ht="13.5" hidden="1" customHeight="1" x14ac:dyDescent="0.2">
      <c r="A100" s="34">
        <v>37</v>
      </c>
      <c r="C100" s="137" t="str">
        <f t="shared" si="13"/>
        <v>項目37</v>
      </c>
      <c r="D100" s="45" t="str">
        <f t="shared" si="14"/>
        <v>--</v>
      </c>
      <c r="E100" s="38" t="str">
        <f t="shared" si="15"/>
        <v>―</v>
      </c>
      <c r="F100" s="73" t="str">
        <f t="shared" si="16"/>
        <v>--</v>
      </c>
      <c r="G100" s="45" t="str">
        <f t="shared" si="17"/>
        <v>--</v>
      </c>
      <c r="H100" s="38" t="str">
        <f t="shared" si="18"/>
        <v>―</v>
      </c>
      <c r="I100" s="73" t="str">
        <f t="shared" si="19"/>
        <v>--</v>
      </c>
      <c r="J100" s="45" t="str">
        <f t="shared" si="20"/>
        <v>--</v>
      </c>
      <c r="K100" s="38" t="str">
        <f t="shared" si="21"/>
        <v>―</v>
      </c>
      <c r="L100" s="73" t="str">
        <f t="shared" si="22"/>
        <v>--</v>
      </c>
      <c r="M100" s="45" t="str">
        <f t="shared" si="23"/>
        <v>--</v>
      </c>
      <c r="N100" s="38" t="str">
        <f t="shared" si="24"/>
        <v>―</v>
      </c>
      <c r="O100" s="73" t="str">
        <f t="shared" si="25"/>
        <v>--</v>
      </c>
    </row>
    <row r="101" spans="1:15" ht="13.5" hidden="1" customHeight="1" x14ac:dyDescent="0.2">
      <c r="A101" s="34">
        <v>38</v>
      </c>
      <c r="C101" s="137" t="str">
        <f t="shared" si="13"/>
        <v>項目38</v>
      </c>
      <c r="D101" s="45" t="str">
        <f t="shared" si="14"/>
        <v>--</v>
      </c>
      <c r="E101" s="38" t="str">
        <f t="shared" si="15"/>
        <v>―</v>
      </c>
      <c r="F101" s="73" t="str">
        <f t="shared" si="16"/>
        <v>--</v>
      </c>
      <c r="G101" s="45" t="str">
        <f t="shared" si="17"/>
        <v>--</v>
      </c>
      <c r="H101" s="38" t="str">
        <f t="shared" si="18"/>
        <v>―</v>
      </c>
      <c r="I101" s="73" t="str">
        <f t="shared" si="19"/>
        <v>--</v>
      </c>
      <c r="J101" s="45" t="str">
        <f t="shared" si="20"/>
        <v>--</v>
      </c>
      <c r="K101" s="38" t="str">
        <f t="shared" si="21"/>
        <v>―</v>
      </c>
      <c r="L101" s="73" t="str">
        <f t="shared" si="22"/>
        <v>--</v>
      </c>
      <c r="M101" s="45" t="str">
        <f t="shared" si="23"/>
        <v>--</v>
      </c>
      <c r="N101" s="38" t="str">
        <f t="shared" si="24"/>
        <v>―</v>
      </c>
      <c r="O101" s="73" t="str">
        <f t="shared" si="25"/>
        <v>--</v>
      </c>
    </row>
    <row r="102" spans="1:15" ht="13.5" hidden="1" customHeight="1" x14ac:dyDescent="0.2">
      <c r="A102" s="34">
        <v>39</v>
      </c>
      <c r="C102" s="137" t="str">
        <f t="shared" si="13"/>
        <v>項目39</v>
      </c>
      <c r="D102" s="45" t="str">
        <f t="shared" si="14"/>
        <v>--</v>
      </c>
      <c r="E102" s="38" t="str">
        <f t="shared" si="15"/>
        <v>―</v>
      </c>
      <c r="F102" s="73" t="str">
        <f t="shared" si="16"/>
        <v>--</v>
      </c>
      <c r="G102" s="45" t="str">
        <f t="shared" si="17"/>
        <v>--</v>
      </c>
      <c r="H102" s="38" t="str">
        <f t="shared" si="18"/>
        <v>―</v>
      </c>
      <c r="I102" s="73" t="str">
        <f t="shared" si="19"/>
        <v>--</v>
      </c>
      <c r="J102" s="45" t="str">
        <f t="shared" si="20"/>
        <v>--</v>
      </c>
      <c r="K102" s="38" t="str">
        <f t="shared" si="21"/>
        <v>―</v>
      </c>
      <c r="L102" s="73" t="str">
        <f t="shared" si="22"/>
        <v>--</v>
      </c>
      <c r="M102" s="45" t="str">
        <f t="shared" si="23"/>
        <v>--</v>
      </c>
      <c r="N102" s="38" t="str">
        <f t="shared" si="24"/>
        <v>―</v>
      </c>
      <c r="O102" s="73" t="str">
        <f t="shared" si="25"/>
        <v>--</v>
      </c>
    </row>
    <row r="103" spans="1:15" ht="13.5" hidden="1" customHeight="1" x14ac:dyDescent="0.2">
      <c r="A103" s="34">
        <v>40</v>
      </c>
      <c r="C103" s="137" t="str">
        <f t="shared" si="13"/>
        <v>項目40</v>
      </c>
      <c r="D103" s="45" t="str">
        <f t="shared" si="14"/>
        <v>--</v>
      </c>
      <c r="E103" s="38" t="str">
        <f t="shared" si="15"/>
        <v>―</v>
      </c>
      <c r="F103" s="73" t="str">
        <f t="shared" si="16"/>
        <v>--</v>
      </c>
      <c r="G103" s="45" t="str">
        <f t="shared" si="17"/>
        <v>--</v>
      </c>
      <c r="H103" s="38" t="str">
        <f t="shared" si="18"/>
        <v>―</v>
      </c>
      <c r="I103" s="73" t="str">
        <f t="shared" si="19"/>
        <v>--</v>
      </c>
      <c r="J103" s="45" t="str">
        <f t="shared" si="20"/>
        <v>--</v>
      </c>
      <c r="K103" s="38" t="str">
        <f t="shared" si="21"/>
        <v>―</v>
      </c>
      <c r="L103" s="73" t="str">
        <f t="shared" si="22"/>
        <v>--</v>
      </c>
      <c r="M103" s="45" t="str">
        <f t="shared" si="23"/>
        <v>--</v>
      </c>
      <c r="N103" s="38" t="str">
        <f t="shared" si="24"/>
        <v>―</v>
      </c>
      <c r="O103" s="73" t="str">
        <f t="shared" si="25"/>
        <v>--</v>
      </c>
    </row>
    <row r="104" spans="1:15" ht="13.5" hidden="1" customHeight="1" x14ac:dyDescent="0.2">
      <c r="A104" s="34">
        <v>41</v>
      </c>
      <c r="C104" s="137" t="str">
        <f t="shared" si="13"/>
        <v>項目41</v>
      </c>
      <c r="D104" s="45" t="str">
        <f t="shared" si="14"/>
        <v>--</v>
      </c>
      <c r="E104" s="38" t="str">
        <f t="shared" si="15"/>
        <v>―</v>
      </c>
      <c r="F104" s="73" t="str">
        <f t="shared" si="16"/>
        <v>--</v>
      </c>
      <c r="G104" s="45" t="str">
        <f t="shared" si="17"/>
        <v>--</v>
      </c>
      <c r="H104" s="38" t="str">
        <f t="shared" si="18"/>
        <v>―</v>
      </c>
      <c r="I104" s="73" t="str">
        <f t="shared" si="19"/>
        <v>--</v>
      </c>
      <c r="J104" s="45" t="str">
        <f t="shared" si="20"/>
        <v>--</v>
      </c>
      <c r="K104" s="38" t="str">
        <f t="shared" si="21"/>
        <v>―</v>
      </c>
      <c r="L104" s="73" t="str">
        <f t="shared" si="22"/>
        <v>--</v>
      </c>
      <c r="M104" s="45" t="str">
        <f t="shared" si="23"/>
        <v>--</v>
      </c>
      <c r="N104" s="38" t="str">
        <f t="shared" si="24"/>
        <v>―</v>
      </c>
      <c r="O104" s="73" t="str">
        <f t="shared" si="25"/>
        <v>--</v>
      </c>
    </row>
    <row r="105" spans="1:15" ht="13.5" hidden="1" customHeight="1" x14ac:dyDescent="0.2">
      <c r="A105" s="34">
        <v>42</v>
      </c>
      <c r="C105" s="137" t="str">
        <f t="shared" si="13"/>
        <v>項目42</v>
      </c>
      <c r="D105" s="45" t="str">
        <f t="shared" si="14"/>
        <v>--</v>
      </c>
      <c r="E105" s="38" t="str">
        <f t="shared" si="15"/>
        <v>―</v>
      </c>
      <c r="F105" s="73" t="str">
        <f t="shared" si="16"/>
        <v>--</v>
      </c>
      <c r="G105" s="45" t="str">
        <f t="shared" si="17"/>
        <v>--</v>
      </c>
      <c r="H105" s="38" t="str">
        <f t="shared" si="18"/>
        <v>―</v>
      </c>
      <c r="I105" s="73" t="str">
        <f t="shared" si="19"/>
        <v>--</v>
      </c>
      <c r="J105" s="45" t="str">
        <f t="shared" si="20"/>
        <v>--</v>
      </c>
      <c r="K105" s="38" t="str">
        <f t="shared" si="21"/>
        <v>―</v>
      </c>
      <c r="L105" s="73" t="str">
        <f t="shared" si="22"/>
        <v>--</v>
      </c>
      <c r="M105" s="45" t="str">
        <f t="shared" si="23"/>
        <v>--</v>
      </c>
      <c r="N105" s="38" t="str">
        <f t="shared" si="24"/>
        <v>―</v>
      </c>
      <c r="O105" s="73" t="str">
        <f t="shared" si="25"/>
        <v>--</v>
      </c>
    </row>
    <row r="106" spans="1:15" ht="13.5" hidden="1" customHeight="1" x14ac:dyDescent="0.2">
      <c r="A106" s="34">
        <v>43</v>
      </c>
      <c r="C106" s="137" t="str">
        <f t="shared" si="13"/>
        <v>項目43</v>
      </c>
      <c r="D106" s="45" t="str">
        <f t="shared" si="14"/>
        <v>--</v>
      </c>
      <c r="E106" s="38" t="str">
        <f t="shared" si="15"/>
        <v>―</v>
      </c>
      <c r="F106" s="73" t="str">
        <f t="shared" si="16"/>
        <v>--</v>
      </c>
      <c r="G106" s="45" t="str">
        <f t="shared" si="17"/>
        <v>--</v>
      </c>
      <c r="H106" s="38" t="str">
        <f t="shared" si="18"/>
        <v>―</v>
      </c>
      <c r="I106" s="73" t="str">
        <f t="shared" si="19"/>
        <v>--</v>
      </c>
      <c r="J106" s="45" t="str">
        <f t="shared" si="20"/>
        <v>--</v>
      </c>
      <c r="K106" s="38" t="str">
        <f t="shared" si="21"/>
        <v>―</v>
      </c>
      <c r="L106" s="73" t="str">
        <f t="shared" si="22"/>
        <v>--</v>
      </c>
      <c r="M106" s="45" t="str">
        <f t="shared" si="23"/>
        <v>--</v>
      </c>
      <c r="N106" s="38" t="str">
        <f t="shared" si="24"/>
        <v>―</v>
      </c>
      <c r="O106" s="73" t="str">
        <f t="shared" si="25"/>
        <v>--</v>
      </c>
    </row>
    <row r="107" spans="1:15" ht="13.5" hidden="1" customHeight="1" x14ac:dyDescent="0.2">
      <c r="A107" s="34">
        <v>44</v>
      </c>
      <c r="C107" s="137" t="str">
        <f t="shared" si="13"/>
        <v>項目44</v>
      </c>
      <c r="D107" s="45" t="str">
        <f t="shared" si="14"/>
        <v>--</v>
      </c>
      <c r="E107" s="38" t="str">
        <f t="shared" si="15"/>
        <v>―</v>
      </c>
      <c r="F107" s="73" t="str">
        <f t="shared" si="16"/>
        <v>--</v>
      </c>
      <c r="G107" s="45" t="str">
        <f t="shared" si="17"/>
        <v>--</v>
      </c>
      <c r="H107" s="38" t="str">
        <f t="shared" si="18"/>
        <v>―</v>
      </c>
      <c r="I107" s="73" t="str">
        <f t="shared" si="19"/>
        <v>--</v>
      </c>
      <c r="J107" s="45" t="str">
        <f t="shared" si="20"/>
        <v>--</v>
      </c>
      <c r="K107" s="38" t="str">
        <f t="shared" si="21"/>
        <v>―</v>
      </c>
      <c r="L107" s="73" t="str">
        <f t="shared" si="22"/>
        <v>--</v>
      </c>
      <c r="M107" s="45" t="str">
        <f t="shared" si="23"/>
        <v>--</v>
      </c>
      <c r="N107" s="38" t="str">
        <f t="shared" si="24"/>
        <v>―</v>
      </c>
      <c r="O107" s="73" t="str">
        <f t="shared" si="25"/>
        <v>--</v>
      </c>
    </row>
    <row r="108" spans="1:15" ht="13.5" hidden="1" customHeight="1" x14ac:dyDescent="0.2">
      <c r="A108" s="34">
        <v>45</v>
      </c>
      <c r="C108" s="137" t="str">
        <f t="shared" si="13"/>
        <v>項目45</v>
      </c>
      <c r="D108" s="45" t="str">
        <f t="shared" si="14"/>
        <v>--</v>
      </c>
      <c r="E108" s="38" t="str">
        <f t="shared" si="15"/>
        <v>―</v>
      </c>
      <c r="F108" s="73" t="str">
        <f t="shared" si="16"/>
        <v>--</v>
      </c>
      <c r="G108" s="45" t="str">
        <f t="shared" si="17"/>
        <v>--</v>
      </c>
      <c r="H108" s="38" t="str">
        <f t="shared" si="18"/>
        <v>―</v>
      </c>
      <c r="I108" s="73" t="str">
        <f t="shared" si="19"/>
        <v>--</v>
      </c>
      <c r="J108" s="45" t="str">
        <f t="shared" si="20"/>
        <v>--</v>
      </c>
      <c r="K108" s="38" t="str">
        <f t="shared" si="21"/>
        <v>―</v>
      </c>
      <c r="L108" s="73" t="str">
        <f t="shared" si="22"/>
        <v>--</v>
      </c>
      <c r="M108" s="45" t="str">
        <f t="shared" si="23"/>
        <v>--</v>
      </c>
      <c r="N108" s="38" t="str">
        <f t="shared" si="24"/>
        <v>―</v>
      </c>
      <c r="O108" s="73" t="str">
        <f t="shared" si="25"/>
        <v>--</v>
      </c>
    </row>
    <row r="109" spans="1:15" ht="13.5" hidden="1" customHeight="1" x14ac:dyDescent="0.2">
      <c r="A109" s="34">
        <v>46</v>
      </c>
      <c r="C109" s="137" t="str">
        <f t="shared" si="13"/>
        <v>項目46</v>
      </c>
      <c r="D109" s="45" t="str">
        <f t="shared" si="14"/>
        <v>--</v>
      </c>
      <c r="E109" s="38" t="str">
        <f t="shared" si="15"/>
        <v>―</v>
      </c>
      <c r="F109" s="73" t="str">
        <f t="shared" si="16"/>
        <v>--</v>
      </c>
      <c r="G109" s="45" t="str">
        <f t="shared" si="17"/>
        <v>--</v>
      </c>
      <c r="H109" s="38" t="str">
        <f t="shared" si="18"/>
        <v>―</v>
      </c>
      <c r="I109" s="73" t="str">
        <f t="shared" si="19"/>
        <v>--</v>
      </c>
      <c r="J109" s="45" t="str">
        <f t="shared" si="20"/>
        <v>--</v>
      </c>
      <c r="K109" s="38" t="str">
        <f t="shared" si="21"/>
        <v>―</v>
      </c>
      <c r="L109" s="73" t="str">
        <f t="shared" si="22"/>
        <v>--</v>
      </c>
      <c r="M109" s="45" t="str">
        <f t="shared" si="23"/>
        <v>--</v>
      </c>
      <c r="N109" s="38" t="str">
        <f t="shared" si="24"/>
        <v>―</v>
      </c>
      <c r="O109" s="73" t="str">
        <f t="shared" si="25"/>
        <v>--</v>
      </c>
    </row>
    <row r="110" spans="1:15" ht="13.5" hidden="1" customHeight="1" x14ac:dyDescent="0.2">
      <c r="A110" s="34">
        <v>47</v>
      </c>
      <c r="C110" s="137" t="str">
        <f t="shared" si="13"/>
        <v>項目47</v>
      </c>
      <c r="D110" s="45" t="str">
        <f t="shared" si="14"/>
        <v>--</v>
      </c>
      <c r="E110" s="38" t="str">
        <f t="shared" si="15"/>
        <v>―</v>
      </c>
      <c r="F110" s="73" t="str">
        <f t="shared" si="16"/>
        <v>--</v>
      </c>
      <c r="G110" s="45" t="str">
        <f t="shared" si="17"/>
        <v>--</v>
      </c>
      <c r="H110" s="38" t="str">
        <f t="shared" si="18"/>
        <v>―</v>
      </c>
      <c r="I110" s="73" t="str">
        <f t="shared" si="19"/>
        <v>--</v>
      </c>
      <c r="J110" s="45" t="str">
        <f t="shared" si="20"/>
        <v>--</v>
      </c>
      <c r="K110" s="38" t="str">
        <f t="shared" si="21"/>
        <v>―</v>
      </c>
      <c r="L110" s="73" t="str">
        <f t="shared" si="22"/>
        <v>--</v>
      </c>
      <c r="M110" s="45" t="str">
        <f t="shared" si="23"/>
        <v>--</v>
      </c>
      <c r="N110" s="38" t="str">
        <f t="shared" si="24"/>
        <v>―</v>
      </c>
      <c r="O110" s="73" t="str">
        <f t="shared" si="25"/>
        <v>--</v>
      </c>
    </row>
    <row r="111" spans="1:15" ht="13.5" hidden="1" customHeight="1" x14ac:dyDescent="0.2">
      <c r="A111" s="34">
        <v>48</v>
      </c>
      <c r="C111" s="137" t="str">
        <f t="shared" si="13"/>
        <v>項目48</v>
      </c>
      <c r="D111" s="45" t="str">
        <f t="shared" si="14"/>
        <v>--</v>
      </c>
      <c r="E111" s="38" t="str">
        <f t="shared" si="15"/>
        <v>―</v>
      </c>
      <c r="F111" s="73" t="str">
        <f t="shared" si="16"/>
        <v>--</v>
      </c>
      <c r="G111" s="45" t="str">
        <f t="shared" si="17"/>
        <v>--</v>
      </c>
      <c r="H111" s="38" t="str">
        <f t="shared" si="18"/>
        <v>―</v>
      </c>
      <c r="I111" s="73" t="str">
        <f t="shared" si="19"/>
        <v>--</v>
      </c>
      <c r="J111" s="45" t="str">
        <f t="shared" si="20"/>
        <v>--</v>
      </c>
      <c r="K111" s="38" t="str">
        <f t="shared" si="21"/>
        <v>―</v>
      </c>
      <c r="L111" s="73" t="str">
        <f t="shared" si="22"/>
        <v>--</v>
      </c>
      <c r="M111" s="45" t="str">
        <f t="shared" si="23"/>
        <v>--</v>
      </c>
      <c r="N111" s="38" t="str">
        <f t="shared" si="24"/>
        <v>―</v>
      </c>
      <c r="O111" s="73" t="str">
        <f t="shared" si="25"/>
        <v>--</v>
      </c>
    </row>
    <row r="112" spans="1:15" ht="13.5" hidden="1" customHeight="1" x14ac:dyDescent="0.2">
      <c r="A112" s="34">
        <v>49</v>
      </c>
      <c r="C112" s="137" t="str">
        <f t="shared" si="13"/>
        <v>項目49</v>
      </c>
      <c r="D112" s="45" t="str">
        <f t="shared" si="14"/>
        <v>--</v>
      </c>
      <c r="E112" s="38" t="str">
        <f t="shared" si="15"/>
        <v>―</v>
      </c>
      <c r="F112" s="73" t="str">
        <f t="shared" si="16"/>
        <v>--</v>
      </c>
      <c r="G112" s="45" t="str">
        <f t="shared" si="17"/>
        <v>--</v>
      </c>
      <c r="H112" s="38" t="str">
        <f t="shared" si="18"/>
        <v>―</v>
      </c>
      <c r="I112" s="73" t="str">
        <f t="shared" si="19"/>
        <v>--</v>
      </c>
      <c r="J112" s="45" t="str">
        <f t="shared" si="20"/>
        <v>--</v>
      </c>
      <c r="K112" s="38" t="str">
        <f t="shared" si="21"/>
        <v>―</v>
      </c>
      <c r="L112" s="73" t="str">
        <f t="shared" si="22"/>
        <v>--</v>
      </c>
      <c r="M112" s="45" t="str">
        <f t="shared" si="23"/>
        <v>--</v>
      </c>
      <c r="N112" s="38" t="str">
        <f t="shared" si="24"/>
        <v>―</v>
      </c>
      <c r="O112" s="73" t="str">
        <f t="shared" si="25"/>
        <v>--</v>
      </c>
    </row>
    <row r="113" spans="1:15" ht="13.5" hidden="1" customHeight="1" x14ac:dyDescent="0.2">
      <c r="A113" s="34">
        <v>50</v>
      </c>
      <c r="C113" s="137" t="str">
        <f t="shared" si="13"/>
        <v>項目50</v>
      </c>
      <c r="D113" s="45" t="str">
        <f t="shared" si="14"/>
        <v>--</v>
      </c>
      <c r="E113" s="38" t="str">
        <f t="shared" si="15"/>
        <v>―</v>
      </c>
      <c r="F113" s="73" t="str">
        <f t="shared" si="16"/>
        <v>--</v>
      </c>
      <c r="G113" s="45" t="str">
        <f t="shared" si="17"/>
        <v>--</v>
      </c>
      <c r="H113" s="38" t="str">
        <f t="shared" si="18"/>
        <v>―</v>
      </c>
      <c r="I113" s="73" t="str">
        <f t="shared" si="19"/>
        <v>--</v>
      </c>
      <c r="J113" s="45" t="str">
        <f t="shared" si="20"/>
        <v>--</v>
      </c>
      <c r="K113" s="38" t="str">
        <f t="shared" si="21"/>
        <v>―</v>
      </c>
      <c r="L113" s="73" t="str">
        <f t="shared" si="22"/>
        <v>--</v>
      </c>
      <c r="M113" s="45" t="str">
        <f t="shared" si="23"/>
        <v>--</v>
      </c>
      <c r="N113" s="38" t="str">
        <f t="shared" si="24"/>
        <v>―</v>
      </c>
      <c r="O113" s="73" t="str">
        <f t="shared" si="25"/>
        <v>--</v>
      </c>
    </row>
    <row r="114" spans="1:15" ht="3" hidden="1" customHeight="1" x14ac:dyDescent="0.2">
      <c r="A114" s="34"/>
      <c r="C114" s="134"/>
      <c r="D114" s="156" t="str">
        <f>IF(COUNTIF(D64:D113, "--")=50, "--", SUM(D64:D113))</f>
        <v>--</v>
      </c>
      <c r="E114" s="72"/>
      <c r="F114" s="72"/>
      <c r="G114" s="156" t="str">
        <f>IF(COUNTIF(G64:G113, "--")=50, "--", SUM(G64:G113))</f>
        <v>--</v>
      </c>
      <c r="H114" s="72"/>
      <c r="I114" s="147"/>
      <c r="J114" s="156" t="str">
        <f>IF(COUNTIF(J64:J113, "--")=50, "--", SUM(J64:J113))</f>
        <v>--</v>
      </c>
      <c r="K114" s="72"/>
      <c r="L114" s="72"/>
      <c r="M114" s="156" t="str">
        <f>IF(COUNTIF(M64:M113, "--")=50, "--", SUM(M64:M113))</f>
        <v>--</v>
      </c>
      <c r="N114" s="72"/>
      <c r="O114" s="147"/>
    </row>
    <row r="115" spans="1:15" ht="13.5" hidden="1" customHeight="1" x14ac:dyDescent="0.2">
      <c r="A115" s="34">
        <v>1</v>
      </c>
      <c r="C115" s="152" t="s">
        <v>32</v>
      </c>
      <c r="D115" s="45" t="str">
        <f>IF(INDEX(前年比較データ合計, $A115, $E$1)="", "--", INDEX(前年比較データ合計, $A115, $E$1)/$G$1)</f>
        <v>--</v>
      </c>
      <c r="E115" s="38" t="str">
        <f>"―"</f>
        <v>―</v>
      </c>
      <c r="F115" s="73" t="str">
        <f>IF(COUNTIF(F$64:F$113, "--")=50, "--", SUM(F$64:F$113))</f>
        <v>--</v>
      </c>
      <c r="G115" s="45" t="str">
        <f>IF(INDEX(前年分析データ合計, $A115, $E$1)="", "--", INDEX(前年分析データ合計, $A115, $E$1)/$G$1)</f>
        <v>--</v>
      </c>
      <c r="H115" s="38" t="str">
        <f>"―"</f>
        <v>―</v>
      </c>
      <c r="I115" s="73" t="str">
        <f>IF(COUNTIF(I$64:I$113, "--")=50, "--", SUM(I$64:I$113))</f>
        <v>--</v>
      </c>
      <c r="J115" s="45" t="str">
        <f>IF(INDEX(合算前年比較データ合計, $A115, $E$1)="", "--", INDEX(合算前年比較データ合計, $A115, $E$1)/$G$1)</f>
        <v>--</v>
      </c>
      <c r="K115" s="38" t="str">
        <f>"―"</f>
        <v>―</v>
      </c>
      <c r="L115" s="73" t="str">
        <f>IF(COUNTIF(L$64:L$113, "--")=50, "--", SUM(L$64:L$113))</f>
        <v>--</v>
      </c>
      <c r="M115" s="45" t="str">
        <f>IF(INDEX(合算前年分析データ合計, $A115, $E$1)="", "--", INDEX(合算前年分析データ合計, $A115, $E$1)/$G$1)</f>
        <v>--</v>
      </c>
      <c r="N115" s="38" t="str">
        <f>"―"</f>
        <v>―</v>
      </c>
      <c r="O115" s="73" t="str">
        <f>IF(COUNTIF(O$64:O$113, "--")=50, "--", SUM(O$64:O$113))</f>
        <v>--</v>
      </c>
    </row>
    <row r="116" spans="1:15" ht="13.5" customHeight="1" x14ac:dyDescent="0.2">
      <c r="A116" s="34"/>
      <c r="C116" s="322"/>
      <c r="D116" s="157"/>
      <c r="E116" s="72"/>
      <c r="F116" s="161"/>
      <c r="G116" s="157"/>
      <c r="H116" s="72"/>
      <c r="I116" s="161"/>
      <c r="J116" s="157"/>
      <c r="K116" s="72"/>
      <c r="L116" s="161"/>
      <c r="M116" s="157"/>
      <c r="N116" s="72"/>
      <c r="O116" s="161"/>
    </row>
    <row r="117" spans="1:15" ht="12" customHeight="1" collapsed="1" x14ac:dyDescent="0.2">
      <c r="A117" s="34"/>
      <c r="C117" s="296"/>
    </row>
    <row r="118" spans="1:15" ht="12" customHeight="1" x14ac:dyDescent="0.2">
      <c r="A118" s="34"/>
      <c r="C118" s="260" t="s">
        <v>90</v>
      </c>
    </row>
    <row r="119" spans="1:15" ht="12" customHeight="1" x14ac:dyDescent="0.2">
      <c r="A119" s="34">
        <v>1</v>
      </c>
      <c r="C119" s="267" t="str">
        <f t="shared" ref="C119:C168" si="26">INDEX(分析カテゴリー,$A119,1)&amp;" "&amp; INDEX(分析カテゴリー,$A119,2)</f>
        <v>1-1-- 加工食品</v>
      </c>
    </row>
    <row r="120" spans="1:15" ht="12" customHeight="1" x14ac:dyDescent="0.2">
      <c r="A120" s="34">
        <v>2</v>
      </c>
      <c r="C120" s="134" t="str">
        <f t="shared" si="26"/>
        <v>1-2-- 生鮮食品</v>
      </c>
    </row>
    <row r="121" spans="1:15" ht="12" customHeight="1" x14ac:dyDescent="0.2">
      <c r="A121" s="34">
        <v>3</v>
      </c>
      <c r="C121" s="134" t="str">
        <f t="shared" si="26"/>
        <v>1-3-- 菓子類</v>
      </c>
    </row>
    <row r="122" spans="1:15" ht="12" hidden="1" customHeight="1" x14ac:dyDescent="0.2">
      <c r="A122" s="34">
        <v>4</v>
      </c>
      <c r="C122" s="134" t="str">
        <f t="shared" si="26"/>
        <v xml:space="preserve"> </v>
      </c>
    </row>
    <row r="123" spans="1:15" ht="12" hidden="1" customHeight="1" x14ac:dyDescent="0.2">
      <c r="A123" s="34">
        <v>5</v>
      </c>
      <c r="C123" s="134" t="str">
        <f t="shared" si="26"/>
        <v xml:space="preserve"> </v>
      </c>
    </row>
    <row r="124" spans="1:15" ht="12" hidden="1" customHeight="1" x14ac:dyDescent="0.2">
      <c r="A124" s="34">
        <v>6</v>
      </c>
      <c r="C124" s="134" t="str">
        <f t="shared" si="26"/>
        <v xml:space="preserve"> </v>
      </c>
    </row>
    <row r="125" spans="1:15" ht="12" hidden="1" customHeight="1" x14ac:dyDescent="0.2">
      <c r="A125" s="34">
        <v>7</v>
      </c>
      <c r="C125" s="134" t="str">
        <f t="shared" si="26"/>
        <v xml:space="preserve"> </v>
      </c>
    </row>
    <row r="126" spans="1:15" ht="12" hidden="1" customHeight="1" x14ac:dyDescent="0.2">
      <c r="A126" s="34">
        <v>8</v>
      </c>
      <c r="C126" s="134" t="str">
        <f t="shared" si="26"/>
        <v xml:space="preserve"> </v>
      </c>
    </row>
    <row r="127" spans="1:15" ht="12" hidden="1" customHeight="1" x14ac:dyDescent="0.2">
      <c r="A127" s="34">
        <v>9</v>
      </c>
      <c r="C127" s="134" t="str">
        <f t="shared" si="26"/>
        <v xml:space="preserve"> </v>
      </c>
    </row>
    <row r="128" spans="1:15" ht="12" hidden="1" customHeight="1" x14ac:dyDescent="0.2">
      <c r="A128" s="34">
        <v>10</v>
      </c>
      <c r="C128" s="134" t="str">
        <f t="shared" si="26"/>
        <v xml:space="preserve"> </v>
      </c>
    </row>
    <row r="129" spans="1:3" ht="12" hidden="1" customHeight="1" x14ac:dyDescent="0.2">
      <c r="A129" s="34">
        <v>11</v>
      </c>
      <c r="C129" s="134" t="str">
        <f t="shared" si="26"/>
        <v xml:space="preserve"> </v>
      </c>
    </row>
    <row r="130" spans="1:3" ht="12" hidden="1" customHeight="1" x14ac:dyDescent="0.2">
      <c r="A130" s="34">
        <v>12</v>
      </c>
      <c r="C130" s="134" t="str">
        <f t="shared" si="26"/>
        <v xml:space="preserve"> </v>
      </c>
    </row>
    <row r="131" spans="1:3" ht="12" hidden="1" customHeight="1" x14ac:dyDescent="0.2">
      <c r="A131" s="34">
        <v>13</v>
      </c>
      <c r="C131" s="134" t="str">
        <f t="shared" si="26"/>
        <v xml:space="preserve"> </v>
      </c>
    </row>
    <row r="132" spans="1:3" ht="12" hidden="1" customHeight="1" x14ac:dyDescent="0.2">
      <c r="A132" s="34">
        <v>14</v>
      </c>
      <c r="C132" s="134" t="str">
        <f t="shared" si="26"/>
        <v xml:space="preserve"> </v>
      </c>
    </row>
    <row r="133" spans="1:3" ht="12" hidden="1" customHeight="1" x14ac:dyDescent="0.2">
      <c r="A133" s="34">
        <v>15</v>
      </c>
      <c r="C133" s="134" t="str">
        <f t="shared" si="26"/>
        <v xml:space="preserve"> </v>
      </c>
    </row>
    <row r="134" spans="1:3" ht="12" hidden="1" customHeight="1" x14ac:dyDescent="0.2">
      <c r="A134" s="34">
        <v>16</v>
      </c>
      <c r="C134" s="134" t="str">
        <f t="shared" si="26"/>
        <v xml:space="preserve"> </v>
      </c>
    </row>
    <row r="135" spans="1:3" ht="12" hidden="1" customHeight="1" x14ac:dyDescent="0.2">
      <c r="A135" s="34">
        <v>17</v>
      </c>
      <c r="C135" s="134" t="str">
        <f t="shared" si="26"/>
        <v xml:space="preserve"> </v>
      </c>
    </row>
    <row r="136" spans="1:3" ht="12" hidden="1" customHeight="1" x14ac:dyDescent="0.2">
      <c r="A136" s="34">
        <v>18</v>
      </c>
      <c r="C136" s="134" t="str">
        <f t="shared" si="26"/>
        <v xml:space="preserve"> </v>
      </c>
    </row>
    <row r="137" spans="1:3" ht="12" hidden="1" customHeight="1" x14ac:dyDescent="0.2">
      <c r="A137" s="34">
        <v>19</v>
      </c>
      <c r="C137" s="134" t="str">
        <f t="shared" si="26"/>
        <v xml:space="preserve"> </v>
      </c>
    </row>
    <row r="138" spans="1:3" ht="12" hidden="1" customHeight="1" x14ac:dyDescent="0.2">
      <c r="A138" s="34">
        <v>20</v>
      </c>
      <c r="C138" s="134" t="str">
        <f t="shared" si="26"/>
        <v xml:space="preserve"> </v>
      </c>
    </row>
    <row r="139" spans="1:3" ht="12" hidden="1" customHeight="1" x14ac:dyDescent="0.2">
      <c r="A139" s="34">
        <v>21</v>
      </c>
      <c r="C139" s="134" t="str">
        <f t="shared" si="26"/>
        <v xml:space="preserve"> </v>
      </c>
    </row>
    <row r="140" spans="1:3" ht="12" hidden="1" customHeight="1" x14ac:dyDescent="0.2">
      <c r="A140" s="34">
        <v>22</v>
      </c>
      <c r="C140" s="134" t="str">
        <f t="shared" si="26"/>
        <v xml:space="preserve"> </v>
      </c>
    </row>
    <row r="141" spans="1:3" ht="12" hidden="1" customHeight="1" x14ac:dyDescent="0.2">
      <c r="A141" s="34">
        <v>23</v>
      </c>
      <c r="C141" s="134" t="str">
        <f t="shared" si="26"/>
        <v xml:space="preserve"> </v>
      </c>
    </row>
    <row r="142" spans="1:3" ht="12" hidden="1" customHeight="1" x14ac:dyDescent="0.2">
      <c r="A142" s="34">
        <v>24</v>
      </c>
      <c r="C142" s="134" t="str">
        <f t="shared" si="26"/>
        <v xml:space="preserve"> </v>
      </c>
    </row>
    <row r="143" spans="1:3" ht="12" hidden="1" customHeight="1" x14ac:dyDescent="0.2">
      <c r="A143" s="34">
        <v>25</v>
      </c>
      <c r="C143" s="134" t="str">
        <f t="shared" si="26"/>
        <v xml:space="preserve"> </v>
      </c>
    </row>
    <row r="144" spans="1:3" ht="12" hidden="1" customHeight="1" x14ac:dyDescent="0.2">
      <c r="A144" s="34">
        <v>26</v>
      </c>
      <c r="C144" s="134" t="str">
        <f t="shared" si="26"/>
        <v xml:space="preserve"> </v>
      </c>
    </row>
    <row r="145" spans="1:3" ht="12" hidden="1" customHeight="1" x14ac:dyDescent="0.2">
      <c r="A145" s="34">
        <v>27</v>
      </c>
      <c r="C145" s="134" t="str">
        <f t="shared" si="26"/>
        <v xml:space="preserve"> </v>
      </c>
    </row>
    <row r="146" spans="1:3" ht="12" hidden="1" customHeight="1" x14ac:dyDescent="0.2">
      <c r="A146" s="34">
        <v>28</v>
      </c>
      <c r="C146" s="134" t="str">
        <f t="shared" si="26"/>
        <v xml:space="preserve"> </v>
      </c>
    </row>
    <row r="147" spans="1:3" ht="12" hidden="1" customHeight="1" x14ac:dyDescent="0.2">
      <c r="A147" s="34">
        <v>29</v>
      </c>
      <c r="C147" s="134" t="str">
        <f t="shared" si="26"/>
        <v xml:space="preserve"> </v>
      </c>
    </row>
    <row r="148" spans="1:3" ht="12" hidden="1" customHeight="1" x14ac:dyDescent="0.2">
      <c r="A148" s="34">
        <v>30</v>
      </c>
      <c r="C148" s="134" t="str">
        <f t="shared" si="26"/>
        <v xml:space="preserve"> </v>
      </c>
    </row>
    <row r="149" spans="1:3" ht="12" hidden="1" customHeight="1" x14ac:dyDescent="0.2">
      <c r="A149" s="34">
        <v>31</v>
      </c>
      <c r="C149" s="134" t="str">
        <f t="shared" si="26"/>
        <v xml:space="preserve"> </v>
      </c>
    </row>
    <row r="150" spans="1:3" ht="12" hidden="1" customHeight="1" x14ac:dyDescent="0.2">
      <c r="A150" s="34">
        <v>32</v>
      </c>
      <c r="C150" s="134" t="str">
        <f t="shared" si="26"/>
        <v xml:space="preserve"> </v>
      </c>
    </row>
    <row r="151" spans="1:3" ht="12" hidden="1" customHeight="1" x14ac:dyDescent="0.2">
      <c r="A151" s="34">
        <v>33</v>
      </c>
      <c r="C151" s="134" t="str">
        <f t="shared" si="26"/>
        <v xml:space="preserve"> </v>
      </c>
    </row>
    <row r="152" spans="1:3" ht="12" hidden="1" customHeight="1" x14ac:dyDescent="0.2">
      <c r="A152" s="34">
        <v>34</v>
      </c>
      <c r="C152" s="134" t="str">
        <f t="shared" si="26"/>
        <v xml:space="preserve"> </v>
      </c>
    </row>
    <row r="153" spans="1:3" ht="12" hidden="1" customHeight="1" x14ac:dyDescent="0.2">
      <c r="A153" s="34">
        <v>35</v>
      </c>
      <c r="C153" s="134" t="str">
        <f t="shared" si="26"/>
        <v xml:space="preserve"> </v>
      </c>
    </row>
    <row r="154" spans="1:3" ht="12" hidden="1" customHeight="1" x14ac:dyDescent="0.2">
      <c r="A154" s="34">
        <v>36</v>
      </c>
      <c r="C154" s="134" t="str">
        <f t="shared" si="26"/>
        <v xml:space="preserve"> </v>
      </c>
    </row>
    <row r="155" spans="1:3" ht="12" hidden="1" customHeight="1" x14ac:dyDescent="0.2">
      <c r="A155" s="34">
        <v>37</v>
      </c>
      <c r="C155" s="134" t="str">
        <f t="shared" si="26"/>
        <v xml:space="preserve"> </v>
      </c>
    </row>
    <row r="156" spans="1:3" ht="12" hidden="1" customHeight="1" x14ac:dyDescent="0.2">
      <c r="A156" s="34">
        <v>38</v>
      </c>
      <c r="C156" s="134" t="str">
        <f t="shared" si="26"/>
        <v xml:space="preserve"> </v>
      </c>
    </row>
    <row r="157" spans="1:3" ht="12" hidden="1" customHeight="1" x14ac:dyDescent="0.2">
      <c r="A157" s="34">
        <v>39</v>
      </c>
      <c r="C157" s="134" t="str">
        <f t="shared" si="26"/>
        <v xml:space="preserve"> </v>
      </c>
    </row>
    <row r="158" spans="1:3" ht="12" hidden="1" customHeight="1" x14ac:dyDescent="0.2">
      <c r="A158" s="34">
        <v>40</v>
      </c>
      <c r="C158" s="134" t="str">
        <f t="shared" si="26"/>
        <v xml:space="preserve"> </v>
      </c>
    </row>
    <row r="159" spans="1:3" ht="12" hidden="1" customHeight="1" x14ac:dyDescent="0.2">
      <c r="A159" s="34">
        <v>41</v>
      </c>
      <c r="C159" s="134" t="str">
        <f t="shared" si="26"/>
        <v xml:space="preserve"> </v>
      </c>
    </row>
    <row r="160" spans="1:3" ht="12" hidden="1" customHeight="1" x14ac:dyDescent="0.2">
      <c r="A160" s="34">
        <v>42</v>
      </c>
      <c r="C160" s="134" t="str">
        <f t="shared" si="26"/>
        <v xml:space="preserve"> </v>
      </c>
    </row>
    <row r="161" spans="1:3" ht="12" hidden="1" customHeight="1" x14ac:dyDescent="0.2">
      <c r="A161" s="34">
        <v>43</v>
      </c>
      <c r="C161" s="134" t="str">
        <f t="shared" si="26"/>
        <v xml:space="preserve"> </v>
      </c>
    </row>
    <row r="162" spans="1:3" ht="12" hidden="1" customHeight="1" x14ac:dyDescent="0.2">
      <c r="A162" s="34">
        <v>44</v>
      </c>
      <c r="C162" s="134" t="str">
        <f t="shared" si="26"/>
        <v xml:space="preserve"> </v>
      </c>
    </row>
    <row r="163" spans="1:3" ht="12" hidden="1" customHeight="1" x14ac:dyDescent="0.2">
      <c r="A163" s="34">
        <v>45</v>
      </c>
      <c r="C163" s="134" t="str">
        <f t="shared" si="26"/>
        <v xml:space="preserve"> </v>
      </c>
    </row>
    <row r="164" spans="1:3" ht="12" hidden="1" customHeight="1" x14ac:dyDescent="0.2">
      <c r="A164" s="34">
        <v>46</v>
      </c>
      <c r="C164" s="134" t="str">
        <f t="shared" si="26"/>
        <v xml:space="preserve"> </v>
      </c>
    </row>
    <row r="165" spans="1:3" ht="12" hidden="1" customHeight="1" x14ac:dyDescent="0.2">
      <c r="A165" s="34">
        <v>47</v>
      </c>
      <c r="C165" s="134" t="str">
        <f t="shared" si="26"/>
        <v xml:space="preserve"> </v>
      </c>
    </row>
    <row r="166" spans="1:3" ht="12" hidden="1" customHeight="1" x14ac:dyDescent="0.2">
      <c r="A166" s="34">
        <v>48</v>
      </c>
      <c r="C166" s="134" t="str">
        <f t="shared" si="26"/>
        <v xml:space="preserve"> </v>
      </c>
    </row>
    <row r="167" spans="1:3" ht="12" hidden="1" customHeight="1" x14ac:dyDescent="0.2">
      <c r="A167" s="34">
        <v>49</v>
      </c>
      <c r="C167" s="134" t="str">
        <f t="shared" si="26"/>
        <v xml:space="preserve"> </v>
      </c>
    </row>
    <row r="168" spans="1:3" ht="12" hidden="1" customHeight="1" x14ac:dyDescent="0.2">
      <c r="A168" s="34">
        <v>50</v>
      </c>
      <c r="C168" s="134" t="str">
        <f t="shared" si="26"/>
        <v xml:space="preserve"> </v>
      </c>
    </row>
    <row r="169" spans="1:3" ht="12" customHeight="1" x14ac:dyDescent="0.2">
      <c r="C169" s="281"/>
    </row>
  </sheetData>
  <mergeCells count="4">
    <mergeCell ref="D6:F7"/>
    <mergeCell ref="G6:I7"/>
    <mergeCell ref="J6:L7"/>
    <mergeCell ref="M6:O7"/>
  </mergeCells>
  <phoneticPr fontId="28"/>
  <dataValidations count="1">
    <dataValidation type="list" allowBlank="1" showInputMessage="1" showErrorMessage="1" sqref="D1" xr:uid="{00000000-0002-0000-0000-000000000000}">
      <formula1>リスト用値単位</formula1>
    </dataValidation>
  </dataValidations>
  <printOptions horizontalCentered="1"/>
  <pageMargins left="0.59055118110236215" right="0.59055118110236215" top="0.59055118110236215" bottom="0.59055118110236215" header="0.31496062992125989" footer="0.31496062992125989"/>
  <pageSetup paperSize="9" orientation="landscape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"/>
  <sheetViews>
    <sheetView workbookViewId="0">
      <selection activeCell="B3" sqref="B3"/>
    </sheetView>
  </sheetViews>
  <sheetFormatPr defaultColWidth="9.36328125" defaultRowHeight="13" x14ac:dyDescent="0.2"/>
  <sheetData>
    <row r="1" spans="1:2" x14ac:dyDescent="0.2">
      <c r="A1" t="s">
        <v>137</v>
      </c>
      <c r="B1" t="s">
        <v>142</v>
      </c>
    </row>
    <row r="2" spans="1:2" x14ac:dyDescent="0.2">
      <c r="A2" t="s">
        <v>138</v>
      </c>
      <c r="B2">
        <v>0</v>
      </c>
    </row>
    <row r="3" spans="1:2" x14ac:dyDescent="0.2">
      <c r="A3" t="s">
        <v>139</v>
      </c>
      <c r="B3">
        <v>0</v>
      </c>
    </row>
    <row r="4" spans="1:2" x14ac:dyDescent="0.2">
      <c r="A4" t="s">
        <v>140</v>
      </c>
      <c r="B4">
        <v>0</v>
      </c>
    </row>
    <row r="5" spans="1:2" x14ac:dyDescent="0.2">
      <c r="A5" t="s">
        <v>141</v>
      </c>
      <c r="B5">
        <v>1</v>
      </c>
    </row>
  </sheetData>
  <phoneticPr fontId="2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>
      <selection activeCell="B3" sqref="B3"/>
    </sheetView>
  </sheetViews>
  <sheetFormatPr defaultColWidth="9.36328125" defaultRowHeight="13" x14ac:dyDescent="0.2"/>
  <sheetData>
    <row r="1" spans="1:2" x14ac:dyDescent="0.2">
      <c r="A1" t="s">
        <v>137</v>
      </c>
      <c r="B1" t="s">
        <v>143</v>
      </c>
    </row>
    <row r="2" spans="1:2" x14ac:dyDescent="0.2">
      <c r="A2" t="s">
        <v>138</v>
      </c>
      <c r="B2">
        <v>0</v>
      </c>
    </row>
    <row r="3" spans="1:2" x14ac:dyDescent="0.2">
      <c r="A3" t="s">
        <v>139</v>
      </c>
      <c r="B3">
        <v>0</v>
      </c>
    </row>
    <row r="4" spans="1:2" x14ac:dyDescent="0.2">
      <c r="A4" t="s">
        <v>140</v>
      </c>
      <c r="B4">
        <v>0</v>
      </c>
    </row>
    <row r="5" spans="1:2" x14ac:dyDescent="0.2">
      <c r="A5" t="s">
        <v>141</v>
      </c>
      <c r="B5">
        <v>0</v>
      </c>
    </row>
  </sheetData>
  <phoneticPr fontId="2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"/>
  <sheetViews>
    <sheetView workbookViewId="0">
      <selection activeCell="B3" sqref="B3"/>
    </sheetView>
  </sheetViews>
  <sheetFormatPr defaultColWidth="9.36328125" defaultRowHeight="13" x14ac:dyDescent="0.2"/>
  <sheetData>
    <row r="1" spans="1:2" x14ac:dyDescent="0.2">
      <c r="A1" t="s">
        <v>137</v>
      </c>
      <c r="B1" t="s">
        <v>143</v>
      </c>
    </row>
    <row r="2" spans="1:2" x14ac:dyDescent="0.2">
      <c r="A2" t="s">
        <v>138</v>
      </c>
      <c r="B2">
        <v>0</v>
      </c>
    </row>
    <row r="3" spans="1:2" x14ac:dyDescent="0.2">
      <c r="A3" t="s">
        <v>139</v>
      </c>
      <c r="B3">
        <v>0</v>
      </c>
    </row>
    <row r="4" spans="1:2" x14ac:dyDescent="0.2">
      <c r="A4" t="s">
        <v>140</v>
      </c>
      <c r="B4">
        <v>0</v>
      </c>
    </row>
    <row r="5" spans="1:2" x14ac:dyDescent="0.2">
      <c r="A5" t="s">
        <v>141</v>
      </c>
      <c r="B5">
        <v>0</v>
      </c>
    </row>
  </sheetData>
  <phoneticPr fontId="2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6"/>
  <sheetViews>
    <sheetView workbookViewId="0">
      <selection activeCell="A22" sqref="A22:A24"/>
    </sheetView>
  </sheetViews>
  <sheetFormatPr defaultColWidth="9.36328125" defaultRowHeight="13" x14ac:dyDescent="0.2"/>
  <cols>
    <col min="1" max="1" width="39.08984375" bestFit="1" customWidth="1"/>
  </cols>
  <sheetData>
    <row r="1" spans="1:2" x14ac:dyDescent="0.2">
      <c r="A1" t="s">
        <v>144</v>
      </c>
    </row>
    <row r="2" spans="1:2" x14ac:dyDescent="0.2">
      <c r="A2" t="s">
        <v>145</v>
      </c>
      <c r="B2" t="s">
        <v>146</v>
      </c>
    </row>
    <row r="3" spans="1:2" x14ac:dyDescent="0.2">
      <c r="A3" t="s">
        <v>147</v>
      </c>
      <c r="B3" t="s">
        <v>148</v>
      </c>
    </row>
    <row r="4" spans="1:2" x14ac:dyDescent="0.2">
      <c r="A4" t="s">
        <v>149</v>
      </c>
      <c r="B4" t="s">
        <v>150</v>
      </c>
    </row>
    <row r="5" spans="1:2" x14ac:dyDescent="0.2">
      <c r="A5" t="s">
        <v>151</v>
      </c>
      <c r="B5" t="s">
        <v>152</v>
      </c>
    </row>
    <row r="6" spans="1:2" x14ac:dyDescent="0.2">
      <c r="A6" t="s">
        <v>173</v>
      </c>
      <c r="B6" t="s">
        <v>174</v>
      </c>
    </row>
    <row r="7" spans="1:2" x14ac:dyDescent="0.2">
      <c r="A7" t="s">
        <v>153</v>
      </c>
    </row>
    <row r="8" spans="1:2" x14ac:dyDescent="0.2">
      <c r="A8" t="s">
        <v>154</v>
      </c>
    </row>
    <row r="9" spans="1:2" x14ac:dyDescent="0.2">
      <c r="A9" t="s">
        <v>155</v>
      </c>
    </row>
    <row r="10" spans="1:2" x14ac:dyDescent="0.2">
      <c r="A10" t="s">
        <v>156</v>
      </c>
    </row>
    <row r="11" spans="1:2" x14ac:dyDescent="0.2">
      <c r="A11" t="s">
        <v>157</v>
      </c>
    </row>
    <row r="12" spans="1:2" x14ac:dyDescent="0.2">
      <c r="A12" t="s">
        <v>158</v>
      </c>
    </row>
    <row r="13" spans="1:2" x14ac:dyDescent="0.2">
      <c r="A13" t="s">
        <v>159</v>
      </c>
    </row>
    <row r="14" spans="1:2" x14ac:dyDescent="0.2">
      <c r="A14" t="s">
        <v>160</v>
      </c>
    </row>
    <row r="15" spans="1:2" x14ac:dyDescent="0.2">
      <c r="A15" t="s">
        <v>161</v>
      </c>
    </row>
    <row r="16" spans="1:2" x14ac:dyDescent="0.2">
      <c r="A16" t="s">
        <v>162</v>
      </c>
    </row>
    <row r="17" spans="1:1" x14ac:dyDescent="0.2">
      <c r="A17" t="s">
        <v>163</v>
      </c>
    </row>
    <row r="18" spans="1:1" x14ac:dyDescent="0.2">
      <c r="A18" t="s">
        <v>164</v>
      </c>
    </row>
    <row r="19" spans="1:1" x14ac:dyDescent="0.2">
      <c r="A19" t="s">
        <v>165</v>
      </c>
    </row>
    <row r="20" spans="1:1" x14ac:dyDescent="0.2">
      <c r="A20" t="s">
        <v>166</v>
      </c>
    </row>
    <row r="21" spans="1:1" x14ac:dyDescent="0.2">
      <c r="A21" t="s">
        <v>167</v>
      </c>
    </row>
    <row r="22" spans="1:1" x14ac:dyDescent="0.2">
      <c r="A22" t="s">
        <v>315</v>
      </c>
    </row>
    <row r="23" spans="1:1" x14ac:dyDescent="0.2">
      <c r="A23" t="s">
        <v>316</v>
      </c>
    </row>
    <row r="24" spans="1:1" x14ac:dyDescent="0.2">
      <c r="A24" t="s">
        <v>317</v>
      </c>
    </row>
    <row r="25" spans="1:1" x14ac:dyDescent="0.2">
      <c r="A25" t="s">
        <v>168</v>
      </c>
    </row>
    <row r="26" spans="1:1" x14ac:dyDescent="0.2">
      <c r="A26" t="s">
        <v>169</v>
      </c>
    </row>
  </sheetData>
  <phoneticPr fontId="2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77"/>
  <sheetViews>
    <sheetView workbookViewId="0"/>
  </sheetViews>
  <sheetFormatPr defaultColWidth="9.36328125" defaultRowHeight="13" x14ac:dyDescent="0.2"/>
  <cols>
    <col min="1" max="1" width="22.90625" customWidth="1"/>
    <col min="2" max="2" width="30.6328125" customWidth="1"/>
  </cols>
  <sheetData>
    <row r="1" spans="1:3" x14ac:dyDescent="0.2">
      <c r="A1" t="str">
        <f>"[spread"&amp;TEXT(C1, "00")&amp;"]"</f>
        <v>[spread01]</v>
      </c>
      <c r="C1">
        <v>1</v>
      </c>
    </row>
    <row r="2" spans="1:3" x14ac:dyDescent="0.2">
      <c r="A2" t="s">
        <v>145</v>
      </c>
      <c r="B2" t="s">
        <v>170</v>
      </c>
      <c r="C2">
        <v>1</v>
      </c>
    </row>
    <row r="3" spans="1:3" x14ac:dyDescent="0.2">
      <c r="A3" t="s">
        <v>147</v>
      </c>
      <c r="B3" t="s">
        <v>171</v>
      </c>
      <c r="C3">
        <v>1</v>
      </c>
    </row>
    <row r="4" spans="1:3" x14ac:dyDescent="0.2">
      <c r="A4" t="s">
        <v>149</v>
      </c>
      <c r="B4" t="s">
        <v>172</v>
      </c>
      <c r="C4">
        <v>1</v>
      </c>
    </row>
    <row r="5" spans="1:3" x14ac:dyDescent="0.2">
      <c r="A5" t="s">
        <v>151</v>
      </c>
      <c r="B5" t="s">
        <v>152</v>
      </c>
      <c r="C5">
        <v>1</v>
      </c>
    </row>
    <row r="6" spans="1:3" x14ac:dyDescent="0.2">
      <c r="A6" t="s">
        <v>173</v>
      </c>
      <c r="B6" t="s">
        <v>174</v>
      </c>
      <c r="C6">
        <v>1</v>
      </c>
    </row>
    <row r="7" spans="1:3" x14ac:dyDescent="0.2">
      <c r="A7" t="str">
        <f>"[spread"&amp;TEXT(C7, "00")&amp;"]"</f>
        <v>[spread02]</v>
      </c>
      <c r="C7">
        <f t="shared" ref="C7:C261" si="0">C1+1</f>
        <v>2</v>
      </c>
    </row>
    <row r="8" spans="1:3" x14ac:dyDescent="0.2">
      <c r="A8" t="s">
        <v>145</v>
      </c>
      <c r="B8" t="s">
        <v>175</v>
      </c>
      <c r="C8">
        <f t="shared" si="0"/>
        <v>2</v>
      </c>
    </row>
    <row r="9" spans="1:3" x14ac:dyDescent="0.2">
      <c r="A9" t="s">
        <v>147</v>
      </c>
      <c r="B9" t="s">
        <v>176</v>
      </c>
      <c r="C9">
        <f t="shared" si="0"/>
        <v>2</v>
      </c>
    </row>
    <row r="10" spans="1:3" x14ac:dyDescent="0.2">
      <c r="A10" t="s">
        <v>149</v>
      </c>
      <c r="B10" t="s">
        <v>177</v>
      </c>
      <c r="C10">
        <f t="shared" si="0"/>
        <v>2</v>
      </c>
    </row>
    <row r="11" spans="1:3" x14ac:dyDescent="0.2">
      <c r="A11" t="s">
        <v>151</v>
      </c>
      <c r="B11" t="s">
        <v>152</v>
      </c>
      <c r="C11">
        <f t="shared" si="0"/>
        <v>2</v>
      </c>
    </row>
    <row r="12" spans="1:3" x14ac:dyDescent="0.2">
      <c r="A12" t="s">
        <v>173</v>
      </c>
      <c r="B12" t="s">
        <v>174</v>
      </c>
      <c r="C12">
        <f t="shared" si="0"/>
        <v>2</v>
      </c>
    </row>
    <row r="13" spans="1:3" x14ac:dyDescent="0.2">
      <c r="A13" t="str">
        <f>"[spread"&amp;TEXT(C13, "00")&amp;"]"</f>
        <v>[spread03]</v>
      </c>
      <c r="C13">
        <f t="shared" si="0"/>
        <v>3</v>
      </c>
    </row>
    <row r="14" spans="1:3" x14ac:dyDescent="0.2">
      <c r="A14" t="s">
        <v>145</v>
      </c>
      <c r="B14" t="s">
        <v>178</v>
      </c>
      <c r="C14">
        <f t="shared" si="0"/>
        <v>3</v>
      </c>
    </row>
    <row r="15" spans="1:3" x14ac:dyDescent="0.2">
      <c r="A15" t="s">
        <v>147</v>
      </c>
      <c r="B15" t="s">
        <v>176</v>
      </c>
      <c r="C15">
        <f t="shared" si="0"/>
        <v>3</v>
      </c>
    </row>
    <row r="16" spans="1:3" x14ac:dyDescent="0.2">
      <c r="A16" t="s">
        <v>149</v>
      </c>
      <c r="B16" t="s">
        <v>179</v>
      </c>
      <c r="C16">
        <f t="shared" si="0"/>
        <v>3</v>
      </c>
    </row>
    <row r="17" spans="1:3" x14ac:dyDescent="0.2">
      <c r="A17" t="s">
        <v>151</v>
      </c>
      <c r="B17" t="s">
        <v>152</v>
      </c>
      <c r="C17">
        <f t="shared" si="0"/>
        <v>3</v>
      </c>
    </row>
    <row r="18" spans="1:3" x14ac:dyDescent="0.2">
      <c r="A18" t="s">
        <v>173</v>
      </c>
      <c r="B18" t="s">
        <v>174</v>
      </c>
      <c r="C18">
        <f t="shared" si="0"/>
        <v>3</v>
      </c>
    </row>
    <row r="19" spans="1:3" x14ac:dyDescent="0.2">
      <c r="A19" t="str">
        <f>"[spread"&amp;TEXT(C19, "00")&amp;"]"</f>
        <v>[spread04]</v>
      </c>
      <c r="C19">
        <f t="shared" si="0"/>
        <v>4</v>
      </c>
    </row>
    <row r="20" spans="1:3" x14ac:dyDescent="0.2">
      <c r="A20" t="s">
        <v>145</v>
      </c>
      <c r="B20" t="s">
        <v>180</v>
      </c>
      <c r="C20">
        <f t="shared" si="0"/>
        <v>4</v>
      </c>
    </row>
    <row r="21" spans="1:3" x14ac:dyDescent="0.2">
      <c r="A21" t="s">
        <v>147</v>
      </c>
      <c r="B21" t="s">
        <v>176</v>
      </c>
      <c r="C21">
        <f t="shared" si="0"/>
        <v>4</v>
      </c>
    </row>
    <row r="22" spans="1:3" x14ac:dyDescent="0.2">
      <c r="A22" t="s">
        <v>149</v>
      </c>
      <c r="B22" t="s">
        <v>181</v>
      </c>
      <c r="C22">
        <f t="shared" si="0"/>
        <v>4</v>
      </c>
    </row>
    <row r="23" spans="1:3" x14ac:dyDescent="0.2">
      <c r="A23" t="s">
        <v>151</v>
      </c>
      <c r="B23" t="s">
        <v>152</v>
      </c>
      <c r="C23">
        <f t="shared" si="0"/>
        <v>4</v>
      </c>
    </row>
    <row r="24" spans="1:3" x14ac:dyDescent="0.2">
      <c r="A24" t="s">
        <v>173</v>
      </c>
      <c r="B24" t="s">
        <v>174</v>
      </c>
      <c r="C24">
        <f t="shared" si="0"/>
        <v>4</v>
      </c>
    </row>
    <row r="25" spans="1:3" x14ac:dyDescent="0.2">
      <c r="A25" t="str">
        <f>"[spread"&amp;TEXT(C25, "00")&amp;"]"</f>
        <v>[spread05]</v>
      </c>
      <c r="C25">
        <f t="shared" si="0"/>
        <v>5</v>
      </c>
    </row>
    <row r="26" spans="1:3" x14ac:dyDescent="0.2">
      <c r="A26" t="s">
        <v>145</v>
      </c>
      <c r="B26" t="s">
        <v>182</v>
      </c>
      <c r="C26">
        <f t="shared" si="0"/>
        <v>5</v>
      </c>
    </row>
    <row r="27" spans="1:3" x14ac:dyDescent="0.2">
      <c r="A27" t="s">
        <v>147</v>
      </c>
      <c r="B27" t="s">
        <v>176</v>
      </c>
      <c r="C27">
        <f t="shared" si="0"/>
        <v>5</v>
      </c>
    </row>
    <row r="28" spans="1:3" x14ac:dyDescent="0.2">
      <c r="A28" t="s">
        <v>149</v>
      </c>
      <c r="B28" t="s">
        <v>183</v>
      </c>
      <c r="C28">
        <f t="shared" si="0"/>
        <v>5</v>
      </c>
    </row>
    <row r="29" spans="1:3" x14ac:dyDescent="0.2">
      <c r="A29" t="s">
        <v>151</v>
      </c>
      <c r="B29" t="s">
        <v>152</v>
      </c>
      <c r="C29">
        <f t="shared" si="0"/>
        <v>5</v>
      </c>
    </row>
    <row r="30" spans="1:3" x14ac:dyDescent="0.2">
      <c r="A30" t="s">
        <v>173</v>
      </c>
      <c r="B30" t="s">
        <v>174</v>
      </c>
      <c r="C30">
        <f t="shared" si="0"/>
        <v>5</v>
      </c>
    </row>
    <row r="31" spans="1:3" x14ac:dyDescent="0.2">
      <c r="A31" t="str">
        <f>"[spread"&amp;TEXT(C31, "00")&amp;"]"</f>
        <v>[spread06]</v>
      </c>
      <c r="C31">
        <f t="shared" si="0"/>
        <v>6</v>
      </c>
    </row>
    <row r="32" spans="1:3" x14ac:dyDescent="0.2">
      <c r="A32" t="s">
        <v>145</v>
      </c>
      <c r="B32" t="s">
        <v>184</v>
      </c>
      <c r="C32">
        <f t="shared" si="0"/>
        <v>6</v>
      </c>
    </row>
    <row r="33" spans="1:3" x14ac:dyDescent="0.2">
      <c r="A33" t="s">
        <v>147</v>
      </c>
      <c r="B33" t="s">
        <v>176</v>
      </c>
      <c r="C33">
        <f t="shared" si="0"/>
        <v>6</v>
      </c>
    </row>
    <row r="34" spans="1:3" x14ac:dyDescent="0.2">
      <c r="A34" t="s">
        <v>149</v>
      </c>
      <c r="B34" t="s">
        <v>185</v>
      </c>
      <c r="C34">
        <f t="shared" si="0"/>
        <v>6</v>
      </c>
    </row>
    <row r="35" spans="1:3" x14ac:dyDescent="0.2">
      <c r="A35" t="s">
        <v>151</v>
      </c>
      <c r="B35" t="s">
        <v>152</v>
      </c>
      <c r="C35">
        <f t="shared" si="0"/>
        <v>6</v>
      </c>
    </row>
    <row r="36" spans="1:3" x14ac:dyDescent="0.2">
      <c r="A36" t="s">
        <v>173</v>
      </c>
      <c r="B36" t="s">
        <v>174</v>
      </c>
      <c r="C36">
        <f t="shared" si="0"/>
        <v>6</v>
      </c>
    </row>
    <row r="37" spans="1:3" x14ac:dyDescent="0.2">
      <c r="A37" t="str">
        <f>"[spread"&amp;TEXT(C37, "00")&amp;"]"</f>
        <v>[spread07]</v>
      </c>
      <c r="C37">
        <f t="shared" si="0"/>
        <v>7</v>
      </c>
    </row>
    <row r="38" spans="1:3" x14ac:dyDescent="0.2">
      <c r="A38" t="s">
        <v>145</v>
      </c>
      <c r="B38" t="s">
        <v>186</v>
      </c>
      <c r="C38">
        <f t="shared" si="0"/>
        <v>7</v>
      </c>
    </row>
    <row r="39" spans="1:3" x14ac:dyDescent="0.2">
      <c r="A39" t="s">
        <v>147</v>
      </c>
      <c r="B39" t="s">
        <v>176</v>
      </c>
      <c r="C39">
        <f t="shared" si="0"/>
        <v>7</v>
      </c>
    </row>
    <row r="40" spans="1:3" x14ac:dyDescent="0.2">
      <c r="A40" t="s">
        <v>149</v>
      </c>
      <c r="B40" t="s">
        <v>187</v>
      </c>
      <c r="C40">
        <f t="shared" si="0"/>
        <v>7</v>
      </c>
    </row>
    <row r="41" spans="1:3" x14ac:dyDescent="0.2">
      <c r="A41" t="s">
        <v>151</v>
      </c>
      <c r="B41" t="s">
        <v>152</v>
      </c>
      <c r="C41">
        <f t="shared" si="0"/>
        <v>7</v>
      </c>
    </row>
    <row r="42" spans="1:3" x14ac:dyDescent="0.2">
      <c r="A42" t="s">
        <v>173</v>
      </c>
      <c r="B42" t="s">
        <v>174</v>
      </c>
      <c r="C42">
        <f t="shared" si="0"/>
        <v>7</v>
      </c>
    </row>
    <row r="43" spans="1:3" x14ac:dyDescent="0.2">
      <c r="A43" t="str">
        <f>"[spread"&amp;TEXT(C43, "00")&amp;"]"</f>
        <v>[spread08]</v>
      </c>
      <c r="C43">
        <f t="shared" si="0"/>
        <v>8</v>
      </c>
    </row>
    <row r="44" spans="1:3" x14ac:dyDescent="0.2">
      <c r="A44" t="s">
        <v>145</v>
      </c>
      <c r="B44" t="s">
        <v>188</v>
      </c>
      <c r="C44">
        <f t="shared" si="0"/>
        <v>8</v>
      </c>
    </row>
    <row r="45" spans="1:3" x14ac:dyDescent="0.2">
      <c r="A45" t="s">
        <v>147</v>
      </c>
      <c r="B45" t="s">
        <v>176</v>
      </c>
      <c r="C45">
        <f t="shared" si="0"/>
        <v>8</v>
      </c>
    </row>
    <row r="46" spans="1:3" x14ac:dyDescent="0.2">
      <c r="A46" t="s">
        <v>149</v>
      </c>
      <c r="B46" t="s">
        <v>189</v>
      </c>
      <c r="C46">
        <f t="shared" si="0"/>
        <v>8</v>
      </c>
    </row>
    <row r="47" spans="1:3" x14ac:dyDescent="0.2">
      <c r="A47" t="s">
        <v>151</v>
      </c>
      <c r="B47" t="s">
        <v>152</v>
      </c>
      <c r="C47">
        <f t="shared" si="0"/>
        <v>8</v>
      </c>
    </row>
    <row r="48" spans="1:3" x14ac:dyDescent="0.2">
      <c r="A48" t="s">
        <v>173</v>
      </c>
      <c r="B48" t="s">
        <v>174</v>
      </c>
      <c r="C48">
        <f t="shared" si="0"/>
        <v>8</v>
      </c>
    </row>
    <row r="49" spans="1:3" x14ac:dyDescent="0.2">
      <c r="A49" t="str">
        <f>"[spread"&amp;TEXT(C49, "00")&amp;"]"</f>
        <v>[spread09]</v>
      </c>
      <c r="C49">
        <f t="shared" si="0"/>
        <v>9</v>
      </c>
    </row>
    <row r="50" spans="1:3" x14ac:dyDescent="0.2">
      <c r="A50" t="s">
        <v>145</v>
      </c>
      <c r="B50" t="s">
        <v>190</v>
      </c>
      <c r="C50">
        <f t="shared" si="0"/>
        <v>9</v>
      </c>
    </row>
    <row r="51" spans="1:3" x14ac:dyDescent="0.2">
      <c r="A51" t="s">
        <v>147</v>
      </c>
      <c r="B51" t="s">
        <v>176</v>
      </c>
      <c r="C51">
        <f t="shared" si="0"/>
        <v>9</v>
      </c>
    </row>
    <row r="52" spans="1:3" x14ac:dyDescent="0.2">
      <c r="A52" t="s">
        <v>149</v>
      </c>
      <c r="B52" t="s">
        <v>191</v>
      </c>
      <c r="C52">
        <f t="shared" si="0"/>
        <v>9</v>
      </c>
    </row>
    <row r="53" spans="1:3" x14ac:dyDescent="0.2">
      <c r="A53" t="s">
        <v>151</v>
      </c>
      <c r="B53" t="s">
        <v>152</v>
      </c>
      <c r="C53">
        <f t="shared" si="0"/>
        <v>9</v>
      </c>
    </row>
    <row r="54" spans="1:3" x14ac:dyDescent="0.2">
      <c r="A54" t="s">
        <v>173</v>
      </c>
      <c r="B54" t="s">
        <v>174</v>
      </c>
      <c r="C54">
        <f t="shared" si="0"/>
        <v>9</v>
      </c>
    </row>
    <row r="55" spans="1:3" x14ac:dyDescent="0.2">
      <c r="A55" t="str">
        <f>"[spread"&amp;TEXT(C55, "00")&amp;"]"</f>
        <v>[spread10]</v>
      </c>
      <c r="C55">
        <f t="shared" si="0"/>
        <v>10</v>
      </c>
    </row>
    <row r="56" spans="1:3" x14ac:dyDescent="0.2">
      <c r="A56" t="s">
        <v>145</v>
      </c>
      <c r="B56" t="s">
        <v>192</v>
      </c>
      <c r="C56">
        <f t="shared" si="0"/>
        <v>10</v>
      </c>
    </row>
    <row r="57" spans="1:3" x14ac:dyDescent="0.2">
      <c r="A57" t="s">
        <v>147</v>
      </c>
      <c r="B57" t="s">
        <v>176</v>
      </c>
      <c r="C57">
        <f t="shared" si="0"/>
        <v>10</v>
      </c>
    </row>
    <row r="58" spans="1:3" x14ac:dyDescent="0.2">
      <c r="A58" t="s">
        <v>149</v>
      </c>
      <c r="B58" t="s">
        <v>193</v>
      </c>
      <c r="C58">
        <f t="shared" si="0"/>
        <v>10</v>
      </c>
    </row>
    <row r="59" spans="1:3" x14ac:dyDescent="0.2">
      <c r="A59" t="s">
        <v>151</v>
      </c>
      <c r="B59" t="s">
        <v>152</v>
      </c>
      <c r="C59">
        <f t="shared" si="0"/>
        <v>10</v>
      </c>
    </row>
    <row r="60" spans="1:3" x14ac:dyDescent="0.2">
      <c r="A60" t="s">
        <v>173</v>
      </c>
      <c r="B60" t="s">
        <v>174</v>
      </c>
      <c r="C60">
        <f t="shared" si="0"/>
        <v>10</v>
      </c>
    </row>
    <row r="61" spans="1:3" x14ac:dyDescent="0.2">
      <c r="A61" t="str">
        <f>"[spread"&amp;TEXT(C61, "00")&amp;"]"</f>
        <v>[spread11]</v>
      </c>
      <c r="C61">
        <f t="shared" si="0"/>
        <v>11</v>
      </c>
    </row>
    <row r="62" spans="1:3" x14ac:dyDescent="0.2">
      <c r="A62" t="s">
        <v>145</v>
      </c>
      <c r="B62" t="s">
        <v>194</v>
      </c>
      <c r="C62">
        <f t="shared" si="0"/>
        <v>11</v>
      </c>
    </row>
    <row r="63" spans="1:3" x14ac:dyDescent="0.2">
      <c r="A63" t="s">
        <v>147</v>
      </c>
      <c r="B63" t="s">
        <v>176</v>
      </c>
      <c r="C63">
        <f t="shared" si="0"/>
        <v>11</v>
      </c>
    </row>
    <row r="64" spans="1:3" x14ac:dyDescent="0.2">
      <c r="A64" t="s">
        <v>149</v>
      </c>
      <c r="B64" t="s">
        <v>195</v>
      </c>
      <c r="C64">
        <f t="shared" si="0"/>
        <v>11</v>
      </c>
    </row>
    <row r="65" spans="1:3" x14ac:dyDescent="0.2">
      <c r="A65" t="s">
        <v>151</v>
      </c>
      <c r="B65" t="s">
        <v>152</v>
      </c>
      <c r="C65">
        <f t="shared" si="0"/>
        <v>11</v>
      </c>
    </row>
    <row r="66" spans="1:3" x14ac:dyDescent="0.2">
      <c r="A66" t="s">
        <v>173</v>
      </c>
      <c r="B66" t="s">
        <v>174</v>
      </c>
      <c r="C66">
        <f t="shared" si="0"/>
        <v>11</v>
      </c>
    </row>
    <row r="67" spans="1:3" x14ac:dyDescent="0.2">
      <c r="A67" t="str">
        <f>"[spread"&amp;TEXT(C67, "00")&amp;"]"</f>
        <v>[spread12]</v>
      </c>
      <c r="C67">
        <f t="shared" si="0"/>
        <v>12</v>
      </c>
    </row>
    <row r="68" spans="1:3" x14ac:dyDescent="0.2">
      <c r="A68" t="s">
        <v>145</v>
      </c>
      <c r="B68" t="s">
        <v>196</v>
      </c>
      <c r="C68">
        <f t="shared" si="0"/>
        <v>12</v>
      </c>
    </row>
    <row r="69" spans="1:3" x14ac:dyDescent="0.2">
      <c r="A69" t="s">
        <v>147</v>
      </c>
      <c r="B69" t="s">
        <v>176</v>
      </c>
      <c r="C69">
        <f t="shared" si="0"/>
        <v>12</v>
      </c>
    </row>
    <row r="70" spans="1:3" x14ac:dyDescent="0.2">
      <c r="A70" t="s">
        <v>149</v>
      </c>
      <c r="B70" t="s">
        <v>197</v>
      </c>
      <c r="C70">
        <f t="shared" si="0"/>
        <v>12</v>
      </c>
    </row>
    <row r="71" spans="1:3" x14ac:dyDescent="0.2">
      <c r="A71" t="s">
        <v>151</v>
      </c>
      <c r="B71" t="s">
        <v>152</v>
      </c>
      <c r="C71">
        <f t="shared" si="0"/>
        <v>12</v>
      </c>
    </row>
    <row r="72" spans="1:3" x14ac:dyDescent="0.2">
      <c r="A72" t="s">
        <v>173</v>
      </c>
      <c r="B72" t="s">
        <v>174</v>
      </c>
      <c r="C72">
        <f t="shared" si="0"/>
        <v>12</v>
      </c>
    </row>
    <row r="73" spans="1:3" x14ac:dyDescent="0.2">
      <c r="A73" t="str">
        <f>"[spread"&amp;TEXT(C73, "00")&amp;"]"</f>
        <v>[spread13]</v>
      </c>
      <c r="C73">
        <f t="shared" si="0"/>
        <v>13</v>
      </c>
    </row>
    <row r="74" spans="1:3" x14ac:dyDescent="0.2">
      <c r="A74" t="s">
        <v>145</v>
      </c>
      <c r="B74" t="s">
        <v>198</v>
      </c>
      <c r="C74">
        <f t="shared" si="0"/>
        <v>13</v>
      </c>
    </row>
    <row r="75" spans="1:3" x14ac:dyDescent="0.2">
      <c r="A75" t="s">
        <v>147</v>
      </c>
      <c r="B75" t="s">
        <v>176</v>
      </c>
      <c r="C75">
        <f t="shared" si="0"/>
        <v>13</v>
      </c>
    </row>
    <row r="76" spans="1:3" x14ac:dyDescent="0.2">
      <c r="A76" t="s">
        <v>149</v>
      </c>
      <c r="B76" t="s">
        <v>199</v>
      </c>
      <c r="C76">
        <f t="shared" si="0"/>
        <v>13</v>
      </c>
    </row>
    <row r="77" spans="1:3" x14ac:dyDescent="0.2">
      <c r="A77" t="s">
        <v>151</v>
      </c>
      <c r="B77" t="s">
        <v>152</v>
      </c>
      <c r="C77">
        <f t="shared" si="0"/>
        <v>13</v>
      </c>
    </row>
    <row r="78" spans="1:3" x14ac:dyDescent="0.2">
      <c r="A78" t="s">
        <v>173</v>
      </c>
      <c r="B78" t="s">
        <v>174</v>
      </c>
      <c r="C78">
        <f t="shared" si="0"/>
        <v>13</v>
      </c>
    </row>
    <row r="79" spans="1:3" x14ac:dyDescent="0.2">
      <c r="A79" t="str">
        <f>"[spread"&amp;TEXT(C79, "00")&amp;"]"</f>
        <v>[spread14]</v>
      </c>
      <c r="C79">
        <f t="shared" si="0"/>
        <v>14</v>
      </c>
    </row>
    <row r="80" spans="1:3" x14ac:dyDescent="0.2">
      <c r="A80" t="s">
        <v>145</v>
      </c>
      <c r="B80" t="s">
        <v>200</v>
      </c>
      <c r="C80">
        <f t="shared" si="0"/>
        <v>14</v>
      </c>
    </row>
    <row r="81" spans="1:3" x14ac:dyDescent="0.2">
      <c r="A81" t="s">
        <v>147</v>
      </c>
      <c r="B81" t="s">
        <v>176</v>
      </c>
      <c r="C81">
        <f t="shared" si="0"/>
        <v>14</v>
      </c>
    </row>
    <row r="82" spans="1:3" x14ac:dyDescent="0.2">
      <c r="A82" t="s">
        <v>149</v>
      </c>
      <c r="B82" t="s">
        <v>201</v>
      </c>
      <c r="C82">
        <f t="shared" si="0"/>
        <v>14</v>
      </c>
    </row>
    <row r="83" spans="1:3" x14ac:dyDescent="0.2">
      <c r="A83" t="s">
        <v>151</v>
      </c>
      <c r="B83" t="s">
        <v>152</v>
      </c>
      <c r="C83">
        <f t="shared" si="0"/>
        <v>14</v>
      </c>
    </row>
    <row r="84" spans="1:3" x14ac:dyDescent="0.2">
      <c r="A84" t="s">
        <v>173</v>
      </c>
      <c r="B84" t="s">
        <v>174</v>
      </c>
      <c r="C84">
        <f t="shared" si="0"/>
        <v>14</v>
      </c>
    </row>
    <row r="85" spans="1:3" x14ac:dyDescent="0.2">
      <c r="A85" t="str">
        <f>"[spread"&amp;TEXT(C85, "00")&amp;"]"</f>
        <v>[spread15]</v>
      </c>
      <c r="C85">
        <f t="shared" si="0"/>
        <v>15</v>
      </c>
    </row>
    <row r="86" spans="1:3" x14ac:dyDescent="0.2">
      <c r="A86" t="s">
        <v>145</v>
      </c>
      <c r="B86" t="s">
        <v>202</v>
      </c>
      <c r="C86">
        <f t="shared" si="0"/>
        <v>15</v>
      </c>
    </row>
    <row r="87" spans="1:3" x14ac:dyDescent="0.2">
      <c r="A87" t="s">
        <v>147</v>
      </c>
      <c r="B87" t="s">
        <v>176</v>
      </c>
      <c r="C87">
        <f t="shared" si="0"/>
        <v>15</v>
      </c>
    </row>
    <row r="88" spans="1:3" x14ac:dyDescent="0.2">
      <c r="A88" t="s">
        <v>149</v>
      </c>
      <c r="B88" t="s">
        <v>203</v>
      </c>
      <c r="C88">
        <f t="shared" si="0"/>
        <v>15</v>
      </c>
    </row>
    <row r="89" spans="1:3" x14ac:dyDescent="0.2">
      <c r="A89" t="s">
        <v>151</v>
      </c>
      <c r="B89" t="s">
        <v>152</v>
      </c>
      <c r="C89">
        <f t="shared" si="0"/>
        <v>15</v>
      </c>
    </row>
    <row r="90" spans="1:3" x14ac:dyDescent="0.2">
      <c r="A90" t="s">
        <v>173</v>
      </c>
      <c r="B90" t="s">
        <v>174</v>
      </c>
      <c r="C90">
        <f t="shared" si="0"/>
        <v>15</v>
      </c>
    </row>
    <row r="91" spans="1:3" x14ac:dyDescent="0.2">
      <c r="A91" t="str">
        <f>"[spread"&amp;TEXT(C91, "00")&amp;"]"</f>
        <v>[spread16]</v>
      </c>
      <c r="C91">
        <f t="shared" si="0"/>
        <v>16</v>
      </c>
    </row>
    <row r="92" spans="1:3" x14ac:dyDescent="0.2">
      <c r="A92" t="s">
        <v>145</v>
      </c>
      <c r="B92" t="s">
        <v>204</v>
      </c>
      <c r="C92">
        <f t="shared" si="0"/>
        <v>16</v>
      </c>
    </row>
    <row r="93" spans="1:3" x14ac:dyDescent="0.2">
      <c r="A93" t="s">
        <v>147</v>
      </c>
      <c r="B93" t="s">
        <v>176</v>
      </c>
      <c r="C93">
        <f t="shared" si="0"/>
        <v>16</v>
      </c>
    </row>
    <row r="94" spans="1:3" x14ac:dyDescent="0.2">
      <c r="A94" t="s">
        <v>149</v>
      </c>
      <c r="B94" t="s">
        <v>205</v>
      </c>
      <c r="C94">
        <f t="shared" si="0"/>
        <v>16</v>
      </c>
    </row>
    <row r="95" spans="1:3" x14ac:dyDescent="0.2">
      <c r="A95" t="s">
        <v>151</v>
      </c>
      <c r="B95" t="s">
        <v>152</v>
      </c>
      <c r="C95">
        <f t="shared" si="0"/>
        <v>16</v>
      </c>
    </row>
    <row r="96" spans="1:3" x14ac:dyDescent="0.2">
      <c r="A96" t="s">
        <v>173</v>
      </c>
      <c r="B96" t="s">
        <v>174</v>
      </c>
      <c r="C96">
        <f t="shared" si="0"/>
        <v>16</v>
      </c>
    </row>
    <row r="97" spans="1:3" x14ac:dyDescent="0.2">
      <c r="A97" t="str">
        <f>"[spread"&amp;TEXT(C97, "00")&amp;"]"</f>
        <v>[spread17]</v>
      </c>
      <c r="C97">
        <f t="shared" si="0"/>
        <v>17</v>
      </c>
    </row>
    <row r="98" spans="1:3" x14ac:dyDescent="0.2">
      <c r="A98" t="s">
        <v>145</v>
      </c>
      <c r="B98" t="s">
        <v>206</v>
      </c>
      <c r="C98">
        <f t="shared" si="0"/>
        <v>17</v>
      </c>
    </row>
    <row r="99" spans="1:3" x14ac:dyDescent="0.2">
      <c r="A99" t="s">
        <v>147</v>
      </c>
      <c r="B99" t="s">
        <v>176</v>
      </c>
      <c r="C99">
        <f t="shared" si="0"/>
        <v>17</v>
      </c>
    </row>
    <row r="100" spans="1:3" x14ac:dyDescent="0.2">
      <c r="A100" t="s">
        <v>149</v>
      </c>
      <c r="B100" t="s">
        <v>207</v>
      </c>
      <c r="C100">
        <f t="shared" si="0"/>
        <v>17</v>
      </c>
    </row>
    <row r="101" spans="1:3" x14ac:dyDescent="0.2">
      <c r="A101" t="s">
        <v>151</v>
      </c>
      <c r="B101" t="s">
        <v>152</v>
      </c>
      <c r="C101">
        <f t="shared" si="0"/>
        <v>17</v>
      </c>
    </row>
    <row r="102" spans="1:3" x14ac:dyDescent="0.2">
      <c r="A102" t="s">
        <v>173</v>
      </c>
      <c r="B102" t="s">
        <v>174</v>
      </c>
      <c r="C102">
        <f t="shared" si="0"/>
        <v>17</v>
      </c>
    </row>
    <row r="103" spans="1:3" x14ac:dyDescent="0.2">
      <c r="A103" t="str">
        <f>"[spread"&amp;TEXT(C103, "00")&amp;"]"</f>
        <v>[spread18]</v>
      </c>
      <c r="C103">
        <f t="shared" si="0"/>
        <v>18</v>
      </c>
    </row>
    <row r="104" spans="1:3" x14ac:dyDescent="0.2">
      <c r="A104" t="s">
        <v>145</v>
      </c>
      <c r="B104" t="s">
        <v>208</v>
      </c>
      <c r="C104">
        <f t="shared" si="0"/>
        <v>18</v>
      </c>
    </row>
    <row r="105" spans="1:3" x14ac:dyDescent="0.2">
      <c r="A105" t="s">
        <v>147</v>
      </c>
      <c r="B105" t="s">
        <v>209</v>
      </c>
      <c r="C105">
        <f t="shared" si="0"/>
        <v>18</v>
      </c>
    </row>
    <row r="106" spans="1:3" x14ac:dyDescent="0.2">
      <c r="A106" t="s">
        <v>149</v>
      </c>
      <c r="B106" t="s">
        <v>210</v>
      </c>
      <c r="C106">
        <f t="shared" si="0"/>
        <v>18</v>
      </c>
    </row>
    <row r="107" spans="1:3" x14ac:dyDescent="0.2">
      <c r="A107" t="s">
        <v>151</v>
      </c>
      <c r="B107" t="s">
        <v>152</v>
      </c>
      <c r="C107">
        <f t="shared" si="0"/>
        <v>18</v>
      </c>
    </row>
    <row r="108" spans="1:3" x14ac:dyDescent="0.2">
      <c r="A108" t="s">
        <v>173</v>
      </c>
      <c r="B108" t="s">
        <v>174</v>
      </c>
      <c r="C108">
        <f t="shared" si="0"/>
        <v>18</v>
      </c>
    </row>
    <row r="109" spans="1:3" x14ac:dyDescent="0.2">
      <c r="A109" t="str">
        <f>"[spread"&amp;TEXT(C109, "00")&amp;"]"</f>
        <v>[spread19]</v>
      </c>
      <c r="C109">
        <f t="shared" si="0"/>
        <v>19</v>
      </c>
    </row>
    <row r="110" spans="1:3" x14ac:dyDescent="0.2">
      <c r="A110" t="s">
        <v>145</v>
      </c>
      <c r="B110" t="s">
        <v>211</v>
      </c>
      <c r="C110">
        <f t="shared" si="0"/>
        <v>19</v>
      </c>
    </row>
    <row r="111" spans="1:3" x14ac:dyDescent="0.2">
      <c r="A111" t="s">
        <v>147</v>
      </c>
      <c r="B111" t="s">
        <v>209</v>
      </c>
      <c r="C111">
        <f t="shared" si="0"/>
        <v>19</v>
      </c>
    </row>
    <row r="112" spans="1:3" x14ac:dyDescent="0.2">
      <c r="A112" t="s">
        <v>149</v>
      </c>
      <c r="B112" t="s">
        <v>212</v>
      </c>
      <c r="C112">
        <f t="shared" si="0"/>
        <v>19</v>
      </c>
    </row>
    <row r="113" spans="1:3" x14ac:dyDescent="0.2">
      <c r="A113" t="s">
        <v>151</v>
      </c>
      <c r="B113" t="s">
        <v>152</v>
      </c>
      <c r="C113">
        <f t="shared" si="0"/>
        <v>19</v>
      </c>
    </row>
    <row r="114" spans="1:3" x14ac:dyDescent="0.2">
      <c r="A114" t="s">
        <v>173</v>
      </c>
      <c r="B114" t="s">
        <v>174</v>
      </c>
      <c r="C114">
        <f t="shared" si="0"/>
        <v>19</v>
      </c>
    </row>
    <row r="115" spans="1:3" x14ac:dyDescent="0.2">
      <c r="A115" t="str">
        <f>"[spread"&amp;TEXT(C115, "00")&amp;"]"</f>
        <v>[spread20]</v>
      </c>
      <c r="C115">
        <f t="shared" si="0"/>
        <v>20</v>
      </c>
    </row>
    <row r="116" spans="1:3" x14ac:dyDescent="0.2">
      <c r="A116" t="s">
        <v>145</v>
      </c>
      <c r="B116" t="s">
        <v>213</v>
      </c>
      <c r="C116">
        <f t="shared" si="0"/>
        <v>20</v>
      </c>
    </row>
    <row r="117" spans="1:3" x14ac:dyDescent="0.2">
      <c r="A117" t="s">
        <v>147</v>
      </c>
      <c r="B117" t="s">
        <v>209</v>
      </c>
      <c r="C117">
        <f t="shared" si="0"/>
        <v>20</v>
      </c>
    </row>
    <row r="118" spans="1:3" x14ac:dyDescent="0.2">
      <c r="A118" t="s">
        <v>149</v>
      </c>
      <c r="B118" t="s">
        <v>214</v>
      </c>
      <c r="C118">
        <f t="shared" si="0"/>
        <v>20</v>
      </c>
    </row>
    <row r="119" spans="1:3" x14ac:dyDescent="0.2">
      <c r="A119" t="s">
        <v>151</v>
      </c>
      <c r="B119" t="s">
        <v>152</v>
      </c>
      <c r="C119">
        <f t="shared" si="0"/>
        <v>20</v>
      </c>
    </row>
    <row r="120" spans="1:3" x14ac:dyDescent="0.2">
      <c r="A120" t="s">
        <v>173</v>
      </c>
      <c r="B120" t="s">
        <v>174</v>
      </c>
      <c r="C120">
        <f t="shared" si="0"/>
        <v>20</v>
      </c>
    </row>
    <row r="121" spans="1:3" x14ac:dyDescent="0.2">
      <c r="A121" t="str">
        <f>"[spread"&amp;TEXT(C121, "00")&amp;"]"</f>
        <v>[spread21]</v>
      </c>
      <c r="C121">
        <f t="shared" si="0"/>
        <v>21</v>
      </c>
    </row>
    <row r="122" spans="1:3" x14ac:dyDescent="0.2">
      <c r="A122" t="s">
        <v>145</v>
      </c>
      <c r="B122" t="s">
        <v>215</v>
      </c>
      <c r="C122">
        <f t="shared" si="0"/>
        <v>21</v>
      </c>
    </row>
    <row r="123" spans="1:3" x14ac:dyDescent="0.2">
      <c r="A123" t="s">
        <v>147</v>
      </c>
      <c r="B123" t="s">
        <v>209</v>
      </c>
      <c r="C123">
        <f t="shared" si="0"/>
        <v>21</v>
      </c>
    </row>
    <row r="124" spans="1:3" x14ac:dyDescent="0.2">
      <c r="A124" t="s">
        <v>149</v>
      </c>
      <c r="B124" t="s">
        <v>216</v>
      </c>
      <c r="C124">
        <f t="shared" si="0"/>
        <v>21</v>
      </c>
    </row>
    <row r="125" spans="1:3" x14ac:dyDescent="0.2">
      <c r="A125" t="s">
        <v>151</v>
      </c>
      <c r="B125" t="s">
        <v>152</v>
      </c>
      <c r="C125">
        <f t="shared" si="0"/>
        <v>21</v>
      </c>
    </row>
    <row r="126" spans="1:3" x14ac:dyDescent="0.2">
      <c r="A126" t="s">
        <v>173</v>
      </c>
      <c r="B126" t="s">
        <v>174</v>
      </c>
      <c r="C126">
        <f t="shared" si="0"/>
        <v>21</v>
      </c>
    </row>
    <row r="127" spans="1:3" x14ac:dyDescent="0.2">
      <c r="A127" t="str">
        <f>"[spread"&amp;TEXT(C127, "00")&amp;"]"</f>
        <v>[spread22]</v>
      </c>
      <c r="C127">
        <f t="shared" si="0"/>
        <v>22</v>
      </c>
    </row>
    <row r="128" spans="1:3" x14ac:dyDescent="0.2">
      <c r="A128" t="s">
        <v>145</v>
      </c>
      <c r="B128" t="s">
        <v>208</v>
      </c>
      <c r="C128">
        <f t="shared" si="0"/>
        <v>22</v>
      </c>
    </row>
    <row r="129" spans="1:3" x14ac:dyDescent="0.2">
      <c r="A129" t="s">
        <v>147</v>
      </c>
      <c r="B129" t="s">
        <v>209</v>
      </c>
      <c r="C129">
        <f t="shared" si="0"/>
        <v>22</v>
      </c>
    </row>
    <row r="130" spans="1:3" x14ac:dyDescent="0.2">
      <c r="A130" t="s">
        <v>149</v>
      </c>
      <c r="B130" t="s">
        <v>217</v>
      </c>
      <c r="C130">
        <f t="shared" si="0"/>
        <v>22</v>
      </c>
    </row>
    <row r="131" spans="1:3" x14ac:dyDescent="0.2">
      <c r="A131" t="s">
        <v>151</v>
      </c>
      <c r="B131" t="s">
        <v>152</v>
      </c>
      <c r="C131">
        <f t="shared" si="0"/>
        <v>22</v>
      </c>
    </row>
    <row r="132" spans="1:3" x14ac:dyDescent="0.2">
      <c r="A132" t="s">
        <v>173</v>
      </c>
      <c r="B132" t="s">
        <v>174</v>
      </c>
      <c r="C132">
        <f t="shared" si="0"/>
        <v>22</v>
      </c>
    </row>
    <row r="133" spans="1:3" x14ac:dyDescent="0.2">
      <c r="A133" t="str">
        <f>"[spread"&amp;TEXT(C133, "00")&amp;"]"</f>
        <v>[spread23]</v>
      </c>
      <c r="C133">
        <f t="shared" si="0"/>
        <v>23</v>
      </c>
    </row>
    <row r="134" spans="1:3" x14ac:dyDescent="0.2">
      <c r="A134" t="s">
        <v>145</v>
      </c>
      <c r="B134" t="s">
        <v>211</v>
      </c>
      <c r="C134">
        <f t="shared" si="0"/>
        <v>23</v>
      </c>
    </row>
    <row r="135" spans="1:3" x14ac:dyDescent="0.2">
      <c r="A135" t="s">
        <v>147</v>
      </c>
      <c r="B135" t="s">
        <v>209</v>
      </c>
      <c r="C135">
        <f t="shared" si="0"/>
        <v>23</v>
      </c>
    </row>
    <row r="136" spans="1:3" x14ac:dyDescent="0.2">
      <c r="A136" t="s">
        <v>149</v>
      </c>
      <c r="B136" t="s">
        <v>218</v>
      </c>
      <c r="C136">
        <f t="shared" si="0"/>
        <v>23</v>
      </c>
    </row>
    <row r="137" spans="1:3" x14ac:dyDescent="0.2">
      <c r="A137" t="s">
        <v>151</v>
      </c>
      <c r="B137" t="s">
        <v>152</v>
      </c>
      <c r="C137">
        <f t="shared" si="0"/>
        <v>23</v>
      </c>
    </row>
    <row r="138" spans="1:3" x14ac:dyDescent="0.2">
      <c r="A138" t="s">
        <v>173</v>
      </c>
      <c r="B138" t="s">
        <v>174</v>
      </c>
      <c r="C138">
        <f t="shared" si="0"/>
        <v>23</v>
      </c>
    </row>
    <row r="139" spans="1:3" x14ac:dyDescent="0.2">
      <c r="A139" t="str">
        <f>"[spread"&amp;TEXT(C139, "00")&amp;"]"</f>
        <v>[spread24]</v>
      </c>
      <c r="C139">
        <f t="shared" si="0"/>
        <v>24</v>
      </c>
    </row>
    <row r="140" spans="1:3" x14ac:dyDescent="0.2">
      <c r="A140" t="s">
        <v>145</v>
      </c>
      <c r="B140" t="s">
        <v>213</v>
      </c>
      <c r="C140">
        <f t="shared" si="0"/>
        <v>24</v>
      </c>
    </row>
    <row r="141" spans="1:3" x14ac:dyDescent="0.2">
      <c r="A141" t="s">
        <v>147</v>
      </c>
      <c r="B141" t="s">
        <v>209</v>
      </c>
      <c r="C141">
        <f t="shared" si="0"/>
        <v>24</v>
      </c>
    </row>
    <row r="142" spans="1:3" x14ac:dyDescent="0.2">
      <c r="A142" t="s">
        <v>149</v>
      </c>
      <c r="B142" t="s">
        <v>219</v>
      </c>
      <c r="C142">
        <f t="shared" si="0"/>
        <v>24</v>
      </c>
    </row>
    <row r="143" spans="1:3" x14ac:dyDescent="0.2">
      <c r="A143" t="s">
        <v>151</v>
      </c>
      <c r="B143" t="s">
        <v>152</v>
      </c>
      <c r="C143">
        <f t="shared" si="0"/>
        <v>24</v>
      </c>
    </row>
    <row r="144" spans="1:3" x14ac:dyDescent="0.2">
      <c r="A144" t="s">
        <v>173</v>
      </c>
      <c r="B144" t="s">
        <v>174</v>
      </c>
      <c r="C144">
        <f t="shared" si="0"/>
        <v>24</v>
      </c>
    </row>
    <row r="145" spans="1:3" x14ac:dyDescent="0.2">
      <c r="A145" t="str">
        <f>"[spread"&amp;TEXT(C145, "00")&amp;"]"</f>
        <v>[spread25]</v>
      </c>
      <c r="C145">
        <f t="shared" si="0"/>
        <v>25</v>
      </c>
    </row>
    <row r="146" spans="1:3" x14ac:dyDescent="0.2">
      <c r="A146" t="s">
        <v>145</v>
      </c>
      <c r="B146" t="s">
        <v>215</v>
      </c>
      <c r="C146">
        <f t="shared" si="0"/>
        <v>25</v>
      </c>
    </row>
    <row r="147" spans="1:3" x14ac:dyDescent="0.2">
      <c r="A147" t="s">
        <v>147</v>
      </c>
      <c r="B147" t="s">
        <v>209</v>
      </c>
      <c r="C147">
        <f t="shared" si="0"/>
        <v>25</v>
      </c>
    </row>
    <row r="148" spans="1:3" x14ac:dyDescent="0.2">
      <c r="A148" t="s">
        <v>149</v>
      </c>
      <c r="B148" t="s">
        <v>220</v>
      </c>
      <c r="C148">
        <f t="shared" si="0"/>
        <v>25</v>
      </c>
    </row>
    <row r="149" spans="1:3" x14ac:dyDescent="0.2">
      <c r="A149" t="s">
        <v>151</v>
      </c>
      <c r="B149" t="s">
        <v>152</v>
      </c>
      <c r="C149">
        <f t="shared" si="0"/>
        <v>25</v>
      </c>
    </row>
    <row r="150" spans="1:3" x14ac:dyDescent="0.2">
      <c r="A150" t="s">
        <v>173</v>
      </c>
      <c r="B150" t="s">
        <v>174</v>
      </c>
      <c r="C150">
        <f t="shared" si="0"/>
        <v>25</v>
      </c>
    </row>
    <row r="151" spans="1:3" x14ac:dyDescent="0.2">
      <c r="A151" t="str">
        <f>"[spread"&amp;TEXT(C151, "00")&amp;"]"</f>
        <v>[spread26]</v>
      </c>
      <c r="C151">
        <f t="shared" si="0"/>
        <v>26</v>
      </c>
    </row>
    <row r="152" spans="1:3" x14ac:dyDescent="0.2">
      <c r="A152" t="s">
        <v>145</v>
      </c>
      <c r="B152" s="51" t="s">
        <v>321</v>
      </c>
      <c r="C152">
        <f t="shared" si="0"/>
        <v>26</v>
      </c>
    </row>
    <row r="153" spans="1:3" x14ac:dyDescent="0.2">
      <c r="A153" t="s">
        <v>147</v>
      </c>
      <c r="B153" t="s">
        <v>221</v>
      </c>
      <c r="C153">
        <f t="shared" si="0"/>
        <v>26</v>
      </c>
    </row>
    <row r="154" spans="1:3" x14ac:dyDescent="0.2">
      <c r="A154" t="s">
        <v>149</v>
      </c>
      <c r="B154" t="s">
        <v>222</v>
      </c>
      <c r="C154">
        <f t="shared" si="0"/>
        <v>26</v>
      </c>
    </row>
    <row r="155" spans="1:3" x14ac:dyDescent="0.2">
      <c r="A155" t="s">
        <v>151</v>
      </c>
      <c r="B155" t="s">
        <v>152</v>
      </c>
      <c r="C155">
        <f t="shared" si="0"/>
        <v>26</v>
      </c>
    </row>
    <row r="156" spans="1:3" x14ac:dyDescent="0.2">
      <c r="A156" t="s">
        <v>173</v>
      </c>
      <c r="C156">
        <f t="shared" si="0"/>
        <v>26</v>
      </c>
    </row>
    <row r="157" spans="1:3" x14ac:dyDescent="0.2">
      <c r="A157" t="str">
        <f>"[spread"&amp;TEXT(C157, "00")&amp;"]"</f>
        <v>[spread27]</v>
      </c>
      <c r="C157">
        <f t="shared" si="0"/>
        <v>27</v>
      </c>
    </row>
    <row r="158" spans="1:3" x14ac:dyDescent="0.2">
      <c r="A158" t="s">
        <v>145</v>
      </c>
      <c r="B158" s="51" t="s">
        <v>322</v>
      </c>
      <c r="C158">
        <f t="shared" si="0"/>
        <v>27</v>
      </c>
    </row>
    <row r="159" spans="1:3" x14ac:dyDescent="0.2">
      <c r="A159" t="s">
        <v>147</v>
      </c>
      <c r="B159" t="s">
        <v>221</v>
      </c>
      <c r="C159">
        <f t="shared" si="0"/>
        <v>27</v>
      </c>
    </row>
    <row r="160" spans="1:3" x14ac:dyDescent="0.2">
      <c r="A160" t="s">
        <v>149</v>
      </c>
      <c r="B160" t="s">
        <v>223</v>
      </c>
      <c r="C160">
        <f t="shared" si="0"/>
        <v>27</v>
      </c>
    </row>
    <row r="161" spans="1:3" x14ac:dyDescent="0.2">
      <c r="A161" t="s">
        <v>151</v>
      </c>
      <c r="B161" t="s">
        <v>152</v>
      </c>
      <c r="C161">
        <f t="shared" si="0"/>
        <v>27</v>
      </c>
    </row>
    <row r="162" spans="1:3" x14ac:dyDescent="0.2">
      <c r="A162" t="s">
        <v>173</v>
      </c>
      <c r="C162">
        <f t="shared" si="0"/>
        <v>27</v>
      </c>
    </row>
    <row r="163" spans="1:3" x14ac:dyDescent="0.2">
      <c r="A163" t="str">
        <f>"[spread"&amp;TEXT(C163, "00")&amp;"]"</f>
        <v>[spread28]</v>
      </c>
      <c r="C163">
        <f t="shared" si="0"/>
        <v>28</v>
      </c>
    </row>
    <row r="164" spans="1:3" x14ac:dyDescent="0.2">
      <c r="A164" t="s">
        <v>145</v>
      </c>
      <c r="B164" s="51" t="s">
        <v>323</v>
      </c>
      <c r="C164">
        <f t="shared" si="0"/>
        <v>28</v>
      </c>
    </row>
    <row r="165" spans="1:3" x14ac:dyDescent="0.2">
      <c r="A165" t="s">
        <v>147</v>
      </c>
      <c r="B165" t="s">
        <v>221</v>
      </c>
      <c r="C165">
        <f t="shared" si="0"/>
        <v>28</v>
      </c>
    </row>
    <row r="166" spans="1:3" x14ac:dyDescent="0.2">
      <c r="A166" t="s">
        <v>149</v>
      </c>
      <c r="B166" t="s">
        <v>224</v>
      </c>
      <c r="C166">
        <f t="shared" si="0"/>
        <v>28</v>
      </c>
    </row>
    <row r="167" spans="1:3" x14ac:dyDescent="0.2">
      <c r="A167" t="s">
        <v>151</v>
      </c>
      <c r="B167" t="s">
        <v>152</v>
      </c>
      <c r="C167">
        <f t="shared" si="0"/>
        <v>28</v>
      </c>
    </row>
    <row r="168" spans="1:3" x14ac:dyDescent="0.2">
      <c r="A168" t="s">
        <v>173</v>
      </c>
      <c r="C168">
        <f t="shared" si="0"/>
        <v>28</v>
      </c>
    </row>
    <row r="169" spans="1:3" x14ac:dyDescent="0.2">
      <c r="A169" t="str">
        <f>"[spread"&amp;TEXT(C169, "00")&amp;"]"</f>
        <v>[spread29]</v>
      </c>
      <c r="C169">
        <f t="shared" si="0"/>
        <v>29</v>
      </c>
    </row>
    <row r="170" spans="1:3" x14ac:dyDescent="0.2">
      <c r="A170" t="s">
        <v>145</v>
      </c>
      <c r="B170" s="51" t="s">
        <v>324</v>
      </c>
      <c r="C170">
        <f t="shared" si="0"/>
        <v>29</v>
      </c>
    </row>
    <row r="171" spans="1:3" x14ac:dyDescent="0.2">
      <c r="A171" t="s">
        <v>147</v>
      </c>
      <c r="B171" t="s">
        <v>221</v>
      </c>
      <c r="C171">
        <f t="shared" si="0"/>
        <v>29</v>
      </c>
    </row>
    <row r="172" spans="1:3" x14ac:dyDescent="0.2">
      <c r="A172" t="s">
        <v>149</v>
      </c>
      <c r="B172" t="s">
        <v>225</v>
      </c>
      <c r="C172">
        <f t="shared" si="0"/>
        <v>29</v>
      </c>
    </row>
    <row r="173" spans="1:3" x14ac:dyDescent="0.2">
      <c r="A173" t="s">
        <v>151</v>
      </c>
      <c r="B173" t="s">
        <v>152</v>
      </c>
      <c r="C173">
        <f t="shared" si="0"/>
        <v>29</v>
      </c>
    </row>
    <row r="174" spans="1:3" x14ac:dyDescent="0.2">
      <c r="A174" t="s">
        <v>173</v>
      </c>
      <c r="C174">
        <f t="shared" si="0"/>
        <v>29</v>
      </c>
    </row>
    <row r="175" spans="1:3" x14ac:dyDescent="0.2">
      <c r="A175" t="str">
        <f>"[spread"&amp;TEXT(C175, "00")&amp;"]"</f>
        <v>[spread30]</v>
      </c>
      <c r="C175">
        <f t="shared" si="0"/>
        <v>30</v>
      </c>
    </row>
    <row r="176" spans="1:3" x14ac:dyDescent="0.2">
      <c r="A176" t="s">
        <v>145</v>
      </c>
      <c r="B176" s="51" t="s">
        <v>325</v>
      </c>
      <c r="C176">
        <f t="shared" si="0"/>
        <v>30</v>
      </c>
    </row>
    <row r="177" spans="1:3" x14ac:dyDescent="0.2">
      <c r="A177" t="s">
        <v>147</v>
      </c>
      <c r="B177" t="s">
        <v>221</v>
      </c>
      <c r="C177">
        <f t="shared" si="0"/>
        <v>30</v>
      </c>
    </row>
    <row r="178" spans="1:3" x14ac:dyDescent="0.2">
      <c r="A178" t="s">
        <v>149</v>
      </c>
      <c r="B178" t="s">
        <v>226</v>
      </c>
      <c r="C178">
        <f t="shared" si="0"/>
        <v>30</v>
      </c>
    </row>
    <row r="179" spans="1:3" x14ac:dyDescent="0.2">
      <c r="A179" t="s">
        <v>151</v>
      </c>
      <c r="B179" t="s">
        <v>152</v>
      </c>
      <c r="C179">
        <f t="shared" si="0"/>
        <v>30</v>
      </c>
    </row>
    <row r="180" spans="1:3" x14ac:dyDescent="0.2">
      <c r="A180" t="s">
        <v>173</v>
      </c>
      <c r="C180">
        <f t="shared" si="0"/>
        <v>30</v>
      </c>
    </row>
    <row r="181" spans="1:3" x14ac:dyDescent="0.2">
      <c r="A181" t="str">
        <f>"[spread"&amp;TEXT(C181, "00")&amp;"]"</f>
        <v>[spread31]</v>
      </c>
      <c r="C181">
        <f t="shared" si="0"/>
        <v>31</v>
      </c>
    </row>
    <row r="182" spans="1:3" x14ac:dyDescent="0.2">
      <c r="A182" t="s">
        <v>145</v>
      </c>
      <c r="B182" s="51" t="s">
        <v>326</v>
      </c>
      <c r="C182">
        <f t="shared" si="0"/>
        <v>31</v>
      </c>
    </row>
    <row r="183" spans="1:3" x14ac:dyDescent="0.2">
      <c r="A183" t="s">
        <v>147</v>
      </c>
      <c r="B183" t="s">
        <v>221</v>
      </c>
      <c r="C183">
        <f t="shared" si="0"/>
        <v>31</v>
      </c>
    </row>
    <row r="184" spans="1:3" x14ac:dyDescent="0.2">
      <c r="A184" t="s">
        <v>149</v>
      </c>
      <c r="B184" t="s">
        <v>227</v>
      </c>
      <c r="C184">
        <f t="shared" si="0"/>
        <v>31</v>
      </c>
    </row>
    <row r="185" spans="1:3" x14ac:dyDescent="0.2">
      <c r="A185" t="s">
        <v>151</v>
      </c>
      <c r="B185" t="s">
        <v>152</v>
      </c>
      <c r="C185">
        <f t="shared" si="0"/>
        <v>31</v>
      </c>
    </row>
    <row r="186" spans="1:3" x14ac:dyDescent="0.2">
      <c r="A186" t="s">
        <v>173</v>
      </c>
      <c r="C186">
        <f t="shared" si="0"/>
        <v>31</v>
      </c>
    </row>
    <row r="187" spans="1:3" x14ac:dyDescent="0.2">
      <c r="A187" t="str">
        <f>"[spread"&amp;TEXT(C187, "00")&amp;"]"</f>
        <v>[spread32]</v>
      </c>
      <c r="C187">
        <f t="shared" si="0"/>
        <v>32</v>
      </c>
    </row>
    <row r="188" spans="1:3" x14ac:dyDescent="0.2">
      <c r="A188" t="s">
        <v>145</v>
      </c>
      <c r="B188" s="51" t="s">
        <v>327</v>
      </c>
      <c r="C188">
        <f t="shared" si="0"/>
        <v>32</v>
      </c>
    </row>
    <row r="189" spans="1:3" x14ac:dyDescent="0.2">
      <c r="A189" t="s">
        <v>147</v>
      </c>
      <c r="B189" t="s">
        <v>221</v>
      </c>
      <c r="C189">
        <f t="shared" si="0"/>
        <v>32</v>
      </c>
    </row>
    <row r="190" spans="1:3" x14ac:dyDescent="0.2">
      <c r="A190" t="s">
        <v>149</v>
      </c>
      <c r="B190" t="s">
        <v>228</v>
      </c>
      <c r="C190">
        <f t="shared" si="0"/>
        <v>32</v>
      </c>
    </row>
    <row r="191" spans="1:3" x14ac:dyDescent="0.2">
      <c r="A191" t="s">
        <v>151</v>
      </c>
      <c r="B191" t="s">
        <v>152</v>
      </c>
      <c r="C191">
        <f t="shared" si="0"/>
        <v>32</v>
      </c>
    </row>
    <row r="192" spans="1:3" x14ac:dyDescent="0.2">
      <c r="A192" t="s">
        <v>173</v>
      </c>
      <c r="C192">
        <f t="shared" si="0"/>
        <v>32</v>
      </c>
    </row>
    <row r="193" spans="1:3" x14ac:dyDescent="0.2">
      <c r="A193" t="str">
        <f>"[spread"&amp;TEXT(C193, "00")&amp;"]"</f>
        <v>[spread33]</v>
      </c>
      <c r="C193">
        <f t="shared" si="0"/>
        <v>33</v>
      </c>
    </row>
    <row r="194" spans="1:3" x14ac:dyDescent="0.2">
      <c r="A194" t="s">
        <v>145</v>
      </c>
      <c r="B194" s="51" t="s">
        <v>328</v>
      </c>
      <c r="C194">
        <f t="shared" si="0"/>
        <v>33</v>
      </c>
    </row>
    <row r="195" spans="1:3" x14ac:dyDescent="0.2">
      <c r="A195" t="s">
        <v>147</v>
      </c>
      <c r="B195" t="s">
        <v>221</v>
      </c>
      <c r="C195">
        <f t="shared" si="0"/>
        <v>33</v>
      </c>
    </row>
    <row r="196" spans="1:3" x14ac:dyDescent="0.2">
      <c r="A196" t="s">
        <v>149</v>
      </c>
      <c r="B196" t="s">
        <v>229</v>
      </c>
      <c r="C196">
        <f t="shared" si="0"/>
        <v>33</v>
      </c>
    </row>
    <row r="197" spans="1:3" x14ac:dyDescent="0.2">
      <c r="A197" t="s">
        <v>151</v>
      </c>
      <c r="B197" t="s">
        <v>152</v>
      </c>
      <c r="C197">
        <f t="shared" si="0"/>
        <v>33</v>
      </c>
    </row>
    <row r="198" spans="1:3" x14ac:dyDescent="0.2">
      <c r="A198" t="s">
        <v>173</v>
      </c>
      <c r="C198">
        <f t="shared" si="0"/>
        <v>33</v>
      </c>
    </row>
    <row r="199" spans="1:3" x14ac:dyDescent="0.2">
      <c r="A199" t="str">
        <f>"[spread"&amp;TEXT(C199, "00")&amp;"]"</f>
        <v>[spread34]</v>
      </c>
      <c r="C199">
        <f t="shared" si="0"/>
        <v>34</v>
      </c>
    </row>
    <row r="200" spans="1:3" x14ac:dyDescent="0.2">
      <c r="A200" t="s">
        <v>145</v>
      </c>
      <c r="B200" s="51" t="s">
        <v>329</v>
      </c>
      <c r="C200">
        <f t="shared" si="0"/>
        <v>34</v>
      </c>
    </row>
    <row r="201" spans="1:3" x14ac:dyDescent="0.2">
      <c r="A201" t="s">
        <v>147</v>
      </c>
      <c r="B201" t="s">
        <v>221</v>
      </c>
      <c r="C201">
        <f t="shared" si="0"/>
        <v>34</v>
      </c>
    </row>
    <row r="202" spans="1:3" x14ac:dyDescent="0.2">
      <c r="A202" t="s">
        <v>149</v>
      </c>
      <c r="B202" t="s">
        <v>230</v>
      </c>
      <c r="C202">
        <f t="shared" si="0"/>
        <v>34</v>
      </c>
    </row>
    <row r="203" spans="1:3" x14ac:dyDescent="0.2">
      <c r="A203" t="s">
        <v>151</v>
      </c>
      <c r="B203" t="s">
        <v>152</v>
      </c>
      <c r="C203">
        <f t="shared" si="0"/>
        <v>34</v>
      </c>
    </row>
    <row r="204" spans="1:3" x14ac:dyDescent="0.2">
      <c r="A204" t="s">
        <v>173</v>
      </c>
      <c r="C204">
        <f t="shared" si="0"/>
        <v>34</v>
      </c>
    </row>
    <row r="205" spans="1:3" x14ac:dyDescent="0.2">
      <c r="A205" t="str">
        <f>"[spread"&amp;TEXT(C205, "00")&amp;"]"</f>
        <v>[spread35]</v>
      </c>
      <c r="C205">
        <f t="shared" si="0"/>
        <v>35</v>
      </c>
    </row>
    <row r="206" spans="1:3" x14ac:dyDescent="0.2">
      <c r="A206" t="s">
        <v>145</v>
      </c>
      <c r="B206" s="51" t="s">
        <v>330</v>
      </c>
      <c r="C206">
        <f t="shared" si="0"/>
        <v>35</v>
      </c>
    </row>
    <row r="207" spans="1:3" x14ac:dyDescent="0.2">
      <c r="A207" t="s">
        <v>147</v>
      </c>
      <c r="B207" t="s">
        <v>221</v>
      </c>
      <c r="C207">
        <f t="shared" si="0"/>
        <v>35</v>
      </c>
    </row>
    <row r="208" spans="1:3" x14ac:dyDescent="0.2">
      <c r="A208" t="s">
        <v>149</v>
      </c>
      <c r="B208" t="s">
        <v>231</v>
      </c>
      <c r="C208">
        <f t="shared" si="0"/>
        <v>35</v>
      </c>
    </row>
    <row r="209" spans="1:3" x14ac:dyDescent="0.2">
      <c r="A209" t="s">
        <v>151</v>
      </c>
      <c r="B209" t="s">
        <v>152</v>
      </c>
      <c r="C209">
        <f t="shared" si="0"/>
        <v>35</v>
      </c>
    </row>
    <row r="210" spans="1:3" x14ac:dyDescent="0.2">
      <c r="A210" t="s">
        <v>173</v>
      </c>
      <c r="C210">
        <f t="shared" si="0"/>
        <v>35</v>
      </c>
    </row>
    <row r="211" spans="1:3" x14ac:dyDescent="0.2">
      <c r="A211" t="str">
        <f>"[spread"&amp;TEXT(C211, "00")&amp;"]"</f>
        <v>[spread36]</v>
      </c>
      <c r="C211">
        <f t="shared" si="0"/>
        <v>36</v>
      </c>
    </row>
    <row r="212" spans="1:3" x14ac:dyDescent="0.2">
      <c r="A212" t="s">
        <v>145</v>
      </c>
      <c r="B212" s="51" t="s">
        <v>331</v>
      </c>
      <c r="C212">
        <f t="shared" si="0"/>
        <v>36</v>
      </c>
    </row>
    <row r="213" spans="1:3" x14ac:dyDescent="0.2">
      <c r="A213" t="s">
        <v>147</v>
      </c>
      <c r="B213" t="s">
        <v>221</v>
      </c>
      <c r="C213">
        <f t="shared" si="0"/>
        <v>36</v>
      </c>
    </row>
    <row r="214" spans="1:3" x14ac:dyDescent="0.2">
      <c r="A214" t="s">
        <v>149</v>
      </c>
      <c r="B214" t="s">
        <v>232</v>
      </c>
      <c r="C214">
        <f t="shared" si="0"/>
        <v>36</v>
      </c>
    </row>
    <row r="215" spans="1:3" x14ac:dyDescent="0.2">
      <c r="A215" t="s">
        <v>151</v>
      </c>
      <c r="B215" t="s">
        <v>152</v>
      </c>
      <c r="C215">
        <f t="shared" si="0"/>
        <v>36</v>
      </c>
    </row>
    <row r="216" spans="1:3" x14ac:dyDescent="0.2">
      <c r="A216" t="s">
        <v>173</v>
      </c>
      <c r="C216">
        <f t="shared" si="0"/>
        <v>36</v>
      </c>
    </row>
    <row r="217" spans="1:3" x14ac:dyDescent="0.2">
      <c r="A217" t="str">
        <f>"[spread"&amp;TEXT(C217, "00")&amp;"]"</f>
        <v>[spread37]</v>
      </c>
      <c r="C217">
        <f t="shared" si="0"/>
        <v>37</v>
      </c>
    </row>
    <row r="218" spans="1:3" x14ac:dyDescent="0.2">
      <c r="A218" t="s">
        <v>145</v>
      </c>
      <c r="B218" s="51" t="s">
        <v>332</v>
      </c>
      <c r="C218">
        <f t="shared" si="0"/>
        <v>37</v>
      </c>
    </row>
    <row r="219" spans="1:3" x14ac:dyDescent="0.2">
      <c r="A219" t="s">
        <v>147</v>
      </c>
      <c r="B219" t="s">
        <v>221</v>
      </c>
      <c r="C219">
        <f t="shared" si="0"/>
        <v>37</v>
      </c>
    </row>
    <row r="220" spans="1:3" x14ac:dyDescent="0.2">
      <c r="A220" t="s">
        <v>149</v>
      </c>
      <c r="B220" t="s">
        <v>233</v>
      </c>
      <c r="C220">
        <f t="shared" si="0"/>
        <v>37</v>
      </c>
    </row>
    <row r="221" spans="1:3" x14ac:dyDescent="0.2">
      <c r="A221" t="s">
        <v>151</v>
      </c>
      <c r="B221" t="s">
        <v>152</v>
      </c>
      <c r="C221">
        <f t="shared" si="0"/>
        <v>37</v>
      </c>
    </row>
    <row r="222" spans="1:3" x14ac:dyDescent="0.2">
      <c r="A222" t="s">
        <v>173</v>
      </c>
      <c r="C222">
        <f t="shared" si="0"/>
        <v>37</v>
      </c>
    </row>
    <row r="223" spans="1:3" x14ac:dyDescent="0.2">
      <c r="A223" t="str">
        <f>"[spread"&amp;TEXT(C223, "00")&amp;"]"</f>
        <v>[spread38]</v>
      </c>
      <c r="C223">
        <f t="shared" si="0"/>
        <v>38</v>
      </c>
    </row>
    <row r="224" spans="1:3" x14ac:dyDescent="0.2">
      <c r="A224" t="s">
        <v>145</v>
      </c>
      <c r="B224" s="51" t="s">
        <v>333</v>
      </c>
      <c r="C224">
        <f t="shared" si="0"/>
        <v>38</v>
      </c>
    </row>
    <row r="225" spans="1:3" x14ac:dyDescent="0.2">
      <c r="A225" t="s">
        <v>147</v>
      </c>
      <c r="B225" t="s">
        <v>221</v>
      </c>
      <c r="C225">
        <f t="shared" si="0"/>
        <v>38</v>
      </c>
    </row>
    <row r="226" spans="1:3" x14ac:dyDescent="0.2">
      <c r="A226" t="s">
        <v>149</v>
      </c>
      <c r="B226" t="s">
        <v>234</v>
      </c>
      <c r="C226">
        <f t="shared" si="0"/>
        <v>38</v>
      </c>
    </row>
    <row r="227" spans="1:3" x14ac:dyDescent="0.2">
      <c r="A227" t="s">
        <v>151</v>
      </c>
      <c r="B227" t="s">
        <v>152</v>
      </c>
      <c r="C227">
        <f t="shared" si="0"/>
        <v>38</v>
      </c>
    </row>
    <row r="228" spans="1:3" x14ac:dyDescent="0.2">
      <c r="A228" t="s">
        <v>173</v>
      </c>
      <c r="C228">
        <f t="shared" si="0"/>
        <v>38</v>
      </c>
    </row>
    <row r="229" spans="1:3" x14ac:dyDescent="0.2">
      <c r="A229" t="str">
        <f>"[spread"&amp;TEXT(C229, "00")&amp;"]"</f>
        <v>[spread39]</v>
      </c>
      <c r="C229">
        <f t="shared" si="0"/>
        <v>39</v>
      </c>
    </row>
    <row r="230" spans="1:3" x14ac:dyDescent="0.2">
      <c r="A230" t="s">
        <v>145</v>
      </c>
      <c r="B230" s="51" t="s">
        <v>334</v>
      </c>
      <c r="C230">
        <f t="shared" si="0"/>
        <v>39</v>
      </c>
    </row>
    <row r="231" spans="1:3" x14ac:dyDescent="0.2">
      <c r="A231" t="s">
        <v>147</v>
      </c>
      <c r="B231" t="s">
        <v>221</v>
      </c>
      <c r="C231">
        <f t="shared" si="0"/>
        <v>39</v>
      </c>
    </row>
    <row r="232" spans="1:3" x14ac:dyDescent="0.2">
      <c r="A232" t="s">
        <v>149</v>
      </c>
      <c r="B232" t="s">
        <v>235</v>
      </c>
      <c r="C232">
        <f t="shared" si="0"/>
        <v>39</v>
      </c>
    </row>
    <row r="233" spans="1:3" x14ac:dyDescent="0.2">
      <c r="A233" t="s">
        <v>151</v>
      </c>
      <c r="B233" t="s">
        <v>152</v>
      </c>
      <c r="C233">
        <f t="shared" si="0"/>
        <v>39</v>
      </c>
    </row>
    <row r="234" spans="1:3" x14ac:dyDescent="0.2">
      <c r="A234" t="s">
        <v>173</v>
      </c>
      <c r="C234">
        <f t="shared" si="0"/>
        <v>39</v>
      </c>
    </row>
    <row r="235" spans="1:3" x14ac:dyDescent="0.2">
      <c r="A235" t="str">
        <f>"[spread"&amp;TEXT(C235, "00")&amp;"]"</f>
        <v>[spread40]</v>
      </c>
      <c r="C235">
        <f t="shared" si="0"/>
        <v>40</v>
      </c>
    </row>
    <row r="236" spans="1:3" x14ac:dyDescent="0.2">
      <c r="A236" t="s">
        <v>145</v>
      </c>
      <c r="B236" s="51" t="s">
        <v>335</v>
      </c>
      <c r="C236">
        <f t="shared" si="0"/>
        <v>40</v>
      </c>
    </row>
    <row r="237" spans="1:3" x14ac:dyDescent="0.2">
      <c r="A237" t="s">
        <v>147</v>
      </c>
      <c r="B237" t="s">
        <v>221</v>
      </c>
      <c r="C237">
        <f t="shared" si="0"/>
        <v>40</v>
      </c>
    </row>
    <row r="238" spans="1:3" x14ac:dyDescent="0.2">
      <c r="A238" t="s">
        <v>149</v>
      </c>
      <c r="B238" t="s">
        <v>236</v>
      </c>
      <c r="C238">
        <f t="shared" si="0"/>
        <v>40</v>
      </c>
    </row>
    <row r="239" spans="1:3" x14ac:dyDescent="0.2">
      <c r="A239" t="s">
        <v>151</v>
      </c>
      <c r="B239" t="s">
        <v>152</v>
      </c>
      <c r="C239">
        <f t="shared" si="0"/>
        <v>40</v>
      </c>
    </row>
    <row r="240" spans="1:3" x14ac:dyDescent="0.2">
      <c r="A240" t="s">
        <v>173</v>
      </c>
      <c r="C240">
        <f t="shared" si="0"/>
        <v>40</v>
      </c>
    </row>
    <row r="241" spans="1:3" x14ac:dyDescent="0.2">
      <c r="A241" t="str">
        <f>"[spread"&amp;TEXT(C241, "00")&amp;"]"</f>
        <v>[spread41]</v>
      </c>
      <c r="C241">
        <f t="shared" si="0"/>
        <v>41</v>
      </c>
    </row>
    <row r="242" spans="1:3" x14ac:dyDescent="0.2">
      <c r="A242" t="s">
        <v>145</v>
      </c>
      <c r="B242" s="51" t="s">
        <v>336</v>
      </c>
      <c r="C242">
        <f t="shared" si="0"/>
        <v>41</v>
      </c>
    </row>
    <row r="243" spans="1:3" x14ac:dyDescent="0.2">
      <c r="A243" t="s">
        <v>147</v>
      </c>
      <c r="B243" t="s">
        <v>221</v>
      </c>
      <c r="C243">
        <f t="shared" si="0"/>
        <v>41</v>
      </c>
    </row>
    <row r="244" spans="1:3" x14ac:dyDescent="0.2">
      <c r="A244" t="s">
        <v>149</v>
      </c>
      <c r="B244" t="s">
        <v>237</v>
      </c>
      <c r="C244">
        <f t="shared" si="0"/>
        <v>41</v>
      </c>
    </row>
    <row r="245" spans="1:3" x14ac:dyDescent="0.2">
      <c r="A245" t="s">
        <v>151</v>
      </c>
      <c r="B245" t="s">
        <v>152</v>
      </c>
      <c r="C245">
        <f t="shared" si="0"/>
        <v>41</v>
      </c>
    </row>
    <row r="246" spans="1:3" x14ac:dyDescent="0.2">
      <c r="A246" t="s">
        <v>173</v>
      </c>
      <c r="C246">
        <f t="shared" si="0"/>
        <v>41</v>
      </c>
    </row>
    <row r="247" spans="1:3" x14ac:dyDescent="0.2">
      <c r="A247" t="str">
        <f>"[spread"&amp;TEXT(C247, "00")&amp;"]"</f>
        <v>[spread42]</v>
      </c>
      <c r="C247">
        <f t="shared" si="0"/>
        <v>42</v>
      </c>
    </row>
    <row r="248" spans="1:3" x14ac:dyDescent="0.2">
      <c r="A248" t="s">
        <v>145</v>
      </c>
      <c r="B248" s="51" t="s">
        <v>337</v>
      </c>
      <c r="C248">
        <f t="shared" si="0"/>
        <v>42</v>
      </c>
    </row>
    <row r="249" spans="1:3" x14ac:dyDescent="0.2">
      <c r="A249" t="s">
        <v>147</v>
      </c>
      <c r="B249" s="81" t="s">
        <v>238</v>
      </c>
      <c r="C249">
        <f t="shared" si="0"/>
        <v>42</v>
      </c>
    </row>
    <row r="250" spans="1:3" x14ac:dyDescent="0.2">
      <c r="A250" t="s">
        <v>149</v>
      </c>
      <c r="B250" t="s">
        <v>239</v>
      </c>
      <c r="C250">
        <f t="shared" si="0"/>
        <v>42</v>
      </c>
    </row>
    <row r="251" spans="1:3" x14ac:dyDescent="0.2">
      <c r="A251" t="s">
        <v>151</v>
      </c>
      <c r="B251" t="s">
        <v>152</v>
      </c>
      <c r="C251">
        <f t="shared" si="0"/>
        <v>42</v>
      </c>
    </row>
    <row r="252" spans="1:3" x14ac:dyDescent="0.2">
      <c r="A252" t="s">
        <v>173</v>
      </c>
      <c r="C252">
        <f t="shared" si="0"/>
        <v>42</v>
      </c>
    </row>
    <row r="253" spans="1:3" x14ac:dyDescent="0.2">
      <c r="A253" t="str">
        <f>"[spread"&amp;TEXT(C253, "00")&amp;"]"</f>
        <v>[spread43]</v>
      </c>
      <c r="C253">
        <f t="shared" si="0"/>
        <v>43</v>
      </c>
    </row>
    <row r="254" spans="1:3" x14ac:dyDescent="0.2">
      <c r="A254" t="s">
        <v>145</v>
      </c>
      <c r="B254" s="51" t="s">
        <v>338</v>
      </c>
      <c r="C254">
        <f t="shared" si="0"/>
        <v>43</v>
      </c>
    </row>
    <row r="255" spans="1:3" x14ac:dyDescent="0.2">
      <c r="A255" t="s">
        <v>147</v>
      </c>
      <c r="B255" s="81" t="s">
        <v>238</v>
      </c>
      <c r="C255">
        <f t="shared" si="0"/>
        <v>43</v>
      </c>
    </row>
    <row r="256" spans="1:3" x14ac:dyDescent="0.2">
      <c r="A256" t="s">
        <v>149</v>
      </c>
      <c r="B256" t="s">
        <v>240</v>
      </c>
      <c r="C256">
        <f t="shared" si="0"/>
        <v>43</v>
      </c>
    </row>
    <row r="257" spans="1:3" x14ac:dyDescent="0.2">
      <c r="A257" t="s">
        <v>151</v>
      </c>
      <c r="B257" t="s">
        <v>152</v>
      </c>
      <c r="C257">
        <f t="shared" si="0"/>
        <v>43</v>
      </c>
    </row>
    <row r="258" spans="1:3" x14ac:dyDescent="0.2">
      <c r="A258" t="s">
        <v>173</v>
      </c>
      <c r="C258">
        <f t="shared" si="0"/>
        <v>43</v>
      </c>
    </row>
    <row r="259" spans="1:3" x14ac:dyDescent="0.2">
      <c r="A259" t="str">
        <f>"[spread"&amp;TEXT(C259, "00")&amp;"]"</f>
        <v>[spread44]</v>
      </c>
      <c r="C259">
        <f t="shared" si="0"/>
        <v>44</v>
      </c>
    </row>
    <row r="260" spans="1:3" x14ac:dyDescent="0.2">
      <c r="A260" t="s">
        <v>145</v>
      </c>
      <c r="B260" s="51" t="s">
        <v>339</v>
      </c>
      <c r="C260">
        <f t="shared" si="0"/>
        <v>44</v>
      </c>
    </row>
    <row r="261" spans="1:3" x14ac:dyDescent="0.2">
      <c r="A261" t="s">
        <v>147</v>
      </c>
      <c r="B261" s="81" t="s">
        <v>238</v>
      </c>
      <c r="C261">
        <f t="shared" si="0"/>
        <v>44</v>
      </c>
    </row>
    <row r="262" spans="1:3" x14ac:dyDescent="0.2">
      <c r="A262" t="s">
        <v>149</v>
      </c>
      <c r="B262" t="s">
        <v>241</v>
      </c>
      <c r="C262">
        <f t="shared" ref="C262:C318" si="1">C256+1</f>
        <v>44</v>
      </c>
    </row>
    <row r="263" spans="1:3" x14ac:dyDescent="0.2">
      <c r="A263" t="s">
        <v>151</v>
      </c>
      <c r="B263" t="s">
        <v>152</v>
      </c>
      <c r="C263">
        <f t="shared" si="1"/>
        <v>44</v>
      </c>
    </row>
    <row r="264" spans="1:3" x14ac:dyDescent="0.2">
      <c r="A264" t="s">
        <v>173</v>
      </c>
      <c r="C264">
        <f t="shared" si="1"/>
        <v>44</v>
      </c>
    </row>
    <row r="265" spans="1:3" x14ac:dyDescent="0.2">
      <c r="A265" t="str">
        <f>"[spread"&amp;TEXT(C265, "00")&amp;"]"</f>
        <v>[spread45]</v>
      </c>
      <c r="C265">
        <f t="shared" si="1"/>
        <v>45</v>
      </c>
    </row>
    <row r="266" spans="1:3" x14ac:dyDescent="0.2">
      <c r="A266" t="s">
        <v>145</v>
      </c>
      <c r="B266" s="51" t="s">
        <v>340</v>
      </c>
      <c r="C266">
        <f t="shared" si="1"/>
        <v>45</v>
      </c>
    </row>
    <row r="267" spans="1:3" x14ac:dyDescent="0.2">
      <c r="A267" t="s">
        <v>147</v>
      </c>
      <c r="B267" s="81" t="s">
        <v>238</v>
      </c>
      <c r="C267">
        <f t="shared" si="1"/>
        <v>45</v>
      </c>
    </row>
    <row r="268" spans="1:3" x14ac:dyDescent="0.2">
      <c r="A268" t="s">
        <v>149</v>
      </c>
      <c r="B268" t="s">
        <v>242</v>
      </c>
      <c r="C268">
        <f t="shared" si="1"/>
        <v>45</v>
      </c>
    </row>
    <row r="269" spans="1:3" x14ac:dyDescent="0.2">
      <c r="A269" t="s">
        <v>151</v>
      </c>
      <c r="B269" t="s">
        <v>152</v>
      </c>
      <c r="C269">
        <f t="shared" si="1"/>
        <v>45</v>
      </c>
    </row>
    <row r="270" spans="1:3" x14ac:dyDescent="0.2">
      <c r="A270" t="s">
        <v>173</v>
      </c>
      <c r="C270">
        <f t="shared" si="1"/>
        <v>45</v>
      </c>
    </row>
    <row r="271" spans="1:3" x14ac:dyDescent="0.2">
      <c r="A271" t="str">
        <f>"[spread"&amp;TEXT(C271, "00")&amp;"]"</f>
        <v>[spread46]</v>
      </c>
      <c r="C271">
        <f t="shared" si="1"/>
        <v>46</v>
      </c>
    </row>
    <row r="272" spans="1:3" x14ac:dyDescent="0.2">
      <c r="A272" t="s">
        <v>145</v>
      </c>
      <c r="B272" s="51" t="s">
        <v>337</v>
      </c>
      <c r="C272">
        <f t="shared" si="1"/>
        <v>46</v>
      </c>
    </row>
    <row r="273" spans="1:3" x14ac:dyDescent="0.2">
      <c r="A273" t="s">
        <v>147</v>
      </c>
      <c r="B273" s="81" t="s">
        <v>238</v>
      </c>
      <c r="C273">
        <f t="shared" si="1"/>
        <v>46</v>
      </c>
    </row>
    <row r="274" spans="1:3" x14ac:dyDescent="0.2">
      <c r="A274" t="s">
        <v>149</v>
      </c>
      <c r="B274" t="s">
        <v>243</v>
      </c>
      <c r="C274">
        <f t="shared" si="1"/>
        <v>46</v>
      </c>
    </row>
    <row r="275" spans="1:3" x14ac:dyDescent="0.2">
      <c r="A275" t="s">
        <v>151</v>
      </c>
      <c r="B275" t="s">
        <v>152</v>
      </c>
      <c r="C275">
        <f t="shared" si="1"/>
        <v>46</v>
      </c>
    </row>
    <row r="276" spans="1:3" x14ac:dyDescent="0.2">
      <c r="A276" t="s">
        <v>173</v>
      </c>
      <c r="C276">
        <f t="shared" si="1"/>
        <v>46</v>
      </c>
    </row>
    <row r="277" spans="1:3" x14ac:dyDescent="0.2">
      <c r="A277" t="str">
        <f>"[spread"&amp;TEXT(C277, "00")&amp;"]"</f>
        <v>[spread47]</v>
      </c>
      <c r="C277">
        <f t="shared" si="1"/>
        <v>47</v>
      </c>
    </row>
    <row r="278" spans="1:3" x14ac:dyDescent="0.2">
      <c r="A278" t="s">
        <v>145</v>
      </c>
      <c r="B278" s="51" t="s">
        <v>338</v>
      </c>
      <c r="C278">
        <f t="shared" si="1"/>
        <v>47</v>
      </c>
    </row>
    <row r="279" spans="1:3" x14ac:dyDescent="0.2">
      <c r="A279" t="s">
        <v>147</v>
      </c>
      <c r="B279" s="81" t="s">
        <v>238</v>
      </c>
      <c r="C279">
        <f t="shared" si="1"/>
        <v>47</v>
      </c>
    </row>
    <row r="280" spans="1:3" x14ac:dyDescent="0.2">
      <c r="A280" t="s">
        <v>149</v>
      </c>
      <c r="B280" t="s">
        <v>244</v>
      </c>
      <c r="C280">
        <f t="shared" si="1"/>
        <v>47</v>
      </c>
    </row>
    <row r="281" spans="1:3" x14ac:dyDescent="0.2">
      <c r="A281" t="s">
        <v>151</v>
      </c>
      <c r="B281" t="s">
        <v>152</v>
      </c>
      <c r="C281">
        <f t="shared" si="1"/>
        <v>47</v>
      </c>
    </row>
    <row r="282" spans="1:3" x14ac:dyDescent="0.2">
      <c r="A282" t="s">
        <v>173</v>
      </c>
      <c r="C282">
        <f t="shared" si="1"/>
        <v>47</v>
      </c>
    </row>
    <row r="283" spans="1:3" x14ac:dyDescent="0.2">
      <c r="A283" t="str">
        <f>"[spread"&amp;TEXT(C283, "00")&amp;"]"</f>
        <v>[spread48]</v>
      </c>
      <c r="C283">
        <f t="shared" si="1"/>
        <v>48</v>
      </c>
    </row>
    <row r="284" spans="1:3" x14ac:dyDescent="0.2">
      <c r="A284" t="s">
        <v>145</v>
      </c>
      <c r="B284" s="51" t="s">
        <v>339</v>
      </c>
      <c r="C284">
        <f t="shared" si="1"/>
        <v>48</v>
      </c>
    </row>
    <row r="285" spans="1:3" x14ac:dyDescent="0.2">
      <c r="A285" t="s">
        <v>147</v>
      </c>
      <c r="B285" s="81" t="s">
        <v>238</v>
      </c>
      <c r="C285">
        <f t="shared" si="1"/>
        <v>48</v>
      </c>
    </row>
    <row r="286" spans="1:3" x14ac:dyDescent="0.2">
      <c r="A286" t="s">
        <v>149</v>
      </c>
      <c r="B286" t="s">
        <v>245</v>
      </c>
      <c r="C286">
        <f t="shared" si="1"/>
        <v>48</v>
      </c>
    </row>
    <row r="287" spans="1:3" x14ac:dyDescent="0.2">
      <c r="A287" t="s">
        <v>151</v>
      </c>
      <c r="B287" t="s">
        <v>152</v>
      </c>
      <c r="C287">
        <f t="shared" si="1"/>
        <v>48</v>
      </c>
    </row>
    <row r="288" spans="1:3" x14ac:dyDescent="0.2">
      <c r="A288" t="s">
        <v>173</v>
      </c>
      <c r="C288">
        <f t="shared" si="1"/>
        <v>48</v>
      </c>
    </row>
    <row r="289" spans="1:3" x14ac:dyDescent="0.2">
      <c r="A289" t="str">
        <f>"[spread"&amp;TEXT(C289, "00")&amp;"]"</f>
        <v>[spread49]</v>
      </c>
      <c r="C289">
        <f t="shared" si="1"/>
        <v>49</v>
      </c>
    </row>
    <row r="290" spans="1:3" x14ac:dyDescent="0.2">
      <c r="A290" t="s">
        <v>145</v>
      </c>
      <c r="B290" s="51" t="s">
        <v>340</v>
      </c>
      <c r="C290">
        <f t="shared" si="1"/>
        <v>49</v>
      </c>
    </row>
    <row r="291" spans="1:3" x14ac:dyDescent="0.2">
      <c r="A291" t="s">
        <v>147</v>
      </c>
      <c r="B291" s="81" t="s">
        <v>238</v>
      </c>
      <c r="C291">
        <f t="shared" si="1"/>
        <v>49</v>
      </c>
    </row>
    <row r="292" spans="1:3" x14ac:dyDescent="0.2">
      <c r="A292" t="s">
        <v>149</v>
      </c>
      <c r="B292" t="s">
        <v>246</v>
      </c>
      <c r="C292">
        <f t="shared" si="1"/>
        <v>49</v>
      </c>
    </row>
    <row r="293" spans="1:3" x14ac:dyDescent="0.2">
      <c r="A293" t="s">
        <v>151</v>
      </c>
      <c r="B293" t="s">
        <v>152</v>
      </c>
      <c r="C293">
        <f t="shared" si="1"/>
        <v>49</v>
      </c>
    </row>
    <row r="294" spans="1:3" x14ac:dyDescent="0.2">
      <c r="A294" t="s">
        <v>173</v>
      </c>
      <c r="C294">
        <f t="shared" si="1"/>
        <v>49</v>
      </c>
    </row>
    <row r="295" spans="1:3" x14ac:dyDescent="0.2">
      <c r="A295" t="str">
        <f>"[spread"&amp;TEXT(C295, "00")&amp;"]"</f>
        <v>[spread50]</v>
      </c>
      <c r="C295">
        <f t="shared" si="1"/>
        <v>50</v>
      </c>
    </row>
    <row r="296" spans="1:3" x14ac:dyDescent="0.2">
      <c r="A296" t="s">
        <v>145</v>
      </c>
      <c r="B296" t="s">
        <v>247</v>
      </c>
      <c r="C296">
        <f t="shared" si="1"/>
        <v>50</v>
      </c>
    </row>
    <row r="297" spans="1:3" x14ac:dyDescent="0.2">
      <c r="A297" t="s">
        <v>147</v>
      </c>
      <c r="B297" s="81" t="s">
        <v>248</v>
      </c>
      <c r="C297">
        <f t="shared" si="1"/>
        <v>50</v>
      </c>
    </row>
    <row r="298" spans="1:3" x14ac:dyDescent="0.2">
      <c r="A298" t="s">
        <v>149</v>
      </c>
      <c r="B298" t="s">
        <v>249</v>
      </c>
      <c r="C298">
        <f t="shared" si="1"/>
        <v>50</v>
      </c>
    </row>
    <row r="299" spans="1:3" x14ac:dyDescent="0.2">
      <c r="A299" t="s">
        <v>151</v>
      </c>
      <c r="B299" t="s">
        <v>152</v>
      </c>
      <c r="C299">
        <f t="shared" si="1"/>
        <v>50</v>
      </c>
    </row>
    <row r="300" spans="1:3" x14ac:dyDescent="0.2">
      <c r="A300" t="s">
        <v>173</v>
      </c>
      <c r="C300">
        <f t="shared" si="1"/>
        <v>50</v>
      </c>
    </row>
    <row r="301" spans="1:3" x14ac:dyDescent="0.2">
      <c r="A301" t="str">
        <f>"[spread"&amp;TEXT(C301, "00")&amp;"]"</f>
        <v>[spread51]</v>
      </c>
      <c r="C301">
        <f t="shared" si="1"/>
        <v>51</v>
      </c>
    </row>
    <row r="302" spans="1:3" x14ac:dyDescent="0.2">
      <c r="A302" t="s">
        <v>145</v>
      </c>
      <c r="B302" t="s">
        <v>250</v>
      </c>
      <c r="C302">
        <f t="shared" si="1"/>
        <v>51</v>
      </c>
    </row>
    <row r="303" spans="1:3" x14ac:dyDescent="0.2">
      <c r="A303" t="s">
        <v>147</v>
      </c>
      <c r="B303" s="81" t="s">
        <v>248</v>
      </c>
      <c r="C303">
        <f t="shared" si="1"/>
        <v>51</v>
      </c>
    </row>
    <row r="304" spans="1:3" x14ac:dyDescent="0.2">
      <c r="A304" t="s">
        <v>149</v>
      </c>
      <c r="B304" t="s">
        <v>251</v>
      </c>
      <c r="C304">
        <f t="shared" si="1"/>
        <v>51</v>
      </c>
    </row>
    <row r="305" spans="1:3" x14ac:dyDescent="0.2">
      <c r="A305" t="s">
        <v>151</v>
      </c>
      <c r="B305" t="s">
        <v>152</v>
      </c>
      <c r="C305">
        <f t="shared" si="1"/>
        <v>51</v>
      </c>
    </row>
    <row r="306" spans="1:3" x14ac:dyDescent="0.2">
      <c r="A306" t="s">
        <v>173</v>
      </c>
      <c r="C306">
        <f t="shared" si="1"/>
        <v>51</v>
      </c>
    </row>
    <row r="307" spans="1:3" x14ac:dyDescent="0.2">
      <c r="A307" t="str">
        <f>"[spread"&amp;TEXT(C307, "00")&amp;"]"</f>
        <v>[spread52]</v>
      </c>
      <c r="C307">
        <f t="shared" si="1"/>
        <v>52</v>
      </c>
    </row>
    <row r="308" spans="1:3" x14ac:dyDescent="0.2">
      <c r="A308" t="s">
        <v>145</v>
      </c>
      <c r="B308" t="s">
        <v>252</v>
      </c>
      <c r="C308">
        <f t="shared" si="1"/>
        <v>52</v>
      </c>
    </row>
    <row r="309" spans="1:3" x14ac:dyDescent="0.2">
      <c r="A309" t="s">
        <v>147</v>
      </c>
      <c r="B309" s="81" t="s">
        <v>248</v>
      </c>
      <c r="C309">
        <f t="shared" si="1"/>
        <v>52</v>
      </c>
    </row>
    <row r="310" spans="1:3" x14ac:dyDescent="0.2">
      <c r="A310" t="s">
        <v>149</v>
      </c>
      <c r="B310" t="s">
        <v>253</v>
      </c>
      <c r="C310">
        <f t="shared" si="1"/>
        <v>52</v>
      </c>
    </row>
    <row r="311" spans="1:3" x14ac:dyDescent="0.2">
      <c r="A311" t="s">
        <v>151</v>
      </c>
      <c r="B311" t="s">
        <v>152</v>
      </c>
      <c r="C311">
        <f t="shared" si="1"/>
        <v>52</v>
      </c>
    </row>
    <row r="312" spans="1:3" x14ac:dyDescent="0.2">
      <c r="A312" t="s">
        <v>173</v>
      </c>
      <c r="C312">
        <f t="shared" si="1"/>
        <v>52</v>
      </c>
    </row>
    <row r="313" spans="1:3" x14ac:dyDescent="0.2">
      <c r="A313" t="str">
        <f>"[spread"&amp;TEXT(C313, "00")&amp;"]"</f>
        <v>[spread53]</v>
      </c>
      <c r="C313">
        <f t="shared" si="1"/>
        <v>53</v>
      </c>
    </row>
    <row r="314" spans="1:3" x14ac:dyDescent="0.2">
      <c r="A314" t="s">
        <v>145</v>
      </c>
      <c r="B314" t="s">
        <v>254</v>
      </c>
      <c r="C314">
        <f t="shared" si="1"/>
        <v>53</v>
      </c>
    </row>
    <row r="315" spans="1:3" x14ac:dyDescent="0.2">
      <c r="A315" t="s">
        <v>147</v>
      </c>
      <c r="B315" s="81" t="s">
        <v>248</v>
      </c>
      <c r="C315">
        <f t="shared" si="1"/>
        <v>53</v>
      </c>
    </row>
    <row r="316" spans="1:3" x14ac:dyDescent="0.2">
      <c r="A316" t="s">
        <v>149</v>
      </c>
      <c r="B316" t="s">
        <v>255</v>
      </c>
      <c r="C316">
        <f t="shared" si="1"/>
        <v>53</v>
      </c>
    </row>
    <row r="317" spans="1:3" x14ac:dyDescent="0.2">
      <c r="A317" t="s">
        <v>151</v>
      </c>
      <c r="B317" t="s">
        <v>152</v>
      </c>
      <c r="C317">
        <f t="shared" si="1"/>
        <v>53</v>
      </c>
    </row>
    <row r="318" spans="1:3" x14ac:dyDescent="0.2">
      <c r="A318" t="s">
        <v>173</v>
      </c>
      <c r="C318">
        <f t="shared" si="1"/>
        <v>53</v>
      </c>
    </row>
    <row r="320" spans="1:3" x14ac:dyDescent="0.2">
      <c r="A320" t="s">
        <v>153</v>
      </c>
    </row>
    <row r="321" spans="1:1" x14ac:dyDescent="0.2">
      <c r="A321" t="s">
        <v>256</v>
      </c>
    </row>
    <row r="322" spans="1:1" x14ac:dyDescent="0.2">
      <c r="A322" t="s">
        <v>155</v>
      </c>
    </row>
    <row r="323" spans="1:1" x14ac:dyDescent="0.2">
      <c r="A323" t="s">
        <v>257</v>
      </c>
    </row>
    <row r="324" spans="1:1" x14ac:dyDescent="0.2">
      <c r="A324" t="s">
        <v>258</v>
      </c>
    </row>
    <row r="325" spans="1:1" x14ac:dyDescent="0.2">
      <c r="A325" t="s">
        <v>259</v>
      </c>
    </row>
    <row r="326" spans="1:1" x14ac:dyDescent="0.2">
      <c r="A326" t="s">
        <v>260</v>
      </c>
    </row>
    <row r="327" spans="1:1" x14ac:dyDescent="0.2">
      <c r="A327" t="s">
        <v>261</v>
      </c>
    </row>
    <row r="328" spans="1:1" x14ac:dyDescent="0.2">
      <c r="A328" t="s">
        <v>262</v>
      </c>
    </row>
    <row r="329" spans="1:1" x14ac:dyDescent="0.2">
      <c r="A329" t="s">
        <v>263</v>
      </c>
    </row>
    <row r="330" spans="1:1" x14ac:dyDescent="0.2">
      <c r="A330" t="s">
        <v>264</v>
      </c>
    </row>
    <row r="331" spans="1:1" x14ac:dyDescent="0.2">
      <c r="A331" t="s">
        <v>265</v>
      </c>
    </row>
    <row r="332" spans="1:1" x14ac:dyDescent="0.2">
      <c r="A332" t="s">
        <v>266</v>
      </c>
    </row>
    <row r="333" spans="1:1" x14ac:dyDescent="0.2">
      <c r="A333" t="s">
        <v>267</v>
      </c>
    </row>
    <row r="334" spans="1:1" x14ac:dyDescent="0.2">
      <c r="A334" t="s">
        <v>268</v>
      </c>
    </row>
    <row r="335" spans="1:1" x14ac:dyDescent="0.2">
      <c r="A335" t="s">
        <v>269</v>
      </c>
    </row>
    <row r="336" spans="1:1" x14ac:dyDescent="0.2">
      <c r="A336" t="s">
        <v>270</v>
      </c>
    </row>
    <row r="337" spans="1:1" x14ac:dyDescent="0.2">
      <c r="A337" t="s">
        <v>271</v>
      </c>
    </row>
    <row r="338" spans="1:1" x14ac:dyDescent="0.2">
      <c r="A338" t="s">
        <v>272</v>
      </c>
    </row>
    <row r="339" spans="1:1" x14ac:dyDescent="0.2">
      <c r="A339" t="s">
        <v>273</v>
      </c>
    </row>
    <row r="340" spans="1:1" x14ac:dyDescent="0.2">
      <c r="A340" t="s">
        <v>274</v>
      </c>
    </row>
    <row r="341" spans="1:1" x14ac:dyDescent="0.2">
      <c r="A341" t="s">
        <v>275</v>
      </c>
    </row>
    <row r="342" spans="1:1" x14ac:dyDescent="0.2">
      <c r="A342" t="s">
        <v>276</v>
      </c>
    </row>
    <row r="343" spans="1:1" x14ac:dyDescent="0.2">
      <c r="A343" t="s">
        <v>277</v>
      </c>
    </row>
    <row r="344" spans="1:1" x14ac:dyDescent="0.2">
      <c r="A344" t="s">
        <v>278</v>
      </c>
    </row>
    <row r="345" spans="1:1" x14ac:dyDescent="0.2">
      <c r="A345" t="s">
        <v>279</v>
      </c>
    </row>
    <row r="346" spans="1:1" x14ac:dyDescent="0.2">
      <c r="A346" t="s">
        <v>280</v>
      </c>
    </row>
    <row r="347" spans="1:1" x14ac:dyDescent="0.2">
      <c r="A347" t="s">
        <v>281</v>
      </c>
    </row>
    <row r="348" spans="1:1" x14ac:dyDescent="0.2">
      <c r="A348" t="s">
        <v>282</v>
      </c>
    </row>
    <row r="349" spans="1:1" x14ac:dyDescent="0.2">
      <c r="A349" t="s">
        <v>283</v>
      </c>
    </row>
    <row r="350" spans="1:1" x14ac:dyDescent="0.2">
      <c r="A350" t="s">
        <v>284</v>
      </c>
    </row>
    <row r="351" spans="1:1" x14ac:dyDescent="0.2">
      <c r="A351" t="s">
        <v>285</v>
      </c>
    </row>
    <row r="352" spans="1:1" x14ac:dyDescent="0.2">
      <c r="A352" t="s">
        <v>286</v>
      </c>
    </row>
    <row r="353" spans="1:1" x14ac:dyDescent="0.2">
      <c r="A353" t="s">
        <v>287</v>
      </c>
    </row>
    <row r="354" spans="1:1" x14ac:dyDescent="0.2">
      <c r="A354" t="s">
        <v>288</v>
      </c>
    </row>
    <row r="355" spans="1:1" x14ac:dyDescent="0.2">
      <c r="A355" t="s">
        <v>289</v>
      </c>
    </row>
    <row r="356" spans="1:1" x14ac:dyDescent="0.2">
      <c r="A356" t="s">
        <v>290</v>
      </c>
    </row>
    <row r="357" spans="1:1" x14ac:dyDescent="0.2">
      <c r="A357" t="s">
        <v>291</v>
      </c>
    </row>
    <row r="358" spans="1:1" x14ac:dyDescent="0.2">
      <c r="A358" t="s">
        <v>292</v>
      </c>
    </row>
    <row r="359" spans="1:1" x14ac:dyDescent="0.2">
      <c r="A359" t="s">
        <v>293</v>
      </c>
    </row>
    <row r="360" spans="1:1" x14ac:dyDescent="0.2">
      <c r="A360" t="s">
        <v>294</v>
      </c>
    </row>
    <row r="361" spans="1:1" x14ac:dyDescent="0.2">
      <c r="A361" t="s">
        <v>295</v>
      </c>
    </row>
    <row r="362" spans="1:1" x14ac:dyDescent="0.2">
      <c r="A362" t="s">
        <v>296</v>
      </c>
    </row>
    <row r="363" spans="1:1" x14ac:dyDescent="0.2">
      <c r="A363" t="s">
        <v>297</v>
      </c>
    </row>
    <row r="364" spans="1:1" x14ac:dyDescent="0.2">
      <c r="A364" t="s">
        <v>298</v>
      </c>
    </row>
    <row r="365" spans="1:1" x14ac:dyDescent="0.2">
      <c r="A365" t="s">
        <v>299</v>
      </c>
    </row>
    <row r="366" spans="1:1" x14ac:dyDescent="0.2">
      <c r="A366" t="s">
        <v>300</v>
      </c>
    </row>
    <row r="367" spans="1:1" x14ac:dyDescent="0.2">
      <c r="A367" t="s">
        <v>301</v>
      </c>
    </row>
    <row r="368" spans="1:1" x14ac:dyDescent="0.2">
      <c r="A368" t="s">
        <v>302</v>
      </c>
    </row>
    <row r="369" spans="1:1" x14ac:dyDescent="0.2">
      <c r="A369" t="s">
        <v>303</v>
      </c>
    </row>
    <row r="370" spans="1:1" x14ac:dyDescent="0.2">
      <c r="A370" t="s">
        <v>314</v>
      </c>
    </row>
    <row r="371" spans="1:1" x14ac:dyDescent="0.2">
      <c r="A371" t="str">
        <f>IF(INFO!$D$14=1, "writeSpreadDirect(#spread50#)", "")</f>
        <v/>
      </c>
    </row>
    <row r="372" spans="1:1" x14ac:dyDescent="0.2">
      <c r="A372" t="str">
        <f>IF(INFO!$D$14=1, "writeSpreadDirect(#spread51#)", "")</f>
        <v/>
      </c>
    </row>
    <row r="373" spans="1:1" x14ac:dyDescent="0.2">
      <c r="A373" t="str">
        <f>IF(INFO!$D$14=1, "writeSpreadDirect(#spread52#)", "")</f>
        <v/>
      </c>
    </row>
    <row r="374" spans="1:1" x14ac:dyDescent="0.2">
      <c r="A374" t="str">
        <f>IF(INFO!$D$14=1, "writeSpreadDirect(#spread53#)", "")</f>
        <v/>
      </c>
    </row>
    <row r="375" spans="1:1" x14ac:dyDescent="0.2">
      <c r="A375" t="str">
        <f>IF(INFO!$D$14&lt;&gt;1,"hiddenSheet(来店客数推移)","")</f>
        <v>hiddenSheet(来店客数推移)</v>
      </c>
    </row>
    <row r="376" spans="1:1" x14ac:dyDescent="0.2">
      <c r="A376" t="s">
        <v>168</v>
      </c>
    </row>
    <row r="377" spans="1:1" x14ac:dyDescent="0.2">
      <c r="A377" t="s">
        <v>304</v>
      </c>
    </row>
  </sheetData>
  <phoneticPr fontId="2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0"/>
  <sheetViews>
    <sheetView workbookViewId="0">
      <selection activeCell="D29" sqref="D29:F29"/>
    </sheetView>
  </sheetViews>
  <sheetFormatPr defaultColWidth="9.36328125" defaultRowHeight="13" x14ac:dyDescent="0.2"/>
  <cols>
    <col min="1" max="1" width="16.36328125" customWidth="1"/>
  </cols>
  <sheetData>
    <row r="1" spans="1:6" x14ac:dyDescent="0.2">
      <c r="B1">
        <v>50</v>
      </c>
      <c r="C1">
        <v>12</v>
      </c>
    </row>
    <row r="2" spans="1:6" x14ac:dyDescent="0.2">
      <c r="A2" t="s">
        <v>153</v>
      </c>
    </row>
    <row r="3" spans="1:6" x14ac:dyDescent="0.2">
      <c r="A3" t="s">
        <v>305</v>
      </c>
    </row>
    <row r="4" spans="1:6" x14ac:dyDescent="0.2">
      <c r="A4" t="str">
        <f>"hiddenRows("&amp;B4&amp;"+x,@CONDITION1_COUNT,"&amp;C4&amp;")"</f>
        <v>hiddenRows(9+x,@CONDITION1_COUNT,58)</v>
      </c>
      <c r="B4">
        <v>9</v>
      </c>
      <c r="C4">
        <f t="shared" ref="C4:C5" si="0">B4+$B$1-1</f>
        <v>58</v>
      </c>
    </row>
    <row r="5" spans="1:6" x14ac:dyDescent="0.2">
      <c r="A5" t="str">
        <f>"hiddenRows("&amp;B5&amp;"+x,@CATEGORY_COUNT,"&amp;C5&amp;")"</f>
        <v>hiddenRows(119+x,@CATEGORY_COUNT,168)</v>
      </c>
      <c r="B5">
        <v>119</v>
      </c>
      <c r="C5">
        <f t="shared" si="0"/>
        <v>168</v>
      </c>
    </row>
    <row r="6" spans="1:6" x14ac:dyDescent="0.2">
      <c r="A6" t="s">
        <v>306</v>
      </c>
    </row>
    <row r="7" spans="1:6" x14ac:dyDescent="0.2">
      <c r="A7" t="str">
        <f>"hiddenRows("&amp;B7&amp;"+x,@CONDITION1_COUNT,"&amp;C7&amp;")"</f>
        <v>hiddenRows(9+x,@CONDITION1_COUNT,58)</v>
      </c>
      <c r="B7">
        <v>9</v>
      </c>
      <c r="C7">
        <f>B7+$B$1-1</f>
        <v>58</v>
      </c>
    </row>
    <row r="8" spans="1:6" x14ac:dyDescent="0.2">
      <c r="A8" t="s">
        <v>307</v>
      </c>
    </row>
    <row r="9" spans="1:6" x14ac:dyDescent="0.2">
      <c r="A9" t="str">
        <f t="shared" ref="A9:A11" si="1">"hiddenRows("&amp;B9&amp;"+x,@CONDITION1_COUNT,"&amp;C9&amp;")"</f>
        <v>hiddenRows(34+x,@CONDITION1_COUNT,83)</v>
      </c>
      <c r="B9">
        <v>34</v>
      </c>
      <c r="C9">
        <f t="shared" ref="C9:C11" si="2">B9+$B$1-1</f>
        <v>83</v>
      </c>
    </row>
    <row r="10" spans="1:6" x14ac:dyDescent="0.2">
      <c r="A10" t="str">
        <f t="shared" si="1"/>
        <v>hiddenRows(90+x,@CONDITION1_COUNT,139)</v>
      </c>
      <c r="B10">
        <v>90</v>
      </c>
      <c r="C10">
        <f t="shared" si="2"/>
        <v>139</v>
      </c>
    </row>
    <row r="11" spans="1:6" x14ac:dyDescent="0.2">
      <c r="A11" t="str">
        <f t="shared" si="1"/>
        <v>hiddenRows(176+x,@CONDITION1_COUNT,225)</v>
      </c>
      <c r="B11">
        <v>176</v>
      </c>
      <c r="C11">
        <f t="shared" si="2"/>
        <v>225</v>
      </c>
    </row>
    <row r="12" spans="1:6" x14ac:dyDescent="0.2">
      <c r="D12" t="str">
        <f>"hiddenColumns("&amp;E12&amp;"+x,@TOTAL_PERIOD,"&amp;F12&amp;")"</f>
        <v>hiddenColumns(4+x,@TOTAL_PERIOD,15)</v>
      </c>
      <c r="E12">
        <v>4</v>
      </c>
      <c r="F12">
        <f>E12+$C$1-1</f>
        <v>15</v>
      </c>
    </row>
    <row r="13" spans="1:6" x14ac:dyDescent="0.2">
      <c r="A13" t="s">
        <v>308</v>
      </c>
    </row>
    <row r="14" spans="1:6" x14ac:dyDescent="0.2">
      <c r="A14" t="str">
        <f t="shared" ref="A14:A15" si="3">"hiddenRows("&amp;B14&amp;"+x,@CONDITION1_COUNT,"&amp;C14&amp;")"</f>
        <v>hiddenRows(34+x,@CONDITION1_COUNT,83)</v>
      </c>
      <c r="B14">
        <v>34</v>
      </c>
      <c r="C14">
        <f t="shared" ref="C14:C15" si="4">B14+$B$1-1</f>
        <v>83</v>
      </c>
    </row>
    <row r="15" spans="1:6" x14ac:dyDescent="0.2">
      <c r="A15" t="str">
        <f t="shared" si="3"/>
        <v>hiddenRows(174+x,@CONDITION1_COUNT,223)</v>
      </c>
      <c r="B15">
        <v>174</v>
      </c>
      <c r="C15">
        <f t="shared" si="4"/>
        <v>223</v>
      </c>
    </row>
    <row r="16" spans="1:6" x14ac:dyDescent="0.2">
      <c r="D16" t="str">
        <f>"hiddenColumns("&amp;E16&amp;"+x,@TOTAL_PERIOD,"&amp;F16&amp;")"</f>
        <v>hiddenColumns(4+x,@TOTAL_PERIOD,15)</v>
      </c>
      <c r="E16">
        <v>4</v>
      </c>
      <c r="F16">
        <f>E16+$C$1-1</f>
        <v>15</v>
      </c>
    </row>
    <row r="17" spans="1:6" x14ac:dyDescent="0.2">
      <c r="A17" t="s">
        <v>309</v>
      </c>
    </row>
    <row r="18" spans="1:6" x14ac:dyDescent="0.2">
      <c r="A18" t="str">
        <f t="shared" ref="A18:A19" si="5">"hiddenRows("&amp;B18&amp;"+x,@CONDITION1_COUNT,"&amp;C18&amp;")"</f>
        <v>hiddenRows(34+x,@CONDITION1_COUNT,83)</v>
      </c>
      <c r="B18">
        <v>34</v>
      </c>
      <c r="C18">
        <f t="shared" ref="C18:C19" si="6">B18+$B$1-1</f>
        <v>83</v>
      </c>
    </row>
    <row r="19" spans="1:6" x14ac:dyDescent="0.2">
      <c r="A19" t="str">
        <f t="shared" si="5"/>
        <v>hiddenRows(230+x,@CONDITION1_COUNT,279)</v>
      </c>
      <c r="B19">
        <v>230</v>
      </c>
      <c r="C19">
        <f t="shared" si="6"/>
        <v>279</v>
      </c>
    </row>
    <row r="20" spans="1:6" x14ac:dyDescent="0.2">
      <c r="D20" t="str">
        <f>"hiddenColumns("&amp;E20&amp;"+x,@TOTAL_PERIOD,"&amp;F20&amp;")"</f>
        <v>hiddenColumns(4+x,@TOTAL_PERIOD,15)</v>
      </c>
      <c r="E20">
        <v>4</v>
      </c>
      <c r="F20">
        <f>E20+$C$1-1</f>
        <v>15</v>
      </c>
    </row>
    <row r="21" spans="1:6" x14ac:dyDescent="0.2">
      <c r="A21" t="s">
        <v>310</v>
      </c>
    </row>
    <row r="22" spans="1:6" x14ac:dyDescent="0.2">
      <c r="A22" t="str">
        <f t="shared" ref="A22:A23" si="7">"hiddenRows("&amp;B22&amp;"+x,@CONDITION1_COUNT,"&amp;C22&amp;")"</f>
        <v>hiddenRows(34+x,@CONDITION1_COUNT,83)</v>
      </c>
      <c r="B22">
        <v>34</v>
      </c>
      <c r="C22">
        <f t="shared" ref="C22:C24" si="8">B22+$B$1-1</f>
        <v>83</v>
      </c>
    </row>
    <row r="23" spans="1:6" x14ac:dyDescent="0.2">
      <c r="A23" t="str">
        <f t="shared" si="7"/>
        <v>hiddenRows(170+x,@CONDITION1_COUNT,219)</v>
      </c>
      <c r="B23">
        <v>170</v>
      </c>
      <c r="C23">
        <f t="shared" si="8"/>
        <v>219</v>
      </c>
    </row>
    <row r="24" spans="1:6" x14ac:dyDescent="0.2">
      <c r="A24" t="str">
        <f>"hiddenRows("&amp;B24&amp;"+(31*x),@CONDITION1_COUNT,"&amp;C24*31&amp;")"</f>
        <v>hiddenRows(274+(31*x),@CONDITION1_COUNT,10013)</v>
      </c>
      <c r="B24">
        <v>274</v>
      </c>
      <c r="C24">
        <f t="shared" si="8"/>
        <v>323</v>
      </c>
    </row>
    <row r="25" spans="1:6" x14ac:dyDescent="0.2">
      <c r="D25" t="str">
        <f>"hiddenColumns("&amp;E25&amp;"+x,@TOTAL_PERIOD,"&amp;F25&amp;")"</f>
        <v>hiddenColumns(4+x,@TOTAL_PERIOD,15)</v>
      </c>
      <c r="E25">
        <v>4</v>
      </c>
      <c r="F25">
        <f>E25+$C$1-1</f>
        <v>15</v>
      </c>
    </row>
    <row r="26" spans="1:6" x14ac:dyDescent="0.2">
      <c r="D26" t="s">
        <v>311</v>
      </c>
    </row>
    <row r="27" spans="1:6" x14ac:dyDescent="0.2">
      <c r="D27" t="str">
        <f>"hiddenColumns("&amp;E27&amp;"+x,@TOTAL_PERIOD,"&amp;F27&amp;")"</f>
        <v>hiddenColumns(4+x,@TOTAL_PERIOD,15)</v>
      </c>
      <c r="E27">
        <v>4</v>
      </c>
      <c r="F27">
        <f>E27+$C$1-1</f>
        <v>15</v>
      </c>
    </row>
    <row r="28" spans="1:6" x14ac:dyDescent="0.2">
      <c r="A28" t="s">
        <v>312</v>
      </c>
    </row>
    <row r="29" spans="1:6" x14ac:dyDescent="0.2">
      <c r="D29" t="str">
        <f>"hiddenColumns("&amp;E29&amp;"+x,@TOTAL_PERIOD,"&amp;F29&amp;")"</f>
        <v>hiddenColumns(4+x,@TOTAL_PERIOD,15)</v>
      </c>
      <c r="E29">
        <v>4</v>
      </c>
      <c r="F29">
        <f>E29+$C$1-1</f>
        <v>15</v>
      </c>
    </row>
    <row r="30" spans="1:6" x14ac:dyDescent="0.2">
      <c r="A30" t="s">
        <v>313</v>
      </c>
    </row>
  </sheetData>
  <phoneticPr fontId="28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4"/>
  <sheetViews>
    <sheetView workbookViewId="0">
      <pane xSplit="3" ySplit="8" topLeftCell="D9" activePane="bottomRight" state="frozen"/>
      <selection pane="topRight"/>
      <selection pane="bottomLeft"/>
      <selection pane="bottomRight" activeCell="D9" sqref="D9"/>
    </sheetView>
  </sheetViews>
  <sheetFormatPr defaultColWidth="5.6328125" defaultRowHeight="12" customHeight="1" x14ac:dyDescent="0.2"/>
  <cols>
    <col min="1" max="1" width="2.08984375" style="59" customWidth="1"/>
    <col min="2" max="2" width="1.6328125" style="59" customWidth="1"/>
    <col min="3" max="3" width="32.6328125" style="194" customWidth="1"/>
    <col min="4" max="4" width="12.6328125" style="59" customWidth="1"/>
    <col min="5" max="6" width="6.08984375" style="59" customWidth="1"/>
    <col min="7" max="7" width="12.6328125" style="59" customWidth="1"/>
    <col min="8" max="9" width="6.08984375" style="59" customWidth="1"/>
    <col min="10" max="10" width="12.6328125" style="59" customWidth="1"/>
    <col min="11" max="12" width="6.08984375" style="59" customWidth="1"/>
    <col min="13" max="13" width="12.6328125" style="59" customWidth="1"/>
    <col min="14" max="15" width="6.08984375" style="59" customWidth="1"/>
    <col min="16" max="16" width="1.6328125" style="59" customWidth="1"/>
    <col min="17" max="17" width="2.08984375" style="59" customWidth="1"/>
    <col min="18" max="16384" width="5.6328125" style="59"/>
  </cols>
  <sheetData>
    <row r="1" spans="1:17" ht="24" customHeight="1" x14ac:dyDescent="0.2">
      <c r="C1" s="262" t="s">
        <v>136</v>
      </c>
      <c r="D1" s="141" t="s">
        <v>1</v>
      </c>
      <c r="E1" s="34">
        <f>VLOOKUP($D$1, 値単位リスト, 2, FALSE)</f>
        <v>2</v>
      </c>
      <c r="F1" s="34" t="str">
        <f>VLOOKUP($D$1, 値単位リスト, 3, FALSE)</f>
        <v>千円</v>
      </c>
      <c r="G1" s="34">
        <f>VLOOKUP($D$1, 値単位リスト, 4, FALSE)</f>
        <v>1000</v>
      </c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s="84" customFormat="1" ht="24" customHeight="1" x14ac:dyDescent="0.2">
      <c r="A2" s="113"/>
      <c r="B2" s="165"/>
      <c r="C2" s="50" t="str">
        <f>"【 " &amp; 分析種別名称 &amp; " " &amp; 自社名称 &amp; " 自社シェア(" &amp; $D$1 &amp; ") 】" &amp; PI値モード名称</f>
        <v>【 カテゴリー別 @自社メーカー 自社シェア(金額) 】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165"/>
    </row>
    <row r="3" spans="1:17" s="39" customFormat="1" ht="12" customHeight="1" x14ac:dyDescent="0.2">
      <c r="A3" s="11"/>
      <c r="B3" s="171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18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  <c r="P3" s="171"/>
    </row>
    <row r="4" spans="1:17" ht="6" customHeight="1" thickBot="1" x14ac:dyDescent="0.25">
      <c r="A4" s="34"/>
      <c r="B4" s="163"/>
      <c r="C4" s="198"/>
      <c r="D4" s="67"/>
      <c r="E4" s="67"/>
      <c r="F4" s="67"/>
      <c r="G4" s="67"/>
      <c r="H4" s="67"/>
      <c r="I4" s="130"/>
      <c r="J4" s="67"/>
      <c r="K4" s="67"/>
      <c r="L4" s="67"/>
      <c r="M4" s="67"/>
      <c r="N4" s="67"/>
      <c r="O4" s="130"/>
      <c r="P4" s="163"/>
    </row>
    <row r="5" spans="1:17" ht="18" customHeight="1" thickBot="1" x14ac:dyDescent="0.25">
      <c r="A5" s="34"/>
      <c r="B5" s="42"/>
      <c r="C5" s="164"/>
      <c r="D5" s="251" t="str">
        <f>"シェア実績　(" &amp; IF(分析数=1, 分析開始年月, 分析開始年月 &amp; "～" &amp; 分析終了年月) &amp; ")"</f>
        <v>シェア実績　(2017年4月～2018年3月)</v>
      </c>
      <c r="E5" s="116"/>
      <c r="F5" s="116"/>
      <c r="G5" s="116"/>
      <c r="H5" s="116"/>
      <c r="I5" s="189"/>
      <c r="J5" s="328" t="str">
        <f>"累計シェア実績　("&amp; IF(年度開始年月=分析終了年月,年度開始年月,年度開始年月&amp;"～"&amp;分析終了年月) &amp;")"</f>
        <v>累計シェア実績　(2017年4月～2018年3月)</v>
      </c>
      <c r="K5" s="103"/>
      <c r="L5" s="103"/>
      <c r="M5" s="103"/>
      <c r="N5" s="103"/>
      <c r="O5" s="232"/>
      <c r="P5" s="42"/>
    </row>
    <row r="6" spans="1:17" ht="13.5" customHeight="1" x14ac:dyDescent="0.2">
      <c r="A6" s="34"/>
      <c r="B6" s="42"/>
      <c r="C6" s="190"/>
      <c r="D6" s="339" t="str">
        <f>IF(比較POS名称="","",比較POS名称)</f>
        <v>RDS06 スーパー  00 全国</v>
      </c>
      <c r="E6" s="340"/>
      <c r="F6" s="341"/>
      <c r="G6" s="339" t="str">
        <f>IF(分析POS名称="","",分析POS名称)</f>
        <v>RDS06 スーパー  04 首都圏</v>
      </c>
      <c r="H6" s="340"/>
      <c r="I6" s="341"/>
      <c r="J6" s="339" t="str">
        <f>IF(比較POS名称="","",比較POS名称)</f>
        <v>RDS06 スーパー  00 全国</v>
      </c>
      <c r="K6" s="340"/>
      <c r="L6" s="341"/>
      <c r="M6" s="339" t="str">
        <f>IF(分析POS名称="","",分析POS名称)</f>
        <v>RDS06 スーパー  04 首都圏</v>
      </c>
      <c r="N6" s="340"/>
      <c r="O6" s="341"/>
      <c r="P6" s="42"/>
    </row>
    <row r="7" spans="1:17" ht="13.5" customHeight="1" x14ac:dyDescent="0.2">
      <c r="A7" s="34"/>
      <c r="B7" s="42"/>
      <c r="C7" s="190"/>
      <c r="D7" s="342"/>
      <c r="E7" s="343"/>
      <c r="F7" s="344"/>
      <c r="G7" s="342"/>
      <c r="H7" s="343"/>
      <c r="I7" s="344"/>
      <c r="J7" s="342"/>
      <c r="K7" s="343"/>
      <c r="L7" s="344"/>
      <c r="M7" s="342"/>
      <c r="N7" s="343"/>
      <c r="O7" s="344"/>
      <c r="P7" s="42"/>
    </row>
    <row r="8" spans="1:17" ht="13.5" customHeight="1" thickBot="1" x14ac:dyDescent="0.25">
      <c r="A8" s="34"/>
      <c r="B8" s="42"/>
      <c r="C8" s="130" t="str">
        <f>分析オプション&amp;"　単位：" &amp; $F$1</f>
        <v xml:space="preserve"> [税抜分析]　単位：千円</v>
      </c>
      <c r="D8" s="123"/>
      <c r="E8" s="112" t="s">
        <v>45</v>
      </c>
      <c r="F8" s="114" t="s">
        <v>46</v>
      </c>
      <c r="G8" s="123"/>
      <c r="H8" s="112" t="s">
        <v>45</v>
      </c>
      <c r="I8" s="114" t="s">
        <v>46</v>
      </c>
      <c r="J8" s="123"/>
      <c r="K8" s="112" t="s">
        <v>45</v>
      </c>
      <c r="L8" s="114" t="s">
        <v>46</v>
      </c>
      <c r="M8" s="123"/>
      <c r="N8" s="112" t="s">
        <v>45</v>
      </c>
      <c r="O8" s="114" t="s">
        <v>46</v>
      </c>
      <c r="P8" s="42"/>
    </row>
    <row r="9" spans="1:17" ht="15" customHeight="1" x14ac:dyDescent="0.2">
      <c r="A9" s="34">
        <v>1</v>
      </c>
      <c r="B9" s="42"/>
      <c r="C9" s="230" t="str">
        <f t="shared" ref="C9:C58" si="0">IF(INDEX(項目,$A9,1)="","",INDEX(項目,$A9,1))</f>
        <v>加工食品</v>
      </c>
      <c r="D9" s="122" t="str">
        <f t="shared" ref="D9:D58" si="1">IF(INDEX(比較シェア, $A9, $E$1)="", "--", INDEX(比較シェア, $A9, $E$1)/$G$1)</f>
        <v>--</v>
      </c>
      <c r="E9" s="118" t="str">
        <f t="shared" ref="E9:E58" si="2">IF(ISERROR($D9/$D118), "--", $D9/$D118*100)</f>
        <v>--</v>
      </c>
      <c r="F9" s="110" t="str">
        <f t="shared" ref="F9:F58" si="3">IF(ISERROR($E9-$E64), "--", $E9-$E64)</f>
        <v>--</v>
      </c>
      <c r="G9" s="122" t="str">
        <f t="shared" ref="G9:G58" si="4">IF(INDEX(分析シェア, $A9, $E$1)="", "--", INDEX(分析シェア, $A9, $E$1)/$G$1)</f>
        <v>--</v>
      </c>
      <c r="H9" s="118" t="str">
        <f t="shared" ref="H9:H58" si="5">IF(ISERROR($G9/$G118), "--", $G9/$G118*100)</f>
        <v>--</v>
      </c>
      <c r="I9" s="110" t="str">
        <f t="shared" ref="I9:I58" si="6">IF(ISERROR($H9-$H64), "--", $H9-$H64)</f>
        <v>--</v>
      </c>
      <c r="J9" s="122" t="str">
        <f t="shared" ref="J9:J58" si="7">IF(INDEX(合算比較シェア, $A9, $E$1)="", "--", INDEX(合算比較シェア, $A9, $E$1)/$G$1)</f>
        <v>--</v>
      </c>
      <c r="K9" s="118" t="str">
        <f t="shared" ref="K9:K58" si="8">IF(ISERROR($J9/$J118), "--", $J9/$J118*100)</f>
        <v>--</v>
      </c>
      <c r="L9" s="110" t="str">
        <f t="shared" ref="L9:L58" si="9">IF(ISERROR($K9-$K64), "--", $K9-$K64)</f>
        <v>--</v>
      </c>
      <c r="M9" s="122" t="str">
        <f t="shared" ref="M9:M58" si="10">IF(INDEX(合算分析シェア, $A9, $E$1)="", "--", INDEX(合算分析シェア, $A9, $E$1)/$G$1)</f>
        <v>--</v>
      </c>
      <c r="N9" s="118" t="str">
        <f t="shared" ref="N9:N58" si="11">IF(ISERROR($M9/$M118), "--", $M9/$M118*100)</f>
        <v>--</v>
      </c>
      <c r="O9" s="110" t="str">
        <f t="shared" ref="O9:O58" si="12">IF(ISERROR($N9-$N64), "--", $N9-$N64)</f>
        <v>--</v>
      </c>
      <c r="P9" s="42"/>
    </row>
    <row r="10" spans="1:17" ht="15" customHeight="1" x14ac:dyDescent="0.2">
      <c r="A10" s="34">
        <v>2</v>
      </c>
      <c r="B10" s="42"/>
      <c r="C10" s="210" t="str">
        <f t="shared" si="0"/>
        <v>生鮮食品</v>
      </c>
      <c r="D10" s="121" t="str">
        <f t="shared" si="1"/>
        <v>--</v>
      </c>
      <c r="E10" s="107" t="str">
        <f t="shared" si="2"/>
        <v>--</v>
      </c>
      <c r="F10" s="109" t="str">
        <f t="shared" si="3"/>
        <v>--</v>
      </c>
      <c r="G10" s="121" t="str">
        <f t="shared" si="4"/>
        <v>--</v>
      </c>
      <c r="H10" s="107" t="str">
        <f t="shared" si="5"/>
        <v>--</v>
      </c>
      <c r="I10" s="109" t="str">
        <f t="shared" si="6"/>
        <v>--</v>
      </c>
      <c r="J10" s="121" t="str">
        <f t="shared" si="7"/>
        <v>--</v>
      </c>
      <c r="K10" s="107" t="str">
        <f t="shared" si="8"/>
        <v>--</v>
      </c>
      <c r="L10" s="109" t="str">
        <f t="shared" si="9"/>
        <v>--</v>
      </c>
      <c r="M10" s="121" t="str">
        <f t="shared" si="10"/>
        <v>--</v>
      </c>
      <c r="N10" s="107" t="str">
        <f t="shared" si="11"/>
        <v>--</v>
      </c>
      <c r="O10" s="109" t="str">
        <f t="shared" si="12"/>
        <v>--</v>
      </c>
      <c r="P10" s="42"/>
    </row>
    <row r="11" spans="1:17" ht="15" customHeight="1" thickBot="1" x14ac:dyDescent="0.25">
      <c r="A11" s="34">
        <v>3</v>
      </c>
      <c r="B11" s="42"/>
      <c r="C11" s="210" t="str">
        <f t="shared" si="0"/>
        <v>菓子類</v>
      </c>
      <c r="D11" s="121" t="str">
        <f t="shared" si="1"/>
        <v>--</v>
      </c>
      <c r="E11" s="107" t="str">
        <f t="shared" si="2"/>
        <v>--</v>
      </c>
      <c r="F11" s="109" t="str">
        <f t="shared" si="3"/>
        <v>--</v>
      </c>
      <c r="G11" s="121" t="str">
        <f t="shared" si="4"/>
        <v>--</v>
      </c>
      <c r="H11" s="107" t="str">
        <f t="shared" si="5"/>
        <v>--</v>
      </c>
      <c r="I11" s="109" t="str">
        <f t="shared" si="6"/>
        <v>--</v>
      </c>
      <c r="J11" s="121" t="str">
        <f t="shared" si="7"/>
        <v>--</v>
      </c>
      <c r="K11" s="107" t="str">
        <f t="shared" si="8"/>
        <v>--</v>
      </c>
      <c r="L11" s="109" t="str">
        <f t="shared" si="9"/>
        <v>--</v>
      </c>
      <c r="M11" s="121" t="str">
        <f t="shared" si="10"/>
        <v>--</v>
      </c>
      <c r="N11" s="107" t="str">
        <f t="shared" si="11"/>
        <v>--</v>
      </c>
      <c r="O11" s="109" t="str">
        <f t="shared" si="12"/>
        <v>--</v>
      </c>
      <c r="P11" s="42"/>
    </row>
    <row r="12" spans="1:17" ht="15" hidden="1" customHeight="1" x14ac:dyDescent="0.2">
      <c r="A12" s="34">
        <v>4</v>
      </c>
      <c r="B12" s="42"/>
      <c r="C12" s="210" t="str">
        <f t="shared" si="0"/>
        <v>項目4</v>
      </c>
      <c r="D12" s="121" t="str">
        <f t="shared" si="1"/>
        <v>--</v>
      </c>
      <c r="E12" s="107" t="str">
        <f t="shared" si="2"/>
        <v>--</v>
      </c>
      <c r="F12" s="109" t="str">
        <f t="shared" si="3"/>
        <v>--</v>
      </c>
      <c r="G12" s="121" t="str">
        <f t="shared" si="4"/>
        <v>--</v>
      </c>
      <c r="H12" s="107" t="str">
        <f t="shared" si="5"/>
        <v>--</v>
      </c>
      <c r="I12" s="109" t="str">
        <f t="shared" si="6"/>
        <v>--</v>
      </c>
      <c r="J12" s="121" t="str">
        <f t="shared" si="7"/>
        <v>--</v>
      </c>
      <c r="K12" s="107" t="str">
        <f t="shared" si="8"/>
        <v>--</v>
      </c>
      <c r="L12" s="109" t="str">
        <f t="shared" si="9"/>
        <v>--</v>
      </c>
      <c r="M12" s="121" t="str">
        <f t="shared" si="10"/>
        <v>--</v>
      </c>
      <c r="N12" s="107" t="str">
        <f t="shared" si="11"/>
        <v>--</v>
      </c>
      <c r="O12" s="109" t="str">
        <f t="shared" si="12"/>
        <v>--</v>
      </c>
      <c r="P12" s="42"/>
    </row>
    <row r="13" spans="1:17" ht="15" hidden="1" customHeight="1" x14ac:dyDescent="0.2">
      <c r="A13" s="34">
        <v>5</v>
      </c>
      <c r="B13" s="42"/>
      <c r="C13" s="210" t="str">
        <f t="shared" si="0"/>
        <v>項目5</v>
      </c>
      <c r="D13" s="121" t="str">
        <f t="shared" si="1"/>
        <v>--</v>
      </c>
      <c r="E13" s="107" t="str">
        <f t="shared" si="2"/>
        <v>--</v>
      </c>
      <c r="F13" s="109" t="str">
        <f t="shared" si="3"/>
        <v>--</v>
      </c>
      <c r="G13" s="121" t="str">
        <f t="shared" si="4"/>
        <v>--</v>
      </c>
      <c r="H13" s="107" t="str">
        <f t="shared" si="5"/>
        <v>--</v>
      </c>
      <c r="I13" s="109" t="str">
        <f t="shared" si="6"/>
        <v>--</v>
      </c>
      <c r="J13" s="121" t="str">
        <f t="shared" si="7"/>
        <v>--</v>
      </c>
      <c r="K13" s="107" t="str">
        <f t="shared" si="8"/>
        <v>--</v>
      </c>
      <c r="L13" s="109" t="str">
        <f t="shared" si="9"/>
        <v>--</v>
      </c>
      <c r="M13" s="121" t="str">
        <f t="shared" si="10"/>
        <v>--</v>
      </c>
      <c r="N13" s="107" t="str">
        <f t="shared" si="11"/>
        <v>--</v>
      </c>
      <c r="O13" s="109" t="str">
        <f t="shared" si="12"/>
        <v>--</v>
      </c>
      <c r="P13" s="42"/>
    </row>
    <row r="14" spans="1:17" ht="15" hidden="1" customHeight="1" x14ac:dyDescent="0.2">
      <c r="A14" s="34">
        <v>6</v>
      </c>
      <c r="B14" s="42"/>
      <c r="C14" s="210" t="str">
        <f t="shared" si="0"/>
        <v>項目6</v>
      </c>
      <c r="D14" s="121" t="str">
        <f t="shared" si="1"/>
        <v>--</v>
      </c>
      <c r="E14" s="107" t="str">
        <f t="shared" si="2"/>
        <v>--</v>
      </c>
      <c r="F14" s="109" t="str">
        <f t="shared" si="3"/>
        <v>--</v>
      </c>
      <c r="G14" s="121" t="str">
        <f t="shared" si="4"/>
        <v>--</v>
      </c>
      <c r="H14" s="107" t="str">
        <f t="shared" si="5"/>
        <v>--</v>
      </c>
      <c r="I14" s="109" t="str">
        <f t="shared" si="6"/>
        <v>--</v>
      </c>
      <c r="J14" s="121" t="str">
        <f t="shared" si="7"/>
        <v>--</v>
      </c>
      <c r="K14" s="107" t="str">
        <f t="shared" si="8"/>
        <v>--</v>
      </c>
      <c r="L14" s="109" t="str">
        <f t="shared" si="9"/>
        <v>--</v>
      </c>
      <c r="M14" s="121" t="str">
        <f t="shared" si="10"/>
        <v>--</v>
      </c>
      <c r="N14" s="107" t="str">
        <f t="shared" si="11"/>
        <v>--</v>
      </c>
      <c r="O14" s="109" t="str">
        <f t="shared" si="12"/>
        <v>--</v>
      </c>
      <c r="P14" s="42"/>
    </row>
    <row r="15" spans="1:17" ht="15" hidden="1" customHeight="1" x14ac:dyDescent="0.2">
      <c r="A15" s="34">
        <v>7</v>
      </c>
      <c r="B15" s="42"/>
      <c r="C15" s="210" t="str">
        <f t="shared" si="0"/>
        <v>項目7</v>
      </c>
      <c r="D15" s="121" t="str">
        <f t="shared" si="1"/>
        <v>--</v>
      </c>
      <c r="E15" s="107" t="str">
        <f t="shared" si="2"/>
        <v>--</v>
      </c>
      <c r="F15" s="109" t="str">
        <f t="shared" si="3"/>
        <v>--</v>
      </c>
      <c r="G15" s="121" t="str">
        <f t="shared" si="4"/>
        <v>--</v>
      </c>
      <c r="H15" s="107" t="str">
        <f t="shared" si="5"/>
        <v>--</v>
      </c>
      <c r="I15" s="109" t="str">
        <f t="shared" si="6"/>
        <v>--</v>
      </c>
      <c r="J15" s="121" t="str">
        <f t="shared" si="7"/>
        <v>--</v>
      </c>
      <c r="K15" s="107" t="str">
        <f t="shared" si="8"/>
        <v>--</v>
      </c>
      <c r="L15" s="109" t="str">
        <f t="shared" si="9"/>
        <v>--</v>
      </c>
      <c r="M15" s="121" t="str">
        <f t="shared" si="10"/>
        <v>--</v>
      </c>
      <c r="N15" s="107" t="str">
        <f t="shared" si="11"/>
        <v>--</v>
      </c>
      <c r="O15" s="109" t="str">
        <f t="shared" si="12"/>
        <v>--</v>
      </c>
      <c r="P15" s="42"/>
    </row>
    <row r="16" spans="1:17" ht="15" hidden="1" customHeight="1" x14ac:dyDescent="0.2">
      <c r="A16" s="34">
        <v>8</v>
      </c>
      <c r="B16" s="42"/>
      <c r="C16" s="210" t="str">
        <f t="shared" si="0"/>
        <v>項目8</v>
      </c>
      <c r="D16" s="121" t="str">
        <f t="shared" si="1"/>
        <v>--</v>
      </c>
      <c r="E16" s="107" t="str">
        <f t="shared" si="2"/>
        <v>--</v>
      </c>
      <c r="F16" s="109" t="str">
        <f t="shared" si="3"/>
        <v>--</v>
      </c>
      <c r="G16" s="121" t="str">
        <f t="shared" si="4"/>
        <v>--</v>
      </c>
      <c r="H16" s="107" t="str">
        <f t="shared" si="5"/>
        <v>--</v>
      </c>
      <c r="I16" s="109" t="str">
        <f t="shared" si="6"/>
        <v>--</v>
      </c>
      <c r="J16" s="121" t="str">
        <f t="shared" si="7"/>
        <v>--</v>
      </c>
      <c r="K16" s="107" t="str">
        <f t="shared" si="8"/>
        <v>--</v>
      </c>
      <c r="L16" s="109" t="str">
        <f t="shared" si="9"/>
        <v>--</v>
      </c>
      <c r="M16" s="121" t="str">
        <f t="shared" si="10"/>
        <v>--</v>
      </c>
      <c r="N16" s="107" t="str">
        <f t="shared" si="11"/>
        <v>--</v>
      </c>
      <c r="O16" s="109" t="str">
        <f t="shared" si="12"/>
        <v>--</v>
      </c>
      <c r="P16" s="42"/>
    </row>
    <row r="17" spans="1:16" ht="15" hidden="1" customHeight="1" x14ac:dyDescent="0.2">
      <c r="A17" s="34">
        <v>9</v>
      </c>
      <c r="B17" s="42"/>
      <c r="C17" s="210" t="str">
        <f t="shared" si="0"/>
        <v>項目9</v>
      </c>
      <c r="D17" s="121" t="str">
        <f t="shared" si="1"/>
        <v>--</v>
      </c>
      <c r="E17" s="107" t="str">
        <f t="shared" si="2"/>
        <v>--</v>
      </c>
      <c r="F17" s="109" t="str">
        <f t="shared" si="3"/>
        <v>--</v>
      </c>
      <c r="G17" s="121" t="str">
        <f t="shared" si="4"/>
        <v>--</v>
      </c>
      <c r="H17" s="107" t="str">
        <f t="shared" si="5"/>
        <v>--</v>
      </c>
      <c r="I17" s="109" t="str">
        <f t="shared" si="6"/>
        <v>--</v>
      </c>
      <c r="J17" s="121" t="str">
        <f t="shared" si="7"/>
        <v>--</v>
      </c>
      <c r="K17" s="107" t="str">
        <f t="shared" si="8"/>
        <v>--</v>
      </c>
      <c r="L17" s="109" t="str">
        <f t="shared" si="9"/>
        <v>--</v>
      </c>
      <c r="M17" s="121" t="str">
        <f t="shared" si="10"/>
        <v>--</v>
      </c>
      <c r="N17" s="107" t="str">
        <f t="shared" si="11"/>
        <v>--</v>
      </c>
      <c r="O17" s="109" t="str">
        <f t="shared" si="12"/>
        <v>--</v>
      </c>
      <c r="P17" s="42"/>
    </row>
    <row r="18" spans="1:16" ht="15" hidden="1" customHeight="1" x14ac:dyDescent="0.2">
      <c r="A18" s="34">
        <v>10</v>
      </c>
      <c r="B18" s="42"/>
      <c r="C18" s="210" t="str">
        <f t="shared" si="0"/>
        <v>項目10</v>
      </c>
      <c r="D18" s="121" t="str">
        <f t="shared" si="1"/>
        <v>--</v>
      </c>
      <c r="E18" s="107" t="str">
        <f t="shared" si="2"/>
        <v>--</v>
      </c>
      <c r="F18" s="109" t="str">
        <f t="shared" si="3"/>
        <v>--</v>
      </c>
      <c r="G18" s="121" t="str">
        <f t="shared" si="4"/>
        <v>--</v>
      </c>
      <c r="H18" s="107" t="str">
        <f t="shared" si="5"/>
        <v>--</v>
      </c>
      <c r="I18" s="109" t="str">
        <f t="shared" si="6"/>
        <v>--</v>
      </c>
      <c r="J18" s="121" t="str">
        <f t="shared" si="7"/>
        <v>--</v>
      </c>
      <c r="K18" s="107" t="str">
        <f t="shared" si="8"/>
        <v>--</v>
      </c>
      <c r="L18" s="109" t="str">
        <f t="shared" si="9"/>
        <v>--</v>
      </c>
      <c r="M18" s="121" t="str">
        <f t="shared" si="10"/>
        <v>--</v>
      </c>
      <c r="N18" s="107" t="str">
        <f t="shared" si="11"/>
        <v>--</v>
      </c>
      <c r="O18" s="109" t="str">
        <f t="shared" si="12"/>
        <v>--</v>
      </c>
      <c r="P18" s="42"/>
    </row>
    <row r="19" spans="1:16" ht="15" hidden="1" customHeight="1" x14ac:dyDescent="0.2">
      <c r="A19" s="34">
        <v>11</v>
      </c>
      <c r="B19" s="42"/>
      <c r="C19" s="210" t="str">
        <f t="shared" si="0"/>
        <v>項目11</v>
      </c>
      <c r="D19" s="121" t="str">
        <f t="shared" si="1"/>
        <v>--</v>
      </c>
      <c r="E19" s="107" t="str">
        <f t="shared" si="2"/>
        <v>--</v>
      </c>
      <c r="F19" s="109" t="str">
        <f t="shared" si="3"/>
        <v>--</v>
      </c>
      <c r="G19" s="121" t="str">
        <f t="shared" si="4"/>
        <v>--</v>
      </c>
      <c r="H19" s="107" t="str">
        <f t="shared" si="5"/>
        <v>--</v>
      </c>
      <c r="I19" s="109" t="str">
        <f t="shared" si="6"/>
        <v>--</v>
      </c>
      <c r="J19" s="121" t="str">
        <f t="shared" si="7"/>
        <v>--</v>
      </c>
      <c r="K19" s="107" t="str">
        <f t="shared" si="8"/>
        <v>--</v>
      </c>
      <c r="L19" s="109" t="str">
        <f t="shared" si="9"/>
        <v>--</v>
      </c>
      <c r="M19" s="121" t="str">
        <f t="shared" si="10"/>
        <v>--</v>
      </c>
      <c r="N19" s="107" t="str">
        <f t="shared" si="11"/>
        <v>--</v>
      </c>
      <c r="O19" s="109" t="str">
        <f t="shared" si="12"/>
        <v>--</v>
      </c>
      <c r="P19" s="42"/>
    </row>
    <row r="20" spans="1:16" ht="15" hidden="1" customHeight="1" x14ac:dyDescent="0.2">
      <c r="A20" s="34">
        <v>12</v>
      </c>
      <c r="B20" s="42"/>
      <c r="C20" s="210" t="str">
        <f t="shared" si="0"/>
        <v>項目12</v>
      </c>
      <c r="D20" s="121" t="str">
        <f t="shared" si="1"/>
        <v>--</v>
      </c>
      <c r="E20" s="107" t="str">
        <f t="shared" si="2"/>
        <v>--</v>
      </c>
      <c r="F20" s="109" t="str">
        <f t="shared" si="3"/>
        <v>--</v>
      </c>
      <c r="G20" s="121" t="str">
        <f t="shared" si="4"/>
        <v>--</v>
      </c>
      <c r="H20" s="107" t="str">
        <f t="shared" si="5"/>
        <v>--</v>
      </c>
      <c r="I20" s="109" t="str">
        <f t="shared" si="6"/>
        <v>--</v>
      </c>
      <c r="J20" s="121" t="str">
        <f t="shared" si="7"/>
        <v>--</v>
      </c>
      <c r="K20" s="107" t="str">
        <f t="shared" si="8"/>
        <v>--</v>
      </c>
      <c r="L20" s="109" t="str">
        <f t="shared" si="9"/>
        <v>--</v>
      </c>
      <c r="M20" s="121" t="str">
        <f t="shared" si="10"/>
        <v>--</v>
      </c>
      <c r="N20" s="107" t="str">
        <f t="shared" si="11"/>
        <v>--</v>
      </c>
      <c r="O20" s="109" t="str">
        <f t="shared" si="12"/>
        <v>--</v>
      </c>
      <c r="P20" s="42"/>
    </row>
    <row r="21" spans="1:16" ht="15" hidden="1" customHeight="1" x14ac:dyDescent="0.2">
      <c r="A21" s="34">
        <v>13</v>
      </c>
      <c r="B21" s="42"/>
      <c r="C21" s="210" t="str">
        <f t="shared" si="0"/>
        <v>項目13</v>
      </c>
      <c r="D21" s="121" t="str">
        <f t="shared" si="1"/>
        <v>--</v>
      </c>
      <c r="E21" s="107" t="str">
        <f t="shared" si="2"/>
        <v>--</v>
      </c>
      <c r="F21" s="109" t="str">
        <f t="shared" si="3"/>
        <v>--</v>
      </c>
      <c r="G21" s="121" t="str">
        <f t="shared" si="4"/>
        <v>--</v>
      </c>
      <c r="H21" s="107" t="str">
        <f t="shared" si="5"/>
        <v>--</v>
      </c>
      <c r="I21" s="109" t="str">
        <f t="shared" si="6"/>
        <v>--</v>
      </c>
      <c r="J21" s="121" t="str">
        <f t="shared" si="7"/>
        <v>--</v>
      </c>
      <c r="K21" s="107" t="str">
        <f t="shared" si="8"/>
        <v>--</v>
      </c>
      <c r="L21" s="109" t="str">
        <f t="shared" si="9"/>
        <v>--</v>
      </c>
      <c r="M21" s="121" t="str">
        <f t="shared" si="10"/>
        <v>--</v>
      </c>
      <c r="N21" s="107" t="str">
        <f t="shared" si="11"/>
        <v>--</v>
      </c>
      <c r="O21" s="109" t="str">
        <f t="shared" si="12"/>
        <v>--</v>
      </c>
      <c r="P21" s="42"/>
    </row>
    <row r="22" spans="1:16" ht="15" hidden="1" customHeight="1" x14ac:dyDescent="0.2">
      <c r="A22" s="34">
        <v>14</v>
      </c>
      <c r="B22" s="42"/>
      <c r="C22" s="210" t="str">
        <f t="shared" si="0"/>
        <v>項目14</v>
      </c>
      <c r="D22" s="121" t="str">
        <f t="shared" si="1"/>
        <v>--</v>
      </c>
      <c r="E22" s="107" t="str">
        <f t="shared" si="2"/>
        <v>--</v>
      </c>
      <c r="F22" s="109" t="str">
        <f t="shared" si="3"/>
        <v>--</v>
      </c>
      <c r="G22" s="121" t="str">
        <f t="shared" si="4"/>
        <v>--</v>
      </c>
      <c r="H22" s="107" t="str">
        <f t="shared" si="5"/>
        <v>--</v>
      </c>
      <c r="I22" s="109" t="str">
        <f t="shared" si="6"/>
        <v>--</v>
      </c>
      <c r="J22" s="121" t="str">
        <f t="shared" si="7"/>
        <v>--</v>
      </c>
      <c r="K22" s="107" t="str">
        <f t="shared" si="8"/>
        <v>--</v>
      </c>
      <c r="L22" s="109" t="str">
        <f t="shared" si="9"/>
        <v>--</v>
      </c>
      <c r="M22" s="121" t="str">
        <f t="shared" si="10"/>
        <v>--</v>
      </c>
      <c r="N22" s="107" t="str">
        <f t="shared" si="11"/>
        <v>--</v>
      </c>
      <c r="O22" s="109" t="str">
        <f t="shared" si="12"/>
        <v>--</v>
      </c>
      <c r="P22" s="42"/>
    </row>
    <row r="23" spans="1:16" ht="15" hidden="1" customHeight="1" x14ac:dyDescent="0.2">
      <c r="A23" s="34">
        <v>15</v>
      </c>
      <c r="B23" s="42"/>
      <c r="C23" s="210" t="str">
        <f t="shared" si="0"/>
        <v>項目15</v>
      </c>
      <c r="D23" s="121" t="str">
        <f t="shared" si="1"/>
        <v>--</v>
      </c>
      <c r="E23" s="107" t="str">
        <f t="shared" si="2"/>
        <v>--</v>
      </c>
      <c r="F23" s="109" t="str">
        <f t="shared" si="3"/>
        <v>--</v>
      </c>
      <c r="G23" s="121" t="str">
        <f t="shared" si="4"/>
        <v>--</v>
      </c>
      <c r="H23" s="107" t="str">
        <f t="shared" si="5"/>
        <v>--</v>
      </c>
      <c r="I23" s="109" t="str">
        <f t="shared" si="6"/>
        <v>--</v>
      </c>
      <c r="J23" s="121" t="str">
        <f t="shared" si="7"/>
        <v>--</v>
      </c>
      <c r="K23" s="107" t="str">
        <f t="shared" si="8"/>
        <v>--</v>
      </c>
      <c r="L23" s="109" t="str">
        <f t="shared" si="9"/>
        <v>--</v>
      </c>
      <c r="M23" s="121" t="str">
        <f t="shared" si="10"/>
        <v>--</v>
      </c>
      <c r="N23" s="107" t="str">
        <f t="shared" si="11"/>
        <v>--</v>
      </c>
      <c r="O23" s="109" t="str">
        <f t="shared" si="12"/>
        <v>--</v>
      </c>
      <c r="P23" s="42"/>
    </row>
    <row r="24" spans="1:16" ht="15" hidden="1" customHeight="1" x14ac:dyDescent="0.2">
      <c r="A24" s="34">
        <v>16</v>
      </c>
      <c r="B24" s="42"/>
      <c r="C24" s="210" t="str">
        <f t="shared" si="0"/>
        <v>項目16</v>
      </c>
      <c r="D24" s="121" t="str">
        <f t="shared" si="1"/>
        <v>--</v>
      </c>
      <c r="E24" s="107" t="str">
        <f t="shared" si="2"/>
        <v>--</v>
      </c>
      <c r="F24" s="109" t="str">
        <f t="shared" si="3"/>
        <v>--</v>
      </c>
      <c r="G24" s="121" t="str">
        <f t="shared" si="4"/>
        <v>--</v>
      </c>
      <c r="H24" s="107" t="str">
        <f t="shared" si="5"/>
        <v>--</v>
      </c>
      <c r="I24" s="109" t="str">
        <f t="shared" si="6"/>
        <v>--</v>
      </c>
      <c r="J24" s="121" t="str">
        <f t="shared" si="7"/>
        <v>--</v>
      </c>
      <c r="K24" s="107" t="str">
        <f t="shared" si="8"/>
        <v>--</v>
      </c>
      <c r="L24" s="109" t="str">
        <f t="shared" si="9"/>
        <v>--</v>
      </c>
      <c r="M24" s="121" t="str">
        <f t="shared" si="10"/>
        <v>--</v>
      </c>
      <c r="N24" s="107" t="str">
        <f t="shared" si="11"/>
        <v>--</v>
      </c>
      <c r="O24" s="109" t="str">
        <f t="shared" si="12"/>
        <v>--</v>
      </c>
      <c r="P24" s="42"/>
    </row>
    <row r="25" spans="1:16" ht="15" hidden="1" customHeight="1" x14ac:dyDescent="0.2">
      <c r="A25" s="34">
        <v>17</v>
      </c>
      <c r="B25" s="42"/>
      <c r="C25" s="210" t="str">
        <f t="shared" si="0"/>
        <v>項目17</v>
      </c>
      <c r="D25" s="121" t="str">
        <f t="shared" si="1"/>
        <v>--</v>
      </c>
      <c r="E25" s="107" t="str">
        <f t="shared" si="2"/>
        <v>--</v>
      </c>
      <c r="F25" s="109" t="str">
        <f t="shared" si="3"/>
        <v>--</v>
      </c>
      <c r="G25" s="121" t="str">
        <f t="shared" si="4"/>
        <v>--</v>
      </c>
      <c r="H25" s="107" t="str">
        <f t="shared" si="5"/>
        <v>--</v>
      </c>
      <c r="I25" s="109" t="str">
        <f t="shared" si="6"/>
        <v>--</v>
      </c>
      <c r="J25" s="121" t="str">
        <f t="shared" si="7"/>
        <v>--</v>
      </c>
      <c r="K25" s="107" t="str">
        <f t="shared" si="8"/>
        <v>--</v>
      </c>
      <c r="L25" s="109" t="str">
        <f t="shared" si="9"/>
        <v>--</v>
      </c>
      <c r="M25" s="121" t="str">
        <f t="shared" si="10"/>
        <v>--</v>
      </c>
      <c r="N25" s="107" t="str">
        <f t="shared" si="11"/>
        <v>--</v>
      </c>
      <c r="O25" s="109" t="str">
        <f t="shared" si="12"/>
        <v>--</v>
      </c>
      <c r="P25" s="42"/>
    </row>
    <row r="26" spans="1:16" ht="15" hidden="1" customHeight="1" x14ac:dyDescent="0.2">
      <c r="A26" s="34">
        <v>18</v>
      </c>
      <c r="B26" s="42"/>
      <c r="C26" s="210" t="str">
        <f t="shared" si="0"/>
        <v>項目18</v>
      </c>
      <c r="D26" s="121" t="str">
        <f t="shared" si="1"/>
        <v>--</v>
      </c>
      <c r="E26" s="107" t="str">
        <f t="shared" si="2"/>
        <v>--</v>
      </c>
      <c r="F26" s="109" t="str">
        <f t="shared" si="3"/>
        <v>--</v>
      </c>
      <c r="G26" s="121" t="str">
        <f t="shared" si="4"/>
        <v>--</v>
      </c>
      <c r="H26" s="107" t="str">
        <f t="shared" si="5"/>
        <v>--</v>
      </c>
      <c r="I26" s="109" t="str">
        <f t="shared" si="6"/>
        <v>--</v>
      </c>
      <c r="J26" s="121" t="str">
        <f t="shared" si="7"/>
        <v>--</v>
      </c>
      <c r="K26" s="107" t="str">
        <f t="shared" si="8"/>
        <v>--</v>
      </c>
      <c r="L26" s="109" t="str">
        <f t="shared" si="9"/>
        <v>--</v>
      </c>
      <c r="M26" s="121" t="str">
        <f t="shared" si="10"/>
        <v>--</v>
      </c>
      <c r="N26" s="107" t="str">
        <f t="shared" si="11"/>
        <v>--</v>
      </c>
      <c r="O26" s="109" t="str">
        <f t="shared" si="12"/>
        <v>--</v>
      </c>
      <c r="P26" s="42"/>
    </row>
    <row r="27" spans="1:16" ht="15" hidden="1" customHeight="1" x14ac:dyDescent="0.2">
      <c r="A27" s="34">
        <v>19</v>
      </c>
      <c r="B27" s="42"/>
      <c r="C27" s="210" t="str">
        <f t="shared" si="0"/>
        <v>項目19</v>
      </c>
      <c r="D27" s="121" t="str">
        <f t="shared" si="1"/>
        <v>--</v>
      </c>
      <c r="E27" s="107" t="str">
        <f t="shared" si="2"/>
        <v>--</v>
      </c>
      <c r="F27" s="109" t="str">
        <f t="shared" si="3"/>
        <v>--</v>
      </c>
      <c r="G27" s="121" t="str">
        <f t="shared" si="4"/>
        <v>--</v>
      </c>
      <c r="H27" s="107" t="str">
        <f t="shared" si="5"/>
        <v>--</v>
      </c>
      <c r="I27" s="109" t="str">
        <f t="shared" si="6"/>
        <v>--</v>
      </c>
      <c r="J27" s="121" t="str">
        <f t="shared" si="7"/>
        <v>--</v>
      </c>
      <c r="K27" s="107" t="str">
        <f t="shared" si="8"/>
        <v>--</v>
      </c>
      <c r="L27" s="109" t="str">
        <f t="shared" si="9"/>
        <v>--</v>
      </c>
      <c r="M27" s="121" t="str">
        <f t="shared" si="10"/>
        <v>--</v>
      </c>
      <c r="N27" s="107" t="str">
        <f t="shared" si="11"/>
        <v>--</v>
      </c>
      <c r="O27" s="109" t="str">
        <f t="shared" si="12"/>
        <v>--</v>
      </c>
      <c r="P27" s="42"/>
    </row>
    <row r="28" spans="1:16" ht="15" hidden="1" customHeight="1" x14ac:dyDescent="0.2">
      <c r="A28" s="34">
        <v>20</v>
      </c>
      <c r="B28" s="42"/>
      <c r="C28" s="210" t="str">
        <f t="shared" si="0"/>
        <v>項目20</v>
      </c>
      <c r="D28" s="121" t="str">
        <f t="shared" si="1"/>
        <v>--</v>
      </c>
      <c r="E28" s="107" t="str">
        <f t="shared" si="2"/>
        <v>--</v>
      </c>
      <c r="F28" s="109" t="str">
        <f t="shared" si="3"/>
        <v>--</v>
      </c>
      <c r="G28" s="121" t="str">
        <f t="shared" si="4"/>
        <v>--</v>
      </c>
      <c r="H28" s="107" t="str">
        <f t="shared" si="5"/>
        <v>--</v>
      </c>
      <c r="I28" s="109" t="str">
        <f t="shared" si="6"/>
        <v>--</v>
      </c>
      <c r="J28" s="121" t="str">
        <f t="shared" si="7"/>
        <v>--</v>
      </c>
      <c r="K28" s="107" t="str">
        <f t="shared" si="8"/>
        <v>--</v>
      </c>
      <c r="L28" s="109" t="str">
        <f t="shared" si="9"/>
        <v>--</v>
      </c>
      <c r="M28" s="121" t="str">
        <f t="shared" si="10"/>
        <v>--</v>
      </c>
      <c r="N28" s="107" t="str">
        <f t="shared" si="11"/>
        <v>--</v>
      </c>
      <c r="O28" s="109" t="str">
        <f t="shared" si="12"/>
        <v>--</v>
      </c>
      <c r="P28" s="42"/>
    </row>
    <row r="29" spans="1:16" ht="15" hidden="1" customHeight="1" x14ac:dyDescent="0.2">
      <c r="A29" s="34">
        <v>21</v>
      </c>
      <c r="B29" s="42"/>
      <c r="C29" s="210" t="str">
        <f t="shared" si="0"/>
        <v>項目21</v>
      </c>
      <c r="D29" s="121" t="str">
        <f t="shared" si="1"/>
        <v>--</v>
      </c>
      <c r="E29" s="107" t="str">
        <f t="shared" si="2"/>
        <v>--</v>
      </c>
      <c r="F29" s="109" t="str">
        <f t="shared" si="3"/>
        <v>--</v>
      </c>
      <c r="G29" s="121" t="str">
        <f t="shared" si="4"/>
        <v>--</v>
      </c>
      <c r="H29" s="107" t="str">
        <f t="shared" si="5"/>
        <v>--</v>
      </c>
      <c r="I29" s="109" t="str">
        <f t="shared" si="6"/>
        <v>--</v>
      </c>
      <c r="J29" s="121" t="str">
        <f t="shared" si="7"/>
        <v>--</v>
      </c>
      <c r="K29" s="107" t="str">
        <f t="shared" si="8"/>
        <v>--</v>
      </c>
      <c r="L29" s="109" t="str">
        <f t="shared" si="9"/>
        <v>--</v>
      </c>
      <c r="M29" s="121" t="str">
        <f t="shared" si="10"/>
        <v>--</v>
      </c>
      <c r="N29" s="107" t="str">
        <f t="shared" si="11"/>
        <v>--</v>
      </c>
      <c r="O29" s="109" t="str">
        <f t="shared" si="12"/>
        <v>--</v>
      </c>
      <c r="P29" s="42"/>
    </row>
    <row r="30" spans="1:16" ht="15" hidden="1" customHeight="1" x14ac:dyDescent="0.2">
      <c r="A30" s="34">
        <v>22</v>
      </c>
      <c r="B30" s="42"/>
      <c r="C30" s="210" t="str">
        <f t="shared" si="0"/>
        <v>項目22</v>
      </c>
      <c r="D30" s="121" t="str">
        <f t="shared" si="1"/>
        <v>--</v>
      </c>
      <c r="E30" s="107" t="str">
        <f t="shared" si="2"/>
        <v>--</v>
      </c>
      <c r="F30" s="109" t="str">
        <f t="shared" si="3"/>
        <v>--</v>
      </c>
      <c r="G30" s="121" t="str">
        <f t="shared" si="4"/>
        <v>--</v>
      </c>
      <c r="H30" s="107" t="str">
        <f t="shared" si="5"/>
        <v>--</v>
      </c>
      <c r="I30" s="109" t="str">
        <f t="shared" si="6"/>
        <v>--</v>
      </c>
      <c r="J30" s="121" t="str">
        <f t="shared" si="7"/>
        <v>--</v>
      </c>
      <c r="K30" s="107" t="str">
        <f t="shared" si="8"/>
        <v>--</v>
      </c>
      <c r="L30" s="109" t="str">
        <f t="shared" si="9"/>
        <v>--</v>
      </c>
      <c r="M30" s="121" t="str">
        <f t="shared" si="10"/>
        <v>--</v>
      </c>
      <c r="N30" s="107" t="str">
        <f t="shared" si="11"/>
        <v>--</v>
      </c>
      <c r="O30" s="109" t="str">
        <f t="shared" si="12"/>
        <v>--</v>
      </c>
      <c r="P30" s="42"/>
    </row>
    <row r="31" spans="1:16" ht="15" hidden="1" customHeight="1" x14ac:dyDescent="0.2">
      <c r="A31" s="34">
        <v>23</v>
      </c>
      <c r="B31" s="42"/>
      <c r="C31" s="210" t="str">
        <f t="shared" si="0"/>
        <v>項目23</v>
      </c>
      <c r="D31" s="121" t="str">
        <f t="shared" si="1"/>
        <v>--</v>
      </c>
      <c r="E31" s="107" t="str">
        <f t="shared" si="2"/>
        <v>--</v>
      </c>
      <c r="F31" s="109" t="str">
        <f t="shared" si="3"/>
        <v>--</v>
      </c>
      <c r="G31" s="121" t="str">
        <f t="shared" si="4"/>
        <v>--</v>
      </c>
      <c r="H31" s="107" t="str">
        <f t="shared" si="5"/>
        <v>--</v>
      </c>
      <c r="I31" s="109" t="str">
        <f t="shared" si="6"/>
        <v>--</v>
      </c>
      <c r="J31" s="121" t="str">
        <f t="shared" si="7"/>
        <v>--</v>
      </c>
      <c r="K31" s="107" t="str">
        <f t="shared" si="8"/>
        <v>--</v>
      </c>
      <c r="L31" s="109" t="str">
        <f t="shared" si="9"/>
        <v>--</v>
      </c>
      <c r="M31" s="121" t="str">
        <f t="shared" si="10"/>
        <v>--</v>
      </c>
      <c r="N31" s="107" t="str">
        <f t="shared" si="11"/>
        <v>--</v>
      </c>
      <c r="O31" s="109" t="str">
        <f t="shared" si="12"/>
        <v>--</v>
      </c>
      <c r="P31" s="42"/>
    </row>
    <row r="32" spans="1:16" ht="15" hidden="1" customHeight="1" x14ac:dyDescent="0.2">
      <c r="A32" s="34">
        <v>24</v>
      </c>
      <c r="B32" s="42"/>
      <c r="C32" s="210" t="str">
        <f t="shared" si="0"/>
        <v>項目24</v>
      </c>
      <c r="D32" s="121" t="str">
        <f t="shared" si="1"/>
        <v>--</v>
      </c>
      <c r="E32" s="107" t="str">
        <f t="shared" si="2"/>
        <v>--</v>
      </c>
      <c r="F32" s="109" t="str">
        <f t="shared" si="3"/>
        <v>--</v>
      </c>
      <c r="G32" s="121" t="str">
        <f t="shared" si="4"/>
        <v>--</v>
      </c>
      <c r="H32" s="107" t="str">
        <f t="shared" si="5"/>
        <v>--</v>
      </c>
      <c r="I32" s="109" t="str">
        <f t="shared" si="6"/>
        <v>--</v>
      </c>
      <c r="J32" s="121" t="str">
        <f t="shared" si="7"/>
        <v>--</v>
      </c>
      <c r="K32" s="107" t="str">
        <f t="shared" si="8"/>
        <v>--</v>
      </c>
      <c r="L32" s="109" t="str">
        <f t="shared" si="9"/>
        <v>--</v>
      </c>
      <c r="M32" s="121" t="str">
        <f t="shared" si="10"/>
        <v>--</v>
      </c>
      <c r="N32" s="107" t="str">
        <f t="shared" si="11"/>
        <v>--</v>
      </c>
      <c r="O32" s="109" t="str">
        <f t="shared" si="12"/>
        <v>--</v>
      </c>
      <c r="P32" s="42"/>
    </row>
    <row r="33" spans="1:16" ht="15" hidden="1" customHeight="1" x14ac:dyDescent="0.2">
      <c r="A33" s="34">
        <v>25</v>
      </c>
      <c r="B33" s="42"/>
      <c r="C33" s="210" t="str">
        <f t="shared" si="0"/>
        <v>項目25</v>
      </c>
      <c r="D33" s="121" t="str">
        <f t="shared" si="1"/>
        <v>--</v>
      </c>
      <c r="E33" s="107" t="str">
        <f t="shared" si="2"/>
        <v>--</v>
      </c>
      <c r="F33" s="109" t="str">
        <f t="shared" si="3"/>
        <v>--</v>
      </c>
      <c r="G33" s="121" t="str">
        <f t="shared" si="4"/>
        <v>--</v>
      </c>
      <c r="H33" s="107" t="str">
        <f t="shared" si="5"/>
        <v>--</v>
      </c>
      <c r="I33" s="109" t="str">
        <f t="shared" si="6"/>
        <v>--</v>
      </c>
      <c r="J33" s="121" t="str">
        <f t="shared" si="7"/>
        <v>--</v>
      </c>
      <c r="K33" s="107" t="str">
        <f t="shared" si="8"/>
        <v>--</v>
      </c>
      <c r="L33" s="109" t="str">
        <f t="shared" si="9"/>
        <v>--</v>
      </c>
      <c r="M33" s="121" t="str">
        <f t="shared" si="10"/>
        <v>--</v>
      </c>
      <c r="N33" s="107" t="str">
        <f t="shared" si="11"/>
        <v>--</v>
      </c>
      <c r="O33" s="109" t="str">
        <f t="shared" si="12"/>
        <v>--</v>
      </c>
      <c r="P33" s="42"/>
    </row>
    <row r="34" spans="1:16" ht="15" hidden="1" customHeight="1" x14ac:dyDescent="0.2">
      <c r="A34" s="34">
        <v>26</v>
      </c>
      <c r="B34" s="42"/>
      <c r="C34" s="210" t="str">
        <f t="shared" si="0"/>
        <v>項目26</v>
      </c>
      <c r="D34" s="121" t="str">
        <f t="shared" si="1"/>
        <v>--</v>
      </c>
      <c r="E34" s="107" t="str">
        <f t="shared" si="2"/>
        <v>--</v>
      </c>
      <c r="F34" s="109" t="str">
        <f t="shared" si="3"/>
        <v>--</v>
      </c>
      <c r="G34" s="121" t="str">
        <f t="shared" si="4"/>
        <v>--</v>
      </c>
      <c r="H34" s="107" t="str">
        <f t="shared" si="5"/>
        <v>--</v>
      </c>
      <c r="I34" s="109" t="str">
        <f t="shared" si="6"/>
        <v>--</v>
      </c>
      <c r="J34" s="121" t="str">
        <f t="shared" si="7"/>
        <v>--</v>
      </c>
      <c r="K34" s="107" t="str">
        <f t="shared" si="8"/>
        <v>--</v>
      </c>
      <c r="L34" s="109" t="str">
        <f t="shared" si="9"/>
        <v>--</v>
      </c>
      <c r="M34" s="121" t="str">
        <f t="shared" si="10"/>
        <v>--</v>
      </c>
      <c r="N34" s="107" t="str">
        <f t="shared" si="11"/>
        <v>--</v>
      </c>
      <c r="O34" s="109" t="str">
        <f t="shared" si="12"/>
        <v>--</v>
      </c>
      <c r="P34" s="42"/>
    </row>
    <row r="35" spans="1:16" ht="15" hidden="1" customHeight="1" x14ac:dyDescent="0.2">
      <c r="A35" s="34">
        <v>27</v>
      </c>
      <c r="B35" s="42"/>
      <c r="C35" s="210" t="str">
        <f t="shared" si="0"/>
        <v>項目27</v>
      </c>
      <c r="D35" s="121" t="str">
        <f t="shared" si="1"/>
        <v>--</v>
      </c>
      <c r="E35" s="107" t="str">
        <f t="shared" si="2"/>
        <v>--</v>
      </c>
      <c r="F35" s="109" t="str">
        <f t="shared" si="3"/>
        <v>--</v>
      </c>
      <c r="G35" s="121" t="str">
        <f t="shared" si="4"/>
        <v>--</v>
      </c>
      <c r="H35" s="107" t="str">
        <f t="shared" si="5"/>
        <v>--</v>
      </c>
      <c r="I35" s="109" t="str">
        <f t="shared" si="6"/>
        <v>--</v>
      </c>
      <c r="J35" s="121" t="str">
        <f t="shared" si="7"/>
        <v>--</v>
      </c>
      <c r="K35" s="107" t="str">
        <f t="shared" si="8"/>
        <v>--</v>
      </c>
      <c r="L35" s="109" t="str">
        <f t="shared" si="9"/>
        <v>--</v>
      </c>
      <c r="M35" s="121" t="str">
        <f t="shared" si="10"/>
        <v>--</v>
      </c>
      <c r="N35" s="107" t="str">
        <f t="shared" si="11"/>
        <v>--</v>
      </c>
      <c r="O35" s="109" t="str">
        <f t="shared" si="12"/>
        <v>--</v>
      </c>
      <c r="P35" s="42"/>
    </row>
    <row r="36" spans="1:16" ht="15" hidden="1" customHeight="1" x14ac:dyDescent="0.2">
      <c r="A36" s="34">
        <v>28</v>
      </c>
      <c r="B36" s="42"/>
      <c r="C36" s="210" t="str">
        <f t="shared" si="0"/>
        <v>項目28</v>
      </c>
      <c r="D36" s="121" t="str">
        <f t="shared" si="1"/>
        <v>--</v>
      </c>
      <c r="E36" s="107" t="str">
        <f t="shared" si="2"/>
        <v>--</v>
      </c>
      <c r="F36" s="109" t="str">
        <f t="shared" si="3"/>
        <v>--</v>
      </c>
      <c r="G36" s="121" t="str">
        <f t="shared" si="4"/>
        <v>--</v>
      </c>
      <c r="H36" s="107" t="str">
        <f t="shared" si="5"/>
        <v>--</v>
      </c>
      <c r="I36" s="109" t="str">
        <f t="shared" si="6"/>
        <v>--</v>
      </c>
      <c r="J36" s="121" t="str">
        <f t="shared" si="7"/>
        <v>--</v>
      </c>
      <c r="K36" s="107" t="str">
        <f t="shared" si="8"/>
        <v>--</v>
      </c>
      <c r="L36" s="109" t="str">
        <f t="shared" si="9"/>
        <v>--</v>
      </c>
      <c r="M36" s="121" t="str">
        <f t="shared" si="10"/>
        <v>--</v>
      </c>
      <c r="N36" s="107" t="str">
        <f t="shared" si="11"/>
        <v>--</v>
      </c>
      <c r="O36" s="109" t="str">
        <f t="shared" si="12"/>
        <v>--</v>
      </c>
      <c r="P36" s="42"/>
    </row>
    <row r="37" spans="1:16" ht="15" hidden="1" customHeight="1" x14ac:dyDescent="0.2">
      <c r="A37" s="34">
        <v>29</v>
      </c>
      <c r="B37" s="42"/>
      <c r="C37" s="210" t="str">
        <f t="shared" si="0"/>
        <v>項目29</v>
      </c>
      <c r="D37" s="121" t="str">
        <f t="shared" si="1"/>
        <v>--</v>
      </c>
      <c r="E37" s="107" t="str">
        <f t="shared" si="2"/>
        <v>--</v>
      </c>
      <c r="F37" s="109" t="str">
        <f t="shared" si="3"/>
        <v>--</v>
      </c>
      <c r="G37" s="121" t="str">
        <f t="shared" si="4"/>
        <v>--</v>
      </c>
      <c r="H37" s="107" t="str">
        <f t="shared" si="5"/>
        <v>--</v>
      </c>
      <c r="I37" s="109" t="str">
        <f t="shared" si="6"/>
        <v>--</v>
      </c>
      <c r="J37" s="121" t="str">
        <f t="shared" si="7"/>
        <v>--</v>
      </c>
      <c r="K37" s="107" t="str">
        <f t="shared" si="8"/>
        <v>--</v>
      </c>
      <c r="L37" s="109" t="str">
        <f t="shared" si="9"/>
        <v>--</v>
      </c>
      <c r="M37" s="121" t="str">
        <f t="shared" si="10"/>
        <v>--</v>
      </c>
      <c r="N37" s="107" t="str">
        <f t="shared" si="11"/>
        <v>--</v>
      </c>
      <c r="O37" s="109" t="str">
        <f t="shared" si="12"/>
        <v>--</v>
      </c>
      <c r="P37" s="42"/>
    </row>
    <row r="38" spans="1:16" ht="15" hidden="1" customHeight="1" x14ac:dyDescent="0.2">
      <c r="A38" s="34">
        <v>30</v>
      </c>
      <c r="B38" s="42"/>
      <c r="C38" s="210" t="str">
        <f t="shared" si="0"/>
        <v>項目30</v>
      </c>
      <c r="D38" s="121" t="str">
        <f t="shared" si="1"/>
        <v>--</v>
      </c>
      <c r="E38" s="107" t="str">
        <f t="shared" si="2"/>
        <v>--</v>
      </c>
      <c r="F38" s="109" t="str">
        <f t="shared" si="3"/>
        <v>--</v>
      </c>
      <c r="G38" s="121" t="str">
        <f t="shared" si="4"/>
        <v>--</v>
      </c>
      <c r="H38" s="107" t="str">
        <f t="shared" si="5"/>
        <v>--</v>
      </c>
      <c r="I38" s="109" t="str">
        <f t="shared" si="6"/>
        <v>--</v>
      </c>
      <c r="J38" s="121" t="str">
        <f t="shared" si="7"/>
        <v>--</v>
      </c>
      <c r="K38" s="107" t="str">
        <f t="shared" si="8"/>
        <v>--</v>
      </c>
      <c r="L38" s="109" t="str">
        <f t="shared" si="9"/>
        <v>--</v>
      </c>
      <c r="M38" s="121" t="str">
        <f t="shared" si="10"/>
        <v>--</v>
      </c>
      <c r="N38" s="107" t="str">
        <f t="shared" si="11"/>
        <v>--</v>
      </c>
      <c r="O38" s="109" t="str">
        <f t="shared" si="12"/>
        <v>--</v>
      </c>
      <c r="P38" s="42"/>
    </row>
    <row r="39" spans="1:16" ht="15" hidden="1" customHeight="1" x14ac:dyDescent="0.2">
      <c r="A39" s="34">
        <v>31</v>
      </c>
      <c r="B39" s="42"/>
      <c r="C39" s="210" t="str">
        <f t="shared" si="0"/>
        <v>項目31</v>
      </c>
      <c r="D39" s="121" t="str">
        <f t="shared" si="1"/>
        <v>--</v>
      </c>
      <c r="E39" s="107" t="str">
        <f t="shared" si="2"/>
        <v>--</v>
      </c>
      <c r="F39" s="109" t="str">
        <f t="shared" si="3"/>
        <v>--</v>
      </c>
      <c r="G39" s="121" t="str">
        <f t="shared" si="4"/>
        <v>--</v>
      </c>
      <c r="H39" s="107" t="str">
        <f t="shared" si="5"/>
        <v>--</v>
      </c>
      <c r="I39" s="109" t="str">
        <f t="shared" si="6"/>
        <v>--</v>
      </c>
      <c r="J39" s="121" t="str">
        <f t="shared" si="7"/>
        <v>--</v>
      </c>
      <c r="K39" s="107" t="str">
        <f t="shared" si="8"/>
        <v>--</v>
      </c>
      <c r="L39" s="109" t="str">
        <f t="shared" si="9"/>
        <v>--</v>
      </c>
      <c r="M39" s="121" t="str">
        <f t="shared" si="10"/>
        <v>--</v>
      </c>
      <c r="N39" s="107" t="str">
        <f t="shared" si="11"/>
        <v>--</v>
      </c>
      <c r="O39" s="109" t="str">
        <f t="shared" si="12"/>
        <v>--</v>
      </c>
      <c r="P39" s="42"/>
    </row>
    <row r="40" spans="1:16" ht="15" hidden="1" customHeight="1" x14ac:dyDescent="0.2">
      <c r="A40" s="34">
        <v>32</v>
      </c>
      <c r="B40" s="42"/>
      <c r="C40" s="210" t="str">
        <f t="shared" si="0"/>
        <v>項目32</v>
      </c>
      <c r="D40" s="121" t="str">
        <f t="shared" si="1"/>
        <v>--</v>
      </c>
      <c r="E40" s="107" t="str">
        <f t="shared" si="2"/>
        <v>--</v>
      </c>
      <c r="F40" s="109" t="str">
        <f t="shared" si="3"/>
        <v>--</v>
      </c>
      <c r="G40" s="121" t="str">
        <f t="shared" si="4"/>
        <v>--</v>
      </c>
      <c r="H40" s="107" t="str">
        <f t="shared" si="5"/>
        <v>--</v>
      </c>
      <c r="I40" s="109" t="str">
        <f t="shared" si="6"/>
        <v>--</v>
      </c>
      <c r="J40" s="121" t="str">
        <f t="shared" si="7"/>
        <v>--</v>
      </c>
      <c r="K40" s="107" t="str">
        <f t="shared" si="8"/>
        <v>--</v>
      </c>
      <c r="L40" s="109" t="str">
        <f t="shared" si="9"/>
        <v>--</v>
      </c>
      <c r="M40" s="121" t="str">
        <f t="shared" si="10"/>
        <v>--</v>
      </c>
      <c r="N40" s="107" t="str">
        <f t="shared" si="11"/>
        <v>--</v>
      </c>
      <c r="O40" s="109" t="str">
        <f t="shared" si="12"/>
        <v>--</v>
      </c>
      <c r="P40" s="42"/>
    </row>
    <row r="41" spans="1:16" ht="15" hidden="1" customHeight="1" x14ac:dyDescent="0.2">
      <c r="A41" s="34">
        <v>33</v>
      </c>
      <c r="B41" s="42"/>
      <c r="C41" s="210" t="str">
        <f t="shared" si="0"/>
        <v>項目33</v>
      </c>
      <c r="D41" s="121" t="str">
        <f t="shared" si="1"/>
        <v>--</v>
      </c>
      <c r="E41" s="107" t="str">
        <f t="shared" si="2"/>
        <v>--</v>
      </c>
      <c r="F41" s="109" t="str">
        <f t="shared" si="3"/>
        <v>--</v>
      </c>
      <c r="G41" s="121" t="str">
        <f t="shared" si="4"/>
        <v>--</v>
      </c>
      <c r="H41" s="107" t="str">
        <f t="shared" si="5"/>
        <v>--</v>
      </c>
      <c r="I41" s="109" t="str">
        <f t="shared" si="6"/>
        <v>--</v>
      </c>
      <c r="J41" s="121" t="str">
        <f t="shared" si="7"/>
        <v>--</v>
      </c>
      <c r="K41" s="107" t="str">
        <f t="shared" si="8"/>
        <v>--</v>
      </c>
      <c r="L41" s="109" t="str">
        <f t="shared" si="9"/>
        <v>--</v>
      </c>
      <c r="M41" s="121" t="str">
        <f t="shared" si="10"/>
        <v>--</v>
      </c>
      <c r="N41" s="107" t="str">
        <f t="shared" si="11"/>
        <v>--</v>
      </c>
      <c r="O41" s="109" t="str">
        <f t="shared" si="12"/>
        <v>--</v>
      </c>
      <c r="P41" s="42"/>
    </row>
    <row r="42" spans="1:16" ht="15" hidden="1" customHeight="1" x14ac:dyDescent="0.2">
      <c r="A42" s="34">
        <v>34</v>
      </c>
      <c r="B42" s="42"/>
      <c r="C42" s="210" t="str">
        <f t="shared" si="0"/>
        <v>項目34</v>
      </c>
      <c r="D42" s="121" t="str">
        <f t="shared" si="1"/>
        <v>--</v>
      </c>
      <c r="E42" s="107" t="str">
        <f t="shared" si="2"/>
        <v>--</v>
      </c>
      <c r="F42" s="109" t="str">
        <f t="shared" si="3"/>
        <v>--</v>
      </c>
      <c r="G42" s="121" t="str">
        <f t="shared" si="4"/>
        <v>--</v>
      </c>
      <c r="H42" s="107" t="str">
        <f t="shared" si="5"/>
        <v>--</v>
      </c>
      <c r="I42" s="109" t="str">
        <f t="shared" si="6"/>
        <v>--</v>
      </c>
      <c r="J42" s="121" t="str">
        <f t="shared" si="7"/>
        <v>--</v>
      </c>
      <c r="K42" s="107" t="str">
        <f t="shared" si="8"/>
        <v>--</v>
      </c>
      <c r="L42" s="109" t="str">
        <f t="shared" si="9"/>
        <v>--</v>
      </c>
      <c r="M42" s="121" t="str">
        <f t="shared" si="10"/>
        <v>--</v>
      </c>
      <c r="N42" s="107" t="str">
        <f t="shared" si="11"/>
        <v>--</v>
      </c>
      <c r="O42" s="109" t="str">
        <f t="shared" si="12"/>
        <v>--</v>
      </c>
      <c r="P42" s="42"/>
    </row>
    <row r="43" spans="1:16" ht="15" hidden="1" customHeight="1" x14ac:dyDescent="0.2">
      <c r="A43" s="34">
        <v>35</v>
      </c>
      <c r="B43" s="42"/>
      <c r="C43" s="210" t="str">
        <f t="shared" si="0"/>
        <v>項目35</v>
      </c>
      <c r="D43" s="121" t="str">
        <f t="shared" si="1"/>
        <v>--</v>
      </c>
      <c r="E43" s="107" t="str">
        <f t="shared" si="2"/>
        <v>--</v>
      </c>
      <c r="F43" s="109" t="str">
        <f t="shared" si="3"/>
        <v>--</v>
      </c>
      <c r="G43" s="121" t="str">
        <f t="shared" si="4"/>
        <v>--</v>
      </c>
      <c r="H43" s="107" t="str">
        <f t="shared" si="5"/>
        <v>--</v>
      </c>
      <c r="I43" s="109" t="str">
        <f t="shared" si="6"/>
        <v>--</v>
      </c>
      <c r="J43" s="121" t="str">
        <f t="shared" si="7"/>
        <v>--</v>
      </c>
      <c r="K43" s="107" t="str">
        <f t="shared" si="8"/>
        <v>--</v>
      </c>
      <c r="L43" s="109" t="str">
        <f t="shared" si="9"/>
        <v>--</v>
      </c>
      <c r="M43" s="121" t="str">
        <f t="shared" si="10"/>
        <v>--</v>
      </c>
      <c r="N43" s="107" t="str">
        <f t="shared" si="11"/>
        <v>--</v>
      </c>
      <c r="O43" s="109" t="str">
        <f t="shared" si="12"/>
        <v>--</v>
      </c>
      <c r="P43" s="42"/>
    </row>
    <row r="44" spans="1:16" ht="15" hidden="1" customHeight="1" x14ac:dyDescent="0.2">
      <c r="A44" s="34">
        <v>36</v>
      </c>
      <c r="B44" s="42"/>
      <c r="C44" s="210" t="str">
        <f t="shared" si="0"/>
        <v>項目36</v>
      </c>
      <c r="D44" s="121" t="str">
        <f t="shared" si="1"/>
        <v>--</v>
      </c>
      <c r="E44" s="107" t="str">
        <f t="shared" si="2"/>
        <v>--</v>
      </c>
      <c r="F44" s="109" t="str">
        <f t="shared" si="3"/>
        <v>--</v>
      </c>
      <c r="G44" s="121" t="str">
        <f t="shared" si="4"/>
        <v>--</v>
      </c>
      <c r="H44" s="107" t="str">
        <f t="shared" si="5"/>
        <v>--</v>
      </c>
      <c r="I44" s="109" t="str">
        <f t="shared" si="6"/>
        <v>--</v>
      </c>
      <c r="J44" s="121" t="str">
        <f t="shared" si="7"/>
        <v>--</v>
      </c>
      <c r="K44" s="107" t="str">
        <f t="shared" si="8"/>
        <v>--</v>
      </c>
      <c r="L44" s="109" t="str">
        <f t="shared" si="9"/>
        <v>--</v>
      </c>
      <c r="M44" s="121" t="str">
        <f t="shared" si="10"/>
        <v>--</v>
      </c>
      <c r="N44" s="107" t="str">
        <f t="shared" si="11"/>
        <v>--</v>
      </c>
      <c r="O44" s="109" t="str">
        <f t="shared" si="12"/>
        <v>--</v>
      </c>
      <c r="P44" s="42"/>
    </row>
    <row r="45" spans="1:16" ht="15" hidden="1" customHeight="1" x14ac:dyDescent="0.2">
      <c r="A45" s="34">
        <v>37</v>
      </c>
      <c r="B45" s="42"/>
      <c r="C45" s="210" t="str">
        <f t="shared" si="0"/>
        <v>項目37</v>
      </c>
      <c r="D45" s="121" t="str">
        <f t="shared" si="1"/>
        <v>--</v>
      </c>
      <c r="E45" s="107" t="str">
        <f t="shared" si="2"/>
        <v>--</v>
      </c>
      <c r="F45" s="109" t="str">
        <f t="shared" si="3"/>
        <v>--</v>
      </c>
      <c r="G45" s="121" t="str">
        <f t="shared" si="4"/>
        <v>--</v>
      </c>
      <c r="H45" s="107" t="str">
        <f t="shared" si="5"/>
        <v>--</v>
      </c>
      <c r="I45" s="109" t="str">
        <f t="shared" si="6"/>
        <v>--</v>
      </c>
      <c r="J45" s="121" t="str">
        <f t="shared" si="7"/>
        <v>--</v>
      </c>
      <c r="K45" s="107" t="str">
        <f t="shared" si="8"/>
        <v>--</v>
      </c>
      <c r="L45" s="109" t="str">
        <f t="shared" si="9"/>
        <v>--</v>
      </c>
      <c r="M45" s="121" t="str">
        <f t="shared" si="10"/>
        <v>--</v>
      </c>
      <c r="N45" s="107" t="str">
        <f t="shared" si="11"/>
        <v>--</v>
      </c>
      <c r="O45" s="109" t="str">
        <f t="shared" si="12"/>
        <v>--</v>
      </c>
      <c r="P45" s="42"/>
    </row>
    <row r="46" spans="1:16" ht="15" hidden="1" customHeight="1" x14ac:dyDescent="0.2">
      <c r="A46" s="34">
        <v>38</v>
      </c>
      <c r="B46" s="42"/>
      <c r="C46" s="210" t="str">
        <f t="shared" si="0"/>
        <v>項目38</v>
      </c>
      <c r="D46" s="121" t="str">
        <f t="shared" si="1"/>
        <v>--</v>
      </c>
      <c r="E46" s="107" t="str">
        <f t="shared" si="2"/>
        <v>--</v>
      </c>
      <c r="F46" s="109" t="str">
        <f t="shared" si="3"/>
        <v>--</v>
      </c>
      <c r="G46" s="121" t="str">
        <f t="shared" si="4"/>
        <v>--</v>
      </c>
      <c r="H46" s="107" t="str">
        <f t="shared" si="5"/>
        <v>--</v>
      </c>
      <c r="I46" s="109" t="str">
        <f t="shared" si="6"/>
        <v>--</v>
      </c>
      <c r="J46" s="121" t="str">
        <f t="shared" si="7"/>
        <v>--</v>
      </c>
      <c r="K46" s="107" t="str">
        <f t="shared" si="8"/>
        <v>--</v>
      </c>
      <c r="L46" s="109" t="str">
        <f t="shared" si="9"/>
        <v>--</v>
      </c>
      <c r="M46" s="121" t="str">
        <f t="shared" si="10"/>
        <v>--</v>
      </c>
      <c r="N46" s="107" t="str">
        <f t="shared" si="11"/>
        <v>--</v>
      </c>
      <c r="O46" s="109" t="str">
        <f t="shared" si="12"/>
        <v>--</v>
      </c>
      <c r="P46" s="42"/>
    </row>
    <row r="47" spans="1:16" ht="15" hidden="1" customHeight="1" x14ac:dyDescent="0.2">
      <c r="A47" s="34">
        <v>39</v>
      </c>
      <c r="B47" s="42"/>
      <c r="C47" s="210" t="str">
        <f t="shared" si="0"/>
        <v>項目39</v>
      </c>
      <c r="D47" s="121" t="str">
        <f t="shared" si="1"/>
        <v>--</v>
      </c>
      <c r="E47" s="107" t="str">
        <f t="shared" si="2"/>
        <v>--</v>
      </c>
      <c r="F47" s="109" t="str">
        <f t="shared" si="3"/>
        <v>--</v>
      </c>
      <c r="G47" s="121" t="str">
        <f t="shared" si="4"/>
        <v>--</v>
      </c>
      <c r="H47" s="107" t="str">
        <f t="shared" si="5"/>
        <v>--</v>
      </c>
      <c r="I47" s="109" t="str">
        <f t="shared" si="6"/>
        <v>--</v>
      </c>
      <c r="J47" s="121" t="str">
        <f t="shared" si="7"/>
        <v>--</v>
      </c>
      <c r="K47" s="107" t="str">
        <f t="shared" si="8"/>
        <v>--</v>
      </c>
      <c r="L47" s="109" t="str">
        <f t="shared" si="9"/>
        <v>--</v>
      </c>
      <c r="M47" s="121" t="str">
        <f t="shared" si="10"/>
        <v>--</v>
      </c>
      <c r="N47" s="107" t="str">
        <f t="shared" si="11"/>
        <v>--</v>
      </c>
      <c r="O47" s="109" t="str">
        <f t="shared" si="12"/>
        <v>--</v>
      </c>
      <c r="P47" s="42"/>
    </row>
    <row r="48" spans="1:16" ht="15" hidden="1" customHeight="1" x14ac:dyDescent="0.2">
      <c r="A48" s="34">
        <v>40</v>
      </c>
      <c r="B48" s="42"/>
      <c r="C48" s="210" t="str">
        <f t="shared" si="0"/>
        <v>項目40</v>
      </c>
      <c r="D48" s="121" t="str">
        <f t="shared" si="1"/>
        <v>--</v>
      </c>
      <c r="E48" s="107" t="str">
        <f t="shared" si="2"/>
        <v>--</v>
      </c>
      <c r="F48" s="109" t="str">
        <f t="shared" si="3"/>
        <v>--</v>
      </c>
      <c r="G48" s="121" t="str">
        <f t="shared" si="4"/>
        <v>--</v>
      </c>
      <c r="H48" s="107" t="str">
        <f t="shared" si="5"/>
        <v>--</v>
      </c>
      <c r="I48" s="109" t="str">
        <f t="shared" si="6"/>
        <v>--</v>
      </c>
      <c r="J48" s="121" t="str">
        <f t="shared" si="7"/>
        <v>--</v>
      </c>
      <c r="K48" s="107" t="str">
        <f t="shared" si="8"/>
        <v>--</v>
      </c>
      <c r="L48" s="109" t="str">
        <f t="shared" si="9"/>
        <v>--</v>
      </c>
      <c r="M48" s="121" t="str">
        <f t="shared" si="10"/>
        <v>--</v>
      </c>
      <c r="N48" s="107" t="str">
        <f t="shared" si="11"/>
        <v>--</v>
      </c>
      <c r="O48" s="109" t="str">
        <f t="shared" si="12"/>
        <v>--</v>
      </c>
      <c r="P48" s="42"/>
    </row>
    <row r="49" spans="1:16" ht="15" hidden="1" customHeight="1" x14ac:dyDescent="0.2">
      <c r="A49" s="34">
        <v>41</v>
      </c>
      <c r="B49" s="42"/>
      <c r="C49" s="210" t="str">
        <f t="shared" si="0"/>
        <v>項目41</v>
      </c>
      <c r="D49" s="121" t="str">
        <f t="shared" si="1"/>
        <v>--</v>
      </c>
      <c r="E49" s="107" t="str">
        <f t="shared" si="2"/>
        <v>--</v>
      </c>
      <c r="F49" s="109" t="str">
        <f t="shared" si="3"/>
        <v>--</v>
      </c>
      <c r="G49" s="121" t="str">
        <f t="shared" si="4"/>
        <v>--</v>
      </c>
      <c r="H49" s="107" t="str">
        <f t="shared" si="5"/>
        <v>--</v>
      </c>
      <c r="I49" s="109" t="str">
        <f t="shared" si="6"/>
        <v>--</v>
      </c>
      <c r="J49" s="121" t="str">
        <f t="shared" si="7"/>
        <v>--</v>
      </c>
      <c r="K49" s="107" t="str">
        <f t="shared" si="8"/>
        <v>--</v>
      </c>
      <c r="L49" s="109" t="str">
        <f t="shared" si="9"/>
        <v>--</v>
      </c>
      <c r="M49" s="121" t="str">
        <f t="shared" si="10"/>
        <v>--</v>
      </c>
      <c r="N49" s="107" t="str">
        <f t="shared" si="11"/>
        <v>--</v>
      </c>
      <c r="O49" s="109" t="str">
        <f t="shared" si="12"/>
        <v>--</v>
      </c>
      <c r="P49" s="42"/>
    </row>
    <row r="50" spans="1:16" ht="15" hidden="1" customHeight="1" x14ac:dyDescent="0.2">
      <c r="A50" s="34">
        <v>42</v>
      </c>
      <c r="B50" s="42"/>
      <c r="C50" s="210" t="str">
        <f t="shared" si="0"/>
        <v>項目42</v>
      </c>
      <c r="D50" s="121" t="str">
        <f t="shared" si="1"/>
        <v>--</v>
      </c>
      <c r="E50" s="107" t="str">
        <f t="shared" si="2"/>
        <v>--</v>
      </c>
      <c r="F50" s="109" t="str">
        <f t="shared" si="3"/>
        <v>--</v>
      </c>
      <c r="G50" s="121" t="str">
        <f t="shared" si="4"/>
        <v>--</v>
      </c>
      <c r="H50" s="107" t="str">
        <f t="shared" si="5"/>
        <v>--</v>
      </c>
      <c r="I50" s="109" t="str">
        <f t="shared" si="6"/>
        <v>--</v>
      </c>
      <c r="J50" s="121" t="str">
        <f t="shared" si="7"/>
        <v>--</v>
      </c>
      <c r="K50" s="107" t="str">
        <f t="shared" si="8"/>
        <v>--</v>
      </c>
      <c r="L50" s="109" t="str">
        <f t="shared" si="9"/>
        <v>--</v>
      </c>
      <c r="M50" s="121" t="str">
        <f t="shared" si="10"/>
        <v>--</v>
      </c>
      <c r="N50" s="107" t="str">
        <f t="shared" si="11"/>
        <v>--</v>
      </c>
      <c r="O50" s="109" t="str">
        <f t="shared" si="12"/>
        <v>--</v>
      </c>
      <c r="P50" s="42"/>
    </row>
    <row r="51" spans="1:16" ht="15" hidden="1" customHeight="1" x14ac:dyDescent="0.2">
      <c r="A51" s="34">
        <v>43</v>
      </c>
      <c r="B51" s="42"/>
      <c r="C51" s="210" t="str">
        <f t="shared" si="0"/>
        <v>項目43</v>
      </c>
      <c r="D51" s="121" t="str">
        <f t="shared" si="1"/>
        <v>--</v>
      </c>
      <c r="E51" s="107" t="str">
        <f t="shared" si="2"/>
        <v>--</v>
      </c>
      <c r="F51" s="109" t="str">
        <f t="shared" si="3"/>
        <v>--</v>
      </c>
      <c r="G51" s="121" t="str">
        <f t="shared" si="4"/>
        <v>--</v>
      </c>
      <c r="H51" s="107" t="str">
        <f t="shared" si="5"/>
        <v>--</v>
      </c>
      <c r="I51" s="109" t="str">
        <f t="shared" si="6"/>
        <v>--</v>
      </c>
      <c r="J51" s="121" t="str">
        <f t="shared" si="7"/>
        <v>--</v>
      </c>
      <c r="K51" s="107" t="str">
        <f t="shared" si="8"/>
        <v>--</v>
      </c>
      <c r="L51" s="109" t="str">
        <f t="shared" si="9"/>
        <v>--</v>
      </c>
      <c r="M51" s="121" t="str">
        <f t="shared" si="10"/>
        <v>--</v>
      </c>
      <c r="N51" s="107" t="str">
        <f t="shared" si="11"/>
        <v>--</v>
      </c>
      <c r="O51" s="109" t="str">
        <f t="shared" si="12"/>
        <v>--</v>
      </c>
      <c r="P51" s="42"/>
    </row>
    <row r="52" spans="1:16" ht="15" hidden="1" customHeight="1" x14ac:dyDescent="0.2">
      <c r="A52" s="34">
        <v>44</v>
      </c>
      <c r="B52" s="42"/>
      <c r="C52" s="210" t="str">
        <f t="shared" si="0"/>
        <v>項目44</v>
      </c>
      <c r="D52" s="121" t="str">
        <f t="shared" si="1"/>
        <v>--</v>
      </c>
      <c r="E52" s="107" t="str">
        <f t="shared" si="2"/>
        <v>--</v>
      </c>
      <c r="F52" s="109" t="str">
        <f t="shared" si="3"/>
        <v>--</v>
      </c>
      <c r="G52" s="121" t="str">
        <f t="shared" si="4"/>
        <v>--</v>
      </c>
      <c r="H52" s="107" t="str">
        <f t="shared" si="5"/>
        <v>--</v>
      </c>
      <c r="I52" s="109" t="str">
        <f t="shared" si="6"/>
        <v>--</v>
      </c>
      <c r="J52" s="121" t="str">
        <f t="shared" si="7"/>
        <v>--</v>
      </c>
      <c r="K52" s="107" t="str">
        <f t="shared" si="8"/>
        <v>--</v>
      </c>
      <c r="L52" s="109" t="str">
        <f t="shared" si="9"/>
        <v>--</v>
      </c>
      <c r="M52" s="121" t="str">
        <f t="shared" si="10"/>
        <v>--</v>
      </c>
      <c r="N52" s="107" t="str">
        <f t="shared" si="11"/>
        <v>--</v>
      </c>
      <c r="O52" s="109" t="str">
        <f t="shared" si="12"/>
        <v>--</v>
      </c>
      <c r="P52" s="42"/>
    </row>
    <row r="53" spans="1:16" ht="15" hidden="1" customHeight="1" x14ac:dyDescent="0.2">
      <c r="A53" s="34">
        <v>45</v>
      </c>
      <c r="B53" s="42"/>
      <c r="C53" s="210" t="str">
        <f t="shared" si="0"/>
        <v>項目45</v>
      </c>
      <c r="D53" s="121" t="str">
        <f t="shared" si="1"/>
        <v>--</v>
      </c>
      <c r="E53" s="107" t="str">
        <f t="shared" si="2"/>
        <v>--</v>
      </c>
      <c r="F53" s="109" t="str">
        <f t="shared" si="3"/>
        <v>--</v>
      </c>
      <c r="G53" s="121" t="str">
        <f t="shared" si="4"/>
        <v>--</v>
      </c>
      <c r="H53" s="107" t="str">
        <f t="shared" si="5"/>
        <v>--</v>
      </c>
      <c r="I53" s="109" t="str">
        <f t="shared" si="6"/>
        <v>--</v>
      </c>
      <c r="J53" s="121" t="str">
        <f t="shared" si="7"/>
        <v>--</v>
      </c>
      <c r="K53" s="107" t="str">
        <f t="shared" si="8"/>
        <v>--</v>
      </c>
      <c r="L53" s="109" t="str">
        <f t="shared" si="9"/>
        <v>--</v>
      </c>
      <c r="M53" s="121" t="str">
        <f t="shared" si="10"/>
        <v>--</v>
      </c>
      <c r="N53" s="107" t="str">
        <f t="shared" si="11"/>
        <v>--</v>
      </c>
      <c r="O53" s="109" t="str">
        <f t="shared" si="12"/>
        <v>--</v>
      </c>
      <c r="P53" s="42"/>
    </row>
    <row r="54" spans="1:16" ht="15" hidden="1" customHeight="1" x14ac:dyDescent="0.2">
      <c r="A54" s="34">
        <v>46</v>
      </c>
      <c r="B54" s="42"/>
      <c r="C54" s="210" t="str">
        <f t="shared" si="0"/>
        <v>項目46</v>
      </c>
      <c r="D54" s="121" t="str">
        <f t="shared" si="1"/>
        <v>--</v>
      </c>
      <c r="E54" s="107" t="str">
        <f t="shared" si="2"/>
        <v>--</v>
      </c>
      <c r="F54" s="109" t="str">
        <f t="shared" si="3"/>
        <v>--</v>
      </c>
      <c r="G54" s="121" t="str">
        <f t="shared" si="4"/>
        <v>--</v>
      </c>
      <c r="H54" s="107" t="str">
        <f t="shared" si="5"/>
        <v>--</v>
      </c>
      <c r="I54" s="109" t="str">
        <f t="shared" si="6"/>
        <v>--</v>
      </c>
      <c r="J54" s="121" t="str">
        <f t="shared" si="7"/>
        <v>--</v>
      </c>
      <c r="K54" s="107" t="str">
        <f t="shared" si="8"/>
        <v>--</v>
      </c>
      <c r="L54" s="109" t="str">
        <f t="shared" si="9"/>
        <v>--</v>
      </c>
      <c r="M54" s="121" t="str">
        <f t="shared" si="10"/>
        <v>--</v>
      </c>
      <c r="N54" s="107" t="str">
        <f t="shared" si="11"/>
        <v>--</v>
      </c>
      <c r="O54" s="109" t="str">
        <f t="shared" si="12"/>
        <v>--</v>
      </c>
      <c r="P54" s="42"/>
    </row>
    <row r="55" spans="1:16" ht="15" hidden="1" customHeight="1" x14ac:dyDescent="0.2">
      <c r="A55" s="34">
        <v>47</v>
      </c>
      <c r="B55" s="42"/>
      <c r="C55" s="210" t="str">
        <f t="shared" si="0"/>
        <v>項目47</v>
      </c>
      <c r="D55" s="121" t="str">
        <f t="shared" si="1"/>
        <v>--</v>
      </c>
      <c r="E55" s="107" t="str">
        <f t="shared" si="2"/>
        <v>--</v>
      </c>
      <c r="F55" s="109" t="str">
        <f t="shared" si="3"/>
        <v>--</v>
      </c>
      <c r="G55" s="121" t="str">
        <f t="shared" si="4"/>
        <v>--</v>
      </c>
      <c r="H55" s="107" t="str">
        <f t="shared" si="5"/>
        <v>--</v>
      </c>
      <c r="I55" s="109" t="str">
        <f t="shared" si="6"/>
        <v>--</v>
      </c>
      <c r="J55" s="121" t="str">
        <f t="shared" si="7"/>
        <v>--</v>
      </c>
      <c r="K55" s="107" t="str">
        <f t="shared" si="8"/>
        <v>--</v>
      </c>
      <c r="L55" s="109" t="str">
        <f t="shared" si="9"/>
        <v>--</v>
      </c>
      <c r="M55" s="121" t="str">
        <f t="shared" si="10"/>
        <v>--</v>
      </c>
      <c r="N55" s="107" t="str">
        <f t="shared" si="11"/>
        <v>--</v>
      </c>
      <c r="O55" s="109" t="str">
        <f t="shared" si="12"/>
        <v>--</v>
      </c>
      <c r="P55" s="42"/>
    </row>
    <row r="56" spans="1:16" ht="15" hidden="1" customHeight="1" x14ac:dyDescent="0.2">
      <c r="A56" s="34">
        <v>48</v>
      </c>
      <c r="B56" s="42"/>
      <c r="C56" s="210" t="str">
        <f t="shared" si="0"/>
        <v>項目48</v>
      </c>
      <c r="D56" s="121" t="str">
        <f t="shared" si="1"/>
        <v>--</v>
      </c>
      <c r="E56" s="107" t="str">
        <f t="shared" si="2"/>
        <v>--</v>
      </c>
      <c r="F56" s="109" t="str">
        <f t="shared" si="3"/>
        <v>--</v>
      </c>
      <c r="G56" s="121" t="str">
        <f t="shared" si="4"/>
        <v>--</v>
      </c>
      <c r="H56" s="107" t="str">
        <f t="shared" si="5"/>
        <v>--</v>
      </c>
      <c r="I56" s="109" t="str">
        <f t="shared" si="6"/>
        <v>--</v>
      </c>
      <c r="J56" s="121" t="str">
        <f t="shared" si="7"/>
        <v>--</v>
      </c>
      <c r="K56" s="107" t="str">
        <f t="shared" si="8"/>
        <v>--</v>
      </c>
      <c r="L56" s="109" t="str">
        <f t="shared" si="9"/>
        <v>--</v>
      </c>
      <c r="M56" s="121" t="str">
        <f t="shared" si="10"/>
        <v>--</v>
      </c>
      <c r="N56" s="107" t="str">
        <f t="shared" si="11"/>
        <v>--</v>
      </c>
      <c r="O56" s="109" t="str">
        <f t="shared" si="12"/>
        <v>--</v>
      </c>
      <c r="P56" s="42"/>
    </row>
    <row r="57" spans="1:16" ht="15" hidden="1" customHeight="1" x14ac:dyDescent="0.2">
      <c r="A57" s="34">
        <v>49</v>
      </c>
      <c r="B57" s="42"/>
      <c r="C57" s="210" t="str">
        <f t="shared" si="0"/>
        <v>項目49</v>
      </c>
      <c r="D57" s="121" t="str">
        <f t="shared" si="1"/>
        <v>--</v>
      </c>
      <c r="E57" s="107" t="str">
        <f t="shared" si="2"/>
        <v>--</v>
      </c>
      <c r="F57" s="109" t="str">
        <f t="shared" si="3"/>
        <v>--</v>
      </c>
      <c r="G57" s="121" t="str">
        <f t="shared" si="4"/>
        <v>--</v>
      </c>
      <c r="H57" s="107" t="str">
        <f t="shared" si="5"/>
        <v>--</v>
      </c>
      <c r="I57" s="109" t="str">
        <f t="shared" si="6"/>
        <v>--</v>
      </c>
      <c r="J57" s="121" t="str">
        <f t="shared" si="7"/>
        <v>--</v>
      </c>
      <c r="K57" s="107" t="str">
        <f t="shared" si="8"/>
        <v>--</v>
      </c>
      <c r="L57" s="109" t="str">
        <f t="shared" si="9"/>
        <v>--</v>
      </c>
      <c r="M57" s="121" t="str">
        <f t="shared" si="10"/>
        <v>--</v>
      </c>
      <c r="N57" s="107" t="str">
        <f t="shared" si="11"/>
        <v>--</v>
      </c>
      <c r="O57" s="109" t="str">
        <f t="shared" si="12"/>
        <v>--</v>
      </c>
      <c r="P57" s="42"/>
    </row>
    <row r="58" spans="1:16" ht="15" hidden="1" customHeight="1" thickBot="1" x14ac:dyDescent="0.25">
      <c r="A58" s="34">
        <v>50</v>
      </c>
      <c r="B58" s="42"/>
      <c r="C58" s="191" t="str">
        <f t="shared" si="0"/>
        <v>項目50</v>
      </c>
      <c r="D58" s="126" t="str">
        <f t="shared" si="1"/>
        <v>--</v>
      </c>
      <c r="E58" s="119" t="str">
        <f t="shared" si="2"/>
        <v>--</v>
      </c>
      <c r="F58" s="115" t="str">
        <f t="shared" si="3"/>
        <v>--</v>
      </c>
      <c r="G58" s="126" t="str">
        <f t="shared" si="4"/>
        <v>--</v>
      </c>
      <c r="H58" s="298" t="str">
        <f t="shared" si="5"/>
        <v>--</v>
      </c>
      <c r="I58" s="115" t="str">
        <f t="shared" si="6"/>
        <v>--</v>
      </c>
      <c r="J58" s="126" t="str">
        <f t="shared" si="7"/>
        <v>--</v>
      </c>
      <c r="K58" s="119" t="str">
        <f t="shared" si="8"/>
        <v>--</v>
      </c>
      <c r="L58" s="115" t="str">
        <f t="shared" si="9"/>
        <v>--</v>
      </c>
      <c r="M58" s="126" t="str">
        <f t="shared" si="10"/>
        <v>--</v>
      </c>
      <c r="N58" s="119" t="str">
        <f t="shared" si="11"/>
        <v>--</v>
      </c>
      <c r="O58" s="115" t="str">
        <f t="shared" si="12"/>
        <v>--</v>
      </c>
      <c r="P58" s="42"/>
    </row>
    <row r="59" spans="1:16" ht="5.25" customHeight="1" thickBot="1" x14ac:dyDescent="0.25">
      <c r="A59" s="34"/>
      <c r="B59" s="42"/>
      <c r="C59" s="213"/>
      <c r="D59" s="160"/>
      <c r="E59" s="106"/>
      <c r="F59" s="106"/>
      <c r="G59" s="160"/>
      <c r="H59" s="106"/>
      <c r="I59" s="106"/>
      <c r="J59" s="160"/>
      <c r="K59" s="106"/>
      <c r="L59" s="106"/>
      <c r="M59" s="160"/>
      <c r="N59" s="106"/>
      <c r="O59" s="106"/>
      <c r="P59" s="42"/>
    </row>
    <row r="60" spans="1:16" ht="19.5" customHeight="1" thickBot="1" x14ac:dyDescent="0.25">
      <c r="A60" s="34">
        <v>1</v>
      </c>
      <c r="B60" s="42"/>
      <c r="C60" s="224" t="s">
        <v>32</v>
      </c>
      <c r="D60" s="120" t="str">
        <f>IF(INDEX(比較シェア合計, $A60, $E$1)="", "--", INDEX(比較シェア合計, $A60, $E$1)/$G$1)</f>
        <v>--</v>
      </c>
      <c r="E60" s="108" t="str">
        <f>IF(ISERROR($D60/$D169), "--", $D60/$D169*100)</f>
        <v>--</v>
      </c>
      <c r="F60" s="111" t="str">
        <f>IF(ISERROR($E60-$E115), "--", $E60-$E115)</f>
        <v>--</v>
      </c>
      <c r="G60" s="120" t="str">
        <f>IF(INDEX(分析シェア合計, $A60, $E$1)="", "--", INDEX(分析シェア合計, $A60, $E$1)/$G$1)</f>
        <v>--</v>
      </c>
      <c r="H60" s="108" t="str">
        <f>IF(ISERROR($G60/$G169), "--", $G60/$G169*100)</f>
        <v>--</v>
      </c>
      <c r="I60" s="111" t="str">
        <f>IF(ISERROR($H60-$H115), "--", $H60-$H115)</f>
        <v>--</v>
      </c>
      <c r="J60" s="120" t="str">
        <f>IF(INDEX(合算比較シェア合計, $A60, $E$1)="", "--", INDEX(合算比較シェア合計, $A60, $E$1)/$G$1)</f>
        <v>--</v>
      </c>
      <c r="K60" s="108" t="str">
        <f>IF(ISERROR($J60/$J169), "--", $J60/$J169*100)</f>
        <v>--</v>
      </c>
      <c r="L60" s="111" t="str">
        <f>IF(ISERROR($K60-$K115), "--", $K60-$K115)</f>
        <v>--</v>
      </c>
      <c r="M60" s="120" t="str">
        <f>IF(INDEX(合算分析シェア合計, $A60, $E$1)="", "--", INDEX(合算分析シェア合計, $A60, $E$1)/$G$1)</f>
        <v>--</v>
      </c>
      <c r="N60" s="108" t="str">
        <f>IF(ISERROR($M60/$M169), "--", $M60/$M169*100)</f>
        <v>--</v>
      </c>
      <c r="O60" s="111" t="str">
        <f>IF(ISERROR($N60-$N115), "--", $N60-$N115)</f>
        <v>--</v>
      </c>
      <c r="P60" s="42"/>
    </row>
    <row r="61" spans="1:16" ht="7.5" customHeight="1" x14ac:dyDescent="0.2">
      <c r="A61" s="34"/>
      <c r="B61" s="42"/>
      <c r="C61" s="16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</row>
    <row r="62" spans="1:16" ht="12" customHeight="1" x14ac:dyDescent="0.2">
      <c r="A62" s="34"/>
    </row>
    <row r="63" spans="1:16" ht="12" hidden="1" customHeight="1" x14ac:dyDescent="0.2">
      <c r="A63" s="34"/>
      <c r="C63" s="100"/>
      <c r="D63" s="167" t="s">
        <v>55</v>
      </c>
      <c r="E63" s="70"/>
      <c r="F63" s="70"/>
      <c r="G63" s="70"/>
      <c r="H63" s="70"/>
      <c r="I63" s="158"/>
      <c r="J63" s="167" t="s">
        <v>56</v>
      </c>
      <c r="K63" s="70"/>
      <c r="L63" s="70"/>
      <c r="M63" s="70"/>
      <c r="N63" s="70"/>
      <c r="O63" s="158"/>
    </row>
    <row r="64" spans="1:16" ht="13.5" hidden="1" customHeight="1" x14ac:dyDescent="0.2">
      <c r="A64" s="34">
        <v>1</v>
      </c>
      <c r="C64" s="137" t="str">
        <f t="shared" ref="C64:C113" si="13">$C9</f>
        <v>加工食品</v>
      </c>
      <c r="D64" s="45" t="str">
        <f t="shared" ref="D64:D113" si="14">IF(INDEX(前年比較シェア, $A64, $E$1)="", "--", INDEX(前年比較シェア, $A64, $E$1)/$G$1)</f>
        <v>--</v>
      </c>
      <c r="E64" s="73" t="str">
        <f t="shared" ref="E64:E113" si="15">IF(ISERROR($D64/$D172), "--", $D64/$D172*100)</f>
        <v>--</v>
      </c>
      <c r="F64" s="38" t="str">
        <f t="shared" ref="F64:F113" si="16">"―"</f>
        <v>―</v>
      </c>
      <c r="G64" s="45" t="str">
        <f t="shared" ref="G64:G113" si="17">IF(INDEX(前年分析シェア, $A64, $E$1)="", "--", INDEX(前年分析シェア, $A64, $E$1)/$G$1)</f>
        <v>--</v>
      </c>
      <c r="H64" s="73" t="str">
        <f t="shared" ref="H64:H113" si="18">IF(ISERROR($G64/$G172), "--", $G64/$G172*100)</f>
        <v>--</v>
      </c>
      <c r="I64" s="38" t="str">
        <f t="shared" ref="I64:I113" si="19">"―"</f>
        <v>―</v>
      </c>
      <c r="J64" s="45" t="str">
        <f t="shared" ref="J64:J113" si="20">IF(INDEX(合算前年比較シェア, $A64, $E$1)="", "--", INDEX(合算前年比較シェア, $A64, $E$1)/$G$1)</f>
        <v>--</v>
      </c>
      <c r="K64" s="73" t="str">
        <f t="shared" ref="K64:K113" si="21">IF(ISERROR($J64/$J172), "--", $J64/$J172*100)</f>
        <v>--</v>
      </c>
      <c r="L64" s="38" t="str">
        <f t="shared" ref="L64:L113" si="22">"―"</f>
        <v>―</v>
      </c>
      <c r="M64" s="45" t="str">
        <f t="shared" ref="M64:M113" si="23">IF(INDEX(合算前年分析シェア, $A64, $E$1)="", "--", INDEX(合算前年分析シェア, $A64, $E$1)/$G$1)</f>
        <v>--</v>
      </c>
      <c r="N64" s="73" t="str">
        <f t="shared" ref="N64:N113" si="24">IF(ISERROR($M64/$M172), "--", $M64/$M172*100)</f>
        <v>--</v>
      </c>
      <c r="O64" s="38" t="str">
        <f t="shared" ref="O64:O113" si="25">"―"</f>
        <v>―</v>
      </c>
    </row>
    <row r="65" spans="1:15" ht="13.5" hidden="1" customHeight="1" x14ac:dyDescent="0.2">
      <c r="A65" s="34">
        <v>2</v>
      </c>
      <c r="C65" s="137" t="str">
        <f t="shared" si="13"/>
        <v>生鮮食品</v>
      </c>
      <c r="D65" s="45" t="str">
        <f t="shared" si="14"/>
        <v>--</v>
      </c>
      <c r="E65" s="73" t="str">
        <f t="shared" si="15"/>
        <v>--</v>
      </c>
      <c r="F65" s="38" t="str">
        <f t="shared" si="16"/>
        <v>―</v>
      </c>
      <c r="G65" s="45" t="str">
        <f t="shared" si="17"/>
        <v>--</v>
      </c>
      <c r="H65" s="73" t="str">
        <f t="shared" si="18"/>
        <v>--</v>
      </c>
      <c r="I65" s="38" t="str">
        <f t="shared" si="19"/>
        <v>―</v>
      </c>
      <c r="J65" s="45" t="str">
        <f t="shared" si="20"/>
        <v>--</v>
      </c>
      <c r="K65" s="73" t="str">
        <f t="shared" si="21"/>
        <v>--</v>
      </c>
      <c r="L65" s="38" t="str">
        <f t="shared" si="22"/>
        <v>―</v>
      </c>
      <c r="M65" s="45" t="str">
        <f t="shared" si="23"/>
        <v>--</v>
      </c>
      <c r="N65" s="73" t="str">
        <f t="shared" si="24"/>
        <v>--</v>
      </c>
      <c r="O65" s="38" t="str">
        <f t="shared" si="25"/>
        <v>―</v>
      </c>
    </row>
    <row r="66" spans="1:15" ht="13.5" hidden="1" customHeight="1" x14ac:dyDescent="0.2">
      <c r="A66" s="34">
        <v>3</v>
      </c>
      <c r="C66" s="137" t="str">
        <f t="shared" si="13"/>
        <v>菓子類</v>
      </c>
      <c r="D66" s="45" t="str">
        <f t="shared" si="14"/>
        <v>--</v>
      </c>
      <c r="E66" s="73" t="str">
        <f t="shared" si="15"/>
        <v>--</v>
      </c>
      <c r="F66" s="38" t="str">
        <f t="shared" si="16"/>
        <v>―</v>
      </c>
      <c r="G66" s="45" t="str">
        <f t="shared" si="17"/>
        <v>--</v>
      </c>
      <c r="H66" s="73" t="str">
        <f t="shared" si="18"/>
        <v>--</v>
      </c>
      <c r="I66" s="38" t="str">
        <f t="shared" si="19"/>
        <v>―</v>
      </c>
      <c r="J66" s="45" t="str">
        <f t="shared" si="20"/>
        <v>--</v>
      </c>
      <c r="K66" s="73" t="str">
        <f t="shared" si="21"/>
        <v>--</v>
      </c>
      <c r="L66" s="38" t="str">
        <f t="shared" si="22"/>
        <v>―</v>
      </c>
      <c r="M66" s="45" t="str">
        <f t="shared" si="23"/>
        <v>--</v>
      </c>
      <c r="N66" s="73" t="str">
        <f t="shared" si="24"/>
        <v>--</v>
      </c>
      <c r="O66" s="38" t="str">
        <f t="shared" si="25"/>
        <v>―</v>
      </c>
    </row>
    <row r="67" spans="1:15" ht="13.5" hidden="1" customHeight="1" x14ac:dyDescent="0.2">
      <c r="A67" s="34">
        <v>4</v>
      </c>
      <c r="C67" s="137" t="str">
        <f t="shared" si="13"/>
        <v>項目4</v>
      </c>
      <c r="D67" s="45" t="str">
        <f t="shared" si="14"/>
        <v>--</v>
      </c>
      <c r="E67" s="73" t="str">
        <f t="shared" si="15"/>
        <v>--</v>
      </c>
      <c r="F67" s="38" t="str">
        <f t="shared" si="16"/>
        <v>―</v>
      </c>
      <c r="G67" s="45" t="str">
        <f t="shared" si="17"/>
        <v>--</v>
      </c>
      <c r="H67" s="73" t="str">
        <f t="shared" si="18"/>
        <v>--</v>
      </c>
      <c r="I67" s="38" t="str">
        <f t="shared" si="19"/>
        <v>―</v>
      </c>
      <c r="J67" s="45" t="str">
        <f t="shared" si="20"/>
        <v>--</v>
      </c>
      <c r="K67" s="73" t="str">
        <f t="shared" si="21"/>
        <v>--</v>
      </c>
      <c r="L67" s="38" t="str">
        <f t="shared" si="22"/>
        <v>―</v>
      </c>
      <c r="M67" s="45" t="str">
        <f t="shared" si="23"/>
        <v>--</v>
      </c>
      <c r="N67" s="73" t="str">
        <f t="shared" si="24"/>
        <v>--</v>
      </c>
      <c r="O67" s="38" t="str">
        <f t="shared" si="25"/>
        <v>―</v>
      </c>
    </row>
    <row r="68" spans="1:15" ht="13.5" hidden="1" customHeight="1" x14ac:dyDescent="0.2">
      <c r="A68" s="34">
        <v>5</v>
      </c>
      <c r="C68" s="137" t="str">
        <f t="shared" si="13"/>
        <v>項目5</v>
      </c>
      <c r="D68" s="45" t="str">
        <f t="shared" si="14"/>
        <v>--</v>
      </c>
      <c r="E68" s="73" t="str">
        <f t="shared" si="15"/>
        <v>--</v>
      </c>
      <c r="F68" s="38" t="str">
        <f t="shared" si="16"/>
        <v>―</v>
      </c>
      <c r="G68" s="45" t="str">
        <f t="shared" si="17"/>
        <v>--</v>
      </c>
      <c r="H68" s="73" t="str">
        <f t="shared" si="18"/>
        <v>--</v>
      </c>
      <c r="I68" s="38" t="str">
        <f t="shared" si="19"/>
        <v>―</v>
      </c>
      <c r="J68" s="45" t="str">
        <f t="shared" si="20"/>
        <v>--</v>
      </c>
      <c r="K68" s="73" t="str">
        <f t="shared" si="21"/>
        <v>--</v>
      </c>
      <c r="L68" s="38" t="str">
        <f t="shared" si="22"/>
        <v>―</v>
      </c>
      <c r="M68" s="45" t="str">
        <f t="shared" si="23"/>
        <v>--</v>
      </c>
      <c r="N68" s="73" t="str">
        <f t="shared" si="24"/>
        <v>--</v>
      </c>
      <c r="O68" s="38" t="str">
        <f t="shared" si="25"/>
        <v>―</v>
      </c>
    </row>
    <row r="69" spans="1:15" ht="13.5" hidden="1" customHeight="1" x14ac:dyDescent="0.2">
      <c r="A69" s="34">
        <v>6</v>
      </c>
      <c r="C69" s="137" t="str">
        <f t="shared" si="13"/>
        <v>項目6</v>
      </c>
      <c r="D69" s="45" t="str">
        <f t="shared" si="14"/>
        <v>--</v>
      </c>
      <c r="E69" s="73" t="str">
        <f t="shared" si="15"/>
        <v>--</v>
      </c>
      <c r="F69" s="38" t="str">
        <f t="shared" si="16"/>
        <v>―</v>
      </c>
      <c r="G69" s="45" t="str">
        <f t="shared" si="17"/>
        <v>--</v>
      </c>
      <c r="H69" s="73" t="str">
        <f t="shared" si="18"/>
        <v>--</v>
      </c>
      <c r="I69" s="38" t="str">
        <f t="shared" si="19"/>
        <v>―</v>
      </c>
      <c r="J69" s="45" t="str">
        <f t="shared" si="20"/>
        <v>--</v>
      </c>
      <c r="K69" s="73" t="str">
        <f t="shared" si="21"/>
        <v>--</v>
      </c>
      <c r="L69" s="38" t="str">
        <f t="shared" si="22"/>
        <v>―</v>
      </c>
      <c r="M69" s="45" t="str">
        <f t="shared" si="23"/>
        <v>--</v>
      </c>
      <c r="N69" s="73" t="str">
        <f t="shared" si="24"/>
        <v>--</v>
      </c>
      <c r="O69" s="38" t="str">
        <f t="shared" si="25"/>
        <v>―</v>
      </c>
    </row>
    <row r="70" spans="1:15" ht="13.5" hidden="1" customHeight="1" x14ac:dyDescent="0.2">
      <c r="A70" s="34">
        <v>7</v>
      </c>
      <c r="C70" s="137" t="str">
        <f t="shared" si="13"/>
        <v>項目7</v>
      </c>
      <c r="D70" s="45" t="str">
        <f t="shared" si="14"/>
        <v>--</v>
      </c>
      <c r="E70" s="73" t="str">
        <f t="shared" si="15"/>
        <v>--</v>
      </c>
      <c r="F70" s="38" t="str">
        <f t="shared" si="16"/>
        <v>―</v>
      </c>
      <c r="G70" s="45" t="str">
        <f t="shared" si="17"/>
        <v>--</v>
      </c>
      <c r="H70" s="73" t="str">
        <f t="shared" si="18"/>
        <v>--</v>
      </c>
      <c r="I70" s="38" t="str">
        <f t="shared" si="19"/>
        <v>―</v>
      </c>
      <c r="J70" s="45" t="str">
        <f t="shared" si="20"/>
        <v>--</v>
      </c>
      <c r="K70" s="73" t="str">
        <f t="shared" si="21"/>
        <v>--</v>
      </c>
      <c r="L70" s="38" t="str">
        <f t="shared" si="22"/>
        <v>―</v>
      </c>
      <c r="M70" s="45" t="str">
        <f t="shared" si="23"/>
        <v>--</v>
      </c>
      <c r="N70" s="73" t="str">
        <f t="shared" si="24"/>
        <v>--</v>
      </c>
      <c r="O70" s="38" t="str">
        <f t="shared" si="25"/>
        <v>―</v>
      </c>
    </row>
    <row r="71" spans="1:15" ht="13.5" hidden="1" customHeight="1" x14ac:dyDescent="0.2">
      <c r="A71" s="34">
        <v>8</v>
      </c>
      <c r="C71" s="137" t="str">
        <f t="shared" si="13"/>
        <v>項目8</v>
      </c>
      <c r="D71" s="45" t="str">
        <f t="shared" si="14"/>
        <v>--</v>
      </c>
      <c r="E71" s="73" t="str">
        <f t="shared" si="15"/>
        <v>--</v>
      </c>
      <c r="F71" s="38" t="str">
        <f t="shared" si="16"/>
        <v>―</v>
      </c>
      <c r="G71" s="45" t="str">
        <f t="shared" si="17"/>
        <v>--</v>
      </c>
      <c r="H71" s="73" t="str">
        <f t="shared" si="18"/>
        <v>--</v>
      </c>
      <c r="I71" s="38" t="str">
        <f t="shared" si="19"/>
        <v>―</v>
      </c>
      <c r="J71" s="45" t="str">
        <f t="shared" si="20"/>
        <v>--</v>
      </c>
      <c r="K71" s="73" t="str">
        <f t="shared" si="21"/>
        <v>--</v>
      </c>
      <c r="L71" s="38" t="str">
        <f t="shared" si="22"/>
        <v>―</v>
      </c>
      <c r="M71" s="45" t="str">
        <f t="shared" si="23"/>
        <v>--</v>
      </c>
      <c r="N71" s="73" t="str">
        <f t="shared" si="24"/>
        <v>--</v>
      </c>
      <c r="O71" s="38" t="str">
        <f t="shared" si="25"/>
        <v>―</v>
      </c>
    </row>
    <row r="72" spans="1:15" ht="13.5" hidden="1" customHeight="1" x14ac:dyDescent="0.2">
      <c r="A72" s="34">
        <v>9</v>
      </c>
      <c r="C72" s="137" t="str">
        <f t="shared" si="13"/>
        <v>項目9</v>
      </c>
      <c r="D72" s="45" t="str">
        <f t="shared" si="14"/>
        <v>--</v>
      </c>
      <c r="E72" s="73" t="str">
        <f t="shared" si="15"/>
        <v>--</v>
      </c>
      <c r="F72" s="38" t="str">
        <f t="shared" si="16"/>
        <v>―</v>
      </c>
      <c r="G72" s="45" t="str">
        <f t="shared" si="17"/>
        <v>--</v>
      </c>
      <c r="H72" s="73" t="str">
        <f t="shared" si="18"/>
        <v>--</v>
      </c>
      <c r="I72" s="38" t="str">
        <f t="shared" si="19"/>
        <v>―</v>
      </c>
      <c r="J72" s="45" t="str">
        <f t="shared" si="20"/>
        <v>--</v>
      </c>
      <c r="K72" s="73" t="str">
        <f t="shared" si="21"/>
        <v>--</v>
      </c>
      <c r="L72" s="38" t="str">
        <f t="shared" si="22"/>
        <v>―</v>
      </c>
      <c r="M72" s="45" t="str">
        <f t="shared" si="23"/>
        <v>--</v>
      </c>
      <c r="N72" s="73" t="str">
        <f t="shared" si="24"/>
        <v>--</v>
      </c>
      <c r="O72" s="38" t="str">
        <f t="shared" si="25"/>
        <v>―</v>
      </c>
    </row>
    <row r="73" spans="1:15" ht="13.5" hidden="1" customHeight="1" x14ac:dyDescent="0.2">
      <c r="A73" s="34">
        <v>10</v>
      </c>
      <c r="C73" s="137" t="str">
        <f t="shared" si="13"/>
        <v>項目10</v>
      </c>
      <c r="D73" s="45" t="str">
        <f t="shared" si="14"/>
        <v>--</v>
      </c>
      <c r="E73" s="73" t="str">
        <f t="shared" si="15"/>
        <v>--</v>
      </c>
      <c r="F73" s="38" t="str">
        <f t="shared" si="16"/>
        <v>―</v>
      </c>
      <c r="G73" s="45" t="str">
        <f t="shared" si="17"/>
        <v>--</v>
      </c>
      <c r="H73" s="73" t="str">
        <f t="shared" si="18"/>
        <v>--</v>
      </c>
      <c r="I73" s="38" t="str">
        <f t="shared" si="19"/>
        <v>―</v>
      </c>
      <c r="J73" s="45" t="str">
        <f t="shared" si="20"/>
        <v>--</v>
      </c>
      <c r="K73" s="73" t="str">
        <f t="shared" si="21"/>
        <v>--</v>
      </c>
      <c r="L73" s="38" t="str">
        <f t="shared" si="22"/>
        <v>―</v>
      </c>
      <c r="M73" s="45" t="str">
        <f t="shared" si="23"/>
        <v>--</v>
      </c>
      <c r="N73" s="73" t="str">
        <f t="shared" si="24"/>
        <v>--</v>
      </c>
      <c r="O73" s="38" t="str">
        <f t="shared" si="25"/>
        <v>―</v>
      </c>
    </row>
    <row r="74" spans="1:15" ht="13.5" hidden="1" customHeight="1" x14ac:dyDescent="0.2">
      <c r="A74" s="34">
        <v>11</v>
      </c>
      <c r="C74" s="137" t="str">
        <f t="shared" si="13"/>
        <v>項目11</v>
      </c>
      <c r="D74" s="45" t="str">
        <f t="shared" si="14"/>
        <v>--</v>
      </c>
      <c r="E74" s="73" t="str">
        <f t="shared" si="15"/>
        <v>--</v>
      </c>
      <c r="F74" s="38" t="str">
        <f t="shared" si="16"/>
        <v>―</v>
      </c>
      <c r="G74" s="45" t="str">
        <f t="shared" si="17"/>
        <v>--</v>
      </c>
      <c r="H74" s="73" t="str">
        <f t="shared" si="18"/>
        <v>--</v>
      </c>
      <c r="I74" s="38" t="str">
        <f t="shared" si="19"/>
        <v>―</v>
      </c>
      <c r="J74" s="45" t="str">
        <f t="shared" si="20"/>
        <v>--</v>
      </c>
      <c r="K74" s="73" t="str">
        <f t="shared" si="21"/>
        <v>--</v>
      </c>
      <c r="L74" s="38" t="str">
        <f t="shared" si="22"/>
        <v>―</v>
      </c>
      <c r="M74" s="45" t="str">
        <f t="shared" si="23"/>
        <v>--</v>
      </c>
      <c r="N74" s="73" t="str">
        <f t="shared" si="24"/>
        <v>--</v>
      </c>
      <c r="O74" s="38" t="str">
        <f t="shared" si="25"/>
        <v>―</v>
      </c>
    </row>
    <row r="75" spans="1:15" ht="13.5" hidden="1" customHeight="1" x14ac:dyDescent="0.2">
      <c r="A75" s="34">
        <v>12</v>
      </c>
      <c r="C75" s="137" t="str">
        <f t="shared" si="13"/>
        <v>項目12</v>
      </c>
      <c r="D75" s="45" t="str">
        <f t="shared" si="14"/>
        <v>--</v>
      </c>
      <c r="E75" s="73" t="str">
        <f t="shared" si="15"/>
        <v>--</v>
      </c>
      <c r="F75" s="38" t="str">
        <f t="shared" si="16"/>
        <v>―</v>
      </c>
      <c r="G75" s="45" t="str">
        <f t="shared" si="17"/>
        <v>--</v>
      </c>
      <c r="H75" s="73" t="str">
        <f t="shared" si="18"/>
        <v>--</v>
      </c>
      <c r="I75" s="38" t="str">
        <f t="shared" si="19"/>
        <v>―</v>
      </c>
      <c r="J75" s="45" t="str">
        <f t="shared" si="20"/>
        <v>--</v>
      </c>
      <c r="K75" s="73" t="str">
        <f t="shared" si="21"/>
        <v>--</v>
      </c>
      <c r="L75" s="38" t="str">
        <f t="shared" si="22"/>
        <v>―</v>
      </c>
      <c r="M75" s="45" t="str">
        <f t="shared" si="23"/>
        <v>--</v>
      </c>
      <c r="N75" s="73" t="str">
        <f t="shared" si="24"/>
        <v>--</v>
      </c>
      <c r="O75" s="38" t="str">
        <f t="shared" si="25"/>
        <v>―</v>
      </c>
    </row>
    <row r="76" spans="1:15" ht="13.5" hidden="1" customHeight="1" x14ac:dyDescent="0.2">
      <c r="A76" s="34">
        <v>13</v>
      </c>
      <c r="C76" s="137" t="str">
        <f t="shared" si="13"/>
        <v>項目13</v>
      </c>
      <c r="D76" s="45" t="str">
        <f t="shared" si="14"/>
        <v>--</v>
      </c>
      <c r="E76" s="73" t="str">
        <f t="shared" si="15"/>
        <v>--</v>
      </c>
      <c r="F76" s="38" t="str">
        <f t="shared" si="16"/>
        <v>―</v>
      </c>
      <c r="G76" s="45" t="str">
        <f t="shared" si="17"/>
        <v>--</v>
      </c>
      <c r="H76" s="73" t="str">
        <f t="shared" si="18"/>
        <v>--</v>
      </c>
      <c r="I76" s="38" t="str">
        <f t="shared" si="19"/>
        <v>―</v>
      </c>
      <c r="J76" s="45" t="str">
        <f t="shared" si="20"/>
        <v>--</v>
      </c>
      <c r="K76" s="73" t="str">
        <f t="shared" si="21"/>
        <v>--</v>
      </c>
      <c r="L76" s="38" t="str">
        <f t="shared" si="22"/>
        <v>―</v>
      </c>
      <c r="M76" s="45" t="str">
        <f t="shared" si="23"/>
        <v>--</v>
      </c>
      <c r="N76" s="73" t="str">
        <f t="shared" si="24"/>
        <v>--</v>
      </c>
      <c r="O76" s="38" t="str">
        <f t="shared" si="25"/>
        <v>―</v>
      </c>
    </row>
    <row r="77" spans="1:15" ht="13.5" hidden="1" customHeight="1" x14ac:dyDescent="0.2">
      <c r="A77" s="34">
        <v>14</v>
      </c>
      <c r="C77" s="137" t="str">
        <f t="shared" si="13"/>
        <v>項目14</v>
      </c>
      <c r="D77" s="45" t="str">
        <f t="shared" si="14"/>
        <v>--</v>
      </c>
      <c r="E77" s="73" t="str">
        <f t="shared" si="15"/>
        <v>--</v>
      </c>
      <c r="F77" s="38" t="str">
        <f t="shared" si="16"/>
        <v>―</v>
      </c>
      <c r="G77" s="45" t="str">
        <f t="shared" si="17"/>
        <v>--</v>
      </c>
      <c r="H77" s="73" t="str">
        <f t="shared" si="18"/>
        <v>--</v>
      </c>
      <c r="I77" s="38" t="str">
        <f t="shared" si="19"/>
        <v>―</v>
      </c>
      <c r="J77" s="45" t="str">
        <f t="shared" si="20"/>
        <v>--</v>
      </c>
      <c r="K77" s="73" t="str">
        <f t="shared" si="21"/>
        <v>--</v>
      </c>
      <c r="L77" s="38" t="str">
        <f t="shared" si="22"/>
        <v>―</v>
      </c>
      <c r="M77" s="45" t="str">
        <f t="shared" si="23"/>
        <v>--</v>
      </c>
      <c r="N77" s="73" t="str">
        <f t="shared" si="24"/>
        <v>--</v>
      </c>
      <c r="O77" s="38" t="str">
        <f t="shared" si="25"/>
        <v>―</v>
      </c>
    </row>
    <row r="78" spans="1:15" ht="13.5" hidden="1" customHeight="1" x14ac:dyDescent="0.2">
      <c r="A78" s="34">
        <v>15</v>
      </c>
      <c r="C78" s="137" t="str">
        <f t="shared" si="13"/>
        <v>項目15</v>
      </c>
      <c r="D78" s="45" t="str">
        <f t="shared" si="14"/>
        <v>--</v>
      </c>
      <c r="E78" s="73" t="str">
        <f t="shared" si="15"/>
        <v>--</v>
      </c>
      <c r="F78" s="38" t="str">
        <f t="shared" si="16"/>
        <v>―</v>
      </c>
      <c r="G78" s="45" t="str">
        <f t="shared" si="17"/>
        <v>--</v>
      </c>
      <c r="H78" s="73" t="str">
        <f t="shared" si="18"/>
        <v>--</v>
      </c>
      <c r="I78" s="38" t="str">
        <f t="shared" si="19"/>
        <v>―</v>
      </c>
      <c r="J78" s="45" t="str">
        <f t="shared" si="20"/>
        <v>--</v>
      </c>
      <c r="K78" s="73" t="str">
        <f t="shared" si="21"/>
        <v>--</v>
      </c>
      <c r="L78" s="38" t="str">
        <f t="shared" si="22"/>
        <v>―</v>
      </c>
      <c r="M78" s="45" t="str">
        <f t="shared" si="23"/>
        <v>--</v>
      </c>
      <c r="N78" s="73" t="str">
        <f t="shared" si="24"/>
        <v>--</v>
      </c>
      <c r="O78" s="38" t="str">
        <f t="shared" si="25"/>
        <v>―</v>
      </c>
    </row>
    <row r="79" spans="1:15" ht="13.5" hidden="1" customHeight="1" x14ac:dyDescent="0.2">
      <c r="A79" s="34">
        <v>16</v>
      </c>
      <c r="C79" s="137" t="str">
        <f t="shared" si="13"/>
        <v>項目16</v>
      </c>
      <c r="D79" s="45" t="str">
        <f t="shared" si="14"/>
        <v>--</v>
      </c>
      <c r="E79" s="73" t="str">
        <f t="shared" si="15"/>
        <v>--</v>
      </c>
      <c r="F79" s="38" t="str">
        <f t="shared" si="16"/>
        <v>―</v>
      </c>
      <c r="G79" s="45" t="str">
        <f t="shared" si="17"/>
        <v>--</v>
      </c>
      <c r="H79" s="73" t="str">
        <f t="shared" si="18"/>
        <v>--</v>
      </c>
      <c r="I79" s="38" t="str">
        <f t="shared" si="19"/>
        <v>―</v>
      </c>
      <c r="J79" s="45" t="str">
        <f t="shared" si="20"/>
        <v>--</v>
      </c>
      <c r="K79" s="73" t="str">
        <f t="shared" si="21"/>
        <v>--</v>
      </c>
      <c r="L79" s="38" t="str">
        <f t="shared" si="22"/>
        <v>―</v>
      </c>
      <c r="M79" s="45" t="str">
        <f t="shared" si="23"/>
        <v>--</v>
      </c>
      <c r="N79" s="73" t="str">
        <f t="shared" si="24"/>
        <v>--</v>
      </c>
      <c r="O79" s="38" t="str">
        <f t="shared" si="25"/>
        <v>―</v>
      </c>
    </row>
    <row r="80" spans="1:15" ht="13.5" hidden="1" customHeight="1" x14ac:dyDescent="0.2">
      <c r="A80" s="34">
        <v>17</v>
      </c>
      <c r="C80" s="137" t="str">
        <f t="shared" si="13"/>
        <v>項目17</v>
      </c>
      <c r="D80" s="45" t="str">
        <f t="shared" si="14"/>
        <v>--</v>
      </c>
      <c r="E80" s="73" t="str">
        <f t="shared" si="15"/>
        <v>--</v>
      </c>
      <c r="F80" s="38" t="str">
        <f t="shared" si="16"/>
        <v>―</v>
      </c>
      <c r="G80" s="45" t="str">
        <f t="shared" si="17"/>
        <v>--</v>
      </c>
      <c r="H80" s="73" t="str">
        <f t="shared" si="18"/>
        <v>--</v>
      </c>
      <c r="I80" s="38" t="str">
        <f t="shared" si="19"/>
        <v>―</v>
      </c>
      <c r="J80" s="45" t="str">
        <f t="shared" si="20"/>
        <v>--</v>
      </c>
      <c r="K80" s="73" t="str">
        <f t="shared" si="21"/>
        <v>--</v>
      </c>
      <c r="L80" s="38" t="str">
        <f t="shared" si="22"/>
        <v>―</v>
      </c>
      <c r="M80" s="45" t="str">
        <f t="shared" si="23"/>
        <v>--</v>
      </c>
      <c r="N80" s="73" t="str">
        <f t="shared" si="24"/>
        <v>--</v>
      </c>
      <c r="O80" s="38" t="str">
        <f t="shared" si="25"/>
        <v>―</v>
      </c>
    </row>
    <row r="81" spans="1:15" ht="13.5" hidden="1" customHeight="1" x14ac:dyDescent="0.2">
      <c r="A81" s="34">
        <v>18</v>
      </c>
      <c r="C81" s="137" t="str">
        <f t="shared" si="13"/>
        <v>項目18</v>
      </c>
      <c r="D81" s="45" t="str">
        <f t="shared" si="14"/>
        <v>--</v>
      </c>
      <c r="E81" s="73" t="str">
        <f t="shared" si="15"/>
        <v>--</v>
      </c>
      <c r="F81" s="38" t="str">
        <f t="shared" si="16"/>
        <v>―</v>
      </c>
      <c r="G81" s="45" t="str">
        <f t="shared" si="17"/>
        <v>--</v>
      </c>
      <c r="H81" s="73" t="str">
        <f t="shared" si="18"/>
        <v>--</v>
      </c>
      <c r="I81" s="38" t="str">
        <f t="shared" si="19"/>
        <v>―</v>
      </c>
      <c r="J81" s="45" t="str">
        <f t="shared" si="20"/>
        <v>--</v>
      </c>
      <c r="K81" s="73" t="str">
        <f t="shared" si="21"/>
        <v>--</v>
      </c>
      <c r="L81" s="38" t="str">
        <f t="shared" si="22"/>
        <v>―</v>
      </c>
      <c r="M81" s="45" t="str">
        <f t="shared" si="23"/>
        <v>--</v>
      </c>
      <c r="N81" s="73" t="str">
        <f t="shared" si="24"/>
        <v>--</v>
      </c>
      <c r="O81" s="38" t="str">
        <f t="shared" si="25"/>
        <v>―</v>
      </c>
    </row>
    <row r="82" spans="1:15" ht="13.5" hidden="1" customHeight="1" x14ac:dyDescent="0.2">
      <c r="A82" s="34">
        <v>19</v>
      </c>
      <c r="C82" s="137" t="str">
        <f t="shared" si="13"/>
        <v>項目19</v>
      </c>
      <c r="D82" s="45" t="str">
        <f t="shared" si="14"/>
        <v>--</v>
      </c>
      <c r="E82" s="73" t="str">
        <f t="shared" si="15"/>
        <v>--</v>
      </c>
      <c r="F82" s="38" t="str">
        <f t="shared" si="16"/>
        <v>―</v>
      </c>
      <c r="G82" s="45" t="str">
        <f t="shared" si="17"/>
        <v>--</v>
      </c>
      <c r="H82" s="73" t="str">
        <f t="shared" si="18"/>
        <v>--</v>
      </c>
      <c r="I82" s="38" t="str">
        <f t="shared" si="19"/>
        <v>―</v>
      </c>
      <c r="J82" s="45" t="str">
        <f t="shared" si="20"/>
        <v>--</v>
      </c>
      <c r="K82" s="73" t="str">
        <f t="shared" si="21"/>
        <v>--</v>
      </c>
      <c r="L82" s="38" t="str">
        <f t="shared" si="22"/>
        <v>―</v>
      </c>
      <c r="M82" s="45" t="str">
        <f t="shared" si="23"/>
        <v>--</v>
      </c>
      <c r="N82" s="73" t="str">
        <f t="shared" si="24"/>
        <v>--</v>
      </c>
      <c r="O82" s="38" t="str">
        <f t="shared" si="25"/>
        <v>―</v>
      </c>
    </row>
    <row r="83" spans="1:15" ht="13.5" hidden="1" customHeight="1" x14ac:dyDescent="0.2">
      <c r="A83" s="34">
        <v>20</v>
      </c>
      <c r="C83" s="137" t="str">
        <f t="shared" si="13"/>
        <v>項目20</v>
      </c>
      <c r="D83" s="45" t="str">
        <f t="shared" si="14"/>
        <v>--</v>
      </c>
      <c r="E83" s="73" t="str">
        <f t="shared" si="15"/>
        <v>--</v>
      </c>
      <c r="F83" s="38" t="str">
        <f t="shared" si="16"/>
        <v>―</v>
      </c>
      <c r="G83" s="45" t="str">
        <f t="shared" si="17"/>
        <v>--</v>
      </c>
      <c r="H83" s="73" t="str">
        <f t="shared" si="18"/>
        <v>--</v>
      </c>
      <c r="I83" s="38" t="str">
        <f t="shared" si="19"/>
        <v>―</v>
      </c>
      <c r="J83" s="45" t="str">
        <f t="shared" si="20"/>
        <v>--</v>
      </c>
      <c r="K83" s="73" t="str">
        <f t="shared" si="21"/>
        <v>--</v>
      </c>
      <c r="L83" s="38" t="str">
        <f t="shared" si="22"/>
        <v>―</v>
      </c>
      <c r="M83" s="45" t="str">
        <f t="shared" si="23"/>
        <v>--</v>
      </c>
      <c r="N83" s="73" t="str">
        <f t="shared" si="24"/>
        <v>--</v>
      </c>
      <c r="O83" s="38" t="str">
        <f t="shared" si="25"/>
        <v>―</v>
      </c>
    </row>
    <row r="84" spans="1:15" ht="13.5" hidden="1" customHeight="1" x14ac:dyDescent="0.2">
      <c r="A84" s="34">
        <v>21</v>
      </c>
      <c r="C84" s="137" t="str">
        <f t="shared" si="13"/>
        <v>項目21</v>
      </c>
      <c r="D84" s="45" t="str">
        <f t="shared" si="14"/>
        <v>--</v>
      </c>
      <c r="E84" s="73" t="str">
        <f t="shared" si="15"/>
        <v>--</v>
      </c>
      <c r="F84" s="38" t="str">
        <f t="shared" si="16"/>
        <v>―</v>
      </c>
      <c r="G84" s="45" t="str">
        <f t="shared" si="17"/>
        <v>--</v>
      </c>
      <c r="H84" s="73" t="str">
        <f t="shared" si="18"/>
        <v>--</v>
      </c>
      <c r="I84" s="38" t="str">
        <f t="shared" si="19"/>
        <v>―</v>
      </c>
      <c r="J84" s="45" t="str">
        <f t="shared" si="20"/>
        <v>--</v>
      </c>
      <c r="K84" s="73" t="str">
        <f t="shared" si="21"/>
        <v>--</v>
      </c>
      <c r="L84" s="38" t="str">
        <f t="shared" si="22"/>
        <v>―</v>
      </c>
      <c r="M84" s="45" t="str">
        <f t="shared" si="23"/>
        <v>--</v>
      </c>
      <c r="N84" s="73" t="str">
        <f t="shared" si="24"/>
        <v>--</v>
      </c>
      <c r="O84" s="38" t="str">
        <f t="shared" si="25"/>
        <v>―</v>
      </c>
    </row>
    <row r="85" spans="1:15" ht="13.5" hidden="1" customHeight="1" x14ac:dyDescent="0.2">
      <c r="A85" s="34">
        <v>22</v>
      </c>
      <c r="C85" s="137" t="str">
        <f t="shared" si="13"/>
        <v>項目22</v>
      </c>
      <c r="D85" s="45" t="str">
        <f t="shared" si="14"/>
        <v>--</v>
      </c>
      <c r="E85" s="73" t="str">
        <f t="shared" si="15"/>
        <v>--</v>
      </c>
      <c r="F85" s="38" t="str">
        <f t="shared" si="16"/>
        <v>―</v>
      </c>
      <c r="G85" s="45" t="str">
        <f t="shared" si="17"/>
        <v>--</v>
      </c>
      <c r="H85" s="73" t="str">
        <f t="shared" si="18"/>
        <v>--</v>
      </c>
      <c r="I85" s="38" t="str">
        <f t="shared" si="19"/>
        <v>―</v>
      </c>
      <c r="J85" s="45" t="str">
        <f t="shared" si="20"/>
        <v>--</v>
      </c>
      <c r="K85" s="73" t="str">
        <f t="shared" si="21"/>
        <v>--</v>
      </c>
      <c r="L85" s="38" t="str">
        <f t="shared" si="22"/>
        <v>―</v>
      </c>
      <c r="M85" s="45" t="str">
        <f t="shared" si="23"/>
        <v>--</v>
      </c>
      <c r="N85" s="73" t="str">
        <f t="shared" si="24"/>
        <v>--</v>
      </c>
      <c r="O85" s="38" t="str">
        <f t="shared" si="25"/>
        <v>―</v>
      </c>
    </row>
    <row r="86" spans="1:15" ht="13.5" hidden="1" customHeight="1" x14ac:dyDescent="0.2">
      <c r="A86" s="34">
        <v>23</v>
      </c>
      <c r="C86" s="137" t="str">
        <f t="shared" si="13"/>
        <v>項目23</v>
      </c>
      <c r="D86" s="45" t="str">
        <f t="shared" si="14"/>
        <v>--</v>
      </c>
      <c r="E86" s="73" t="str">
        <f t="shared" si="15"/>
        <v>--</v>
      </c>
      <c r="F86" s="38" t="str">
        <f t="shared" si="16"/>
        <v>―</v>
      </c>
      <c r="G86" s="45" t="str">
        <f t="shared" si="17"/>
        <v>--</v>
      </c>
      <c r="H86" s="73" t="str">
        <f t="shared" si="18"/>
        <v>--</v>
      </c>
      <c r="I86" s="38" t="str">
        <f t="shared" si="19"/>
        <v>―</v>
      </c>
      <c r="J86" s="45" t="str">
        <f t="shared" si="20"/>
        <v>--</v>
      </c>
      <c r="K86" s="73" t="str">
        <f t="shared" si="21"/>
        <v>--</v>
      </c>
      <c r="L86" s="38" t="str">
        <f t="shared" si="22"/>
        <v>―</v>
      </c>
      <c r="M86" s="45" t="str">
        <f t="shared" si="23"/>
        <v>--</v>
      </c>
      <c r="N86" s="73" t="str">
        <f t="shared" si="24"/>
        <v>--</v>
      </c>
      <c r="O86" s="38" t="str">
        <f t="shared" si="25"/>
        <v>―</v>
      </c>
    </row>
    <row r="87" spans="1:15" ht="13.5" hidden="1" customHeight="1" x14ac:dyDescent="0.2">
      <c r="A87" s="34">
        <v>24</v>
      </c>
      <c r="C87" s="137" t="str">
        <f t="shared" si="13"/>
        <v>項目24</v>
      </c>
      <c r="D87" s="45" t="str">
        <f t="shared" si="14"/>
        <v>--</v>
      </c>
      <c r="E87" s="73" t="str">
        <f t="shared" si="15"/>
        <v>--</v>
      </c>
      <c r="F87" s="38" t="str">
        <f t="shared" si="16"/>
        <v>―</v>
      </c>
      <c r="G87" s="45" t="str">
        <f t="shared" si="17"/>
        <v>--</v>
      </c>
      <c r="H87" s="73" t="str">
        <f t="shared" si="18"/>
        <v>--</v>
      </c>
      <c r="I87" s="38" t="str">
        <f t="shared" si="19"/>
        <v>―</v>
      </c>
      <c r="J87" s="45" t="str">
        <f t="shared" si="20"/>
        <v>--</v>
      </c>
      <c r="K87" s="73" t="str">
        <f t="shared" si="21"/>
        <v>--</v>
      </c>
      <c r="L87" s="38" t="str">
        <f t="shared" si="22"/>
        <v>―</v>
      </c>
      <c r="M87" s="45" t="str">
        <f t="shared" si="23"/>
        <v>--</v>
      </c>
      <c r="N87" s="73" t="str">
        <f t="shared" si="24"/>
        <v>--</v>
      </c>
      <c r="O87" s="38" t="str">
        <f t="shared" si="25"/>
        <v>―</v>
      </c>
    </row>
    <row r="88" spans="1:15" ht="13.5" hidden="1" customHeight="1" x14ac:dyDescent="0.2">
      <c r="A88" s="34">
        <v>25</v>
      </c>
      <c r="C88" s="137" t="str">
        <f t="shared" si="13"/>
        <v>項目25</v>
      </c>
      <c r="D88" s="45" t="str">
        <f t="shared" si="14"/>
        <v>--</v>
      </c>
      <c r="E88" s="73" t="str">
        <f t="shared" si="15"/>
        <v>--</v>
      </c>
      <c r="F88" s="38" t="str">
        <f t="shared" si="16"/>
        <v>―</v>
      </c>
      <c r="G88" s="45" t="str">
        <f t="shared" si="17"/>
        <v>--</v>
      </c>
      <c r="H88" s="73" t="str">
        <f t="shared" si="18"/>
        <v>--</v>
      </c>
      <c r="I88" s="38" t="str">
        <f t="shared" si="19"/>
        <v>―</v>
      </c>
      <c r="J88" s="45" t="str">
        <f t="shared" si="20"/>
        <v>--</v>
      </c>
      <c r="K88" s="73" t="str">
        <f t="shared" si="21"/>
        <v>--</v>
      </c>
      <c r="L88" s="38" t="str">
        <f t="shared" si="22"/>
        <v>―</v>
      </c>
      <c r="M88" s="45" t="str">
        <f t="shared" si="23"/>
        <v>--</v>
      </c>
      <c r="N88" s="73" t="str">
        <f t="shared" si="24"/>
        <v>--</v>
      </c>
      <c r="O88" s="38" t="str">
        <f t="shared" si="25"/>
        <v>―</v>
      </c>
    </row>
    <row r="89" spans="1:15" ht="13.5" hidden="1" customHeight="1" x14ac:dyDescent="0.2">
      <c r="A89" s="34">
        <v>26</v>
      </c>
      <c r="C89" s="137" t="str">
        <f t="shared" si="13"/>
        <v>項目26</v>
      </c>
      <c r="D89" s="45" t="str">
        <f t="shared" si="14"/>
        <v>--</v>
      </c>
      <c r="E89" s="73" t="str">
        <f t="shared" si="15"/>
        <v>--</v>
      </c>
      <c r="F89" s="38" t="str">
        <f t="shared" si="16"/>
        <v>―</v>
      </c>
      <c r="G89" s="45" t="str">
        <f t="shared" si="17"/>
        <v>--</v>
      </c>
      <c r="H89" s="73" t="str">
        <f t="shared" si="18"/>
        <v>--</v>
      </c>
      <c r="I89" s="38" t="str">
        <f t="shared" si="19"/>
        <v>―</v>
      </c>
      <c r="J89" s="45" t="str">
        <f t="shared" si="20"/>
        <v>--</v>
      </c>
      <c r="K89" s="73" t="str">
        <f t="shared" si="21"/>
        <v>--</v>
      </c>
      <c r="L89" s="38" t="str">
        <f t="shared" si="22"/>
        <v>―</v>
      </c>
      <c r="M89" s="45" t="str">
        <f t="shared" si="23"/>
        <v>--</v>
      </c>
      <c r="N89" s="73" t="str">
        <f t="shared" si="24"/>
        <v>--</v>
      </c>
      <c r="O89" s="38" t="str">
        <f t="shared" si="25"/>
        <v>―</v>
      </c>
    </row>
    <row r="90" spans="1:15" ht="13.5" hidden="1" customHeight="1" x14ac:dyDescent="0.2">
      <c r="A90" s="34">
        <v>27</v>
      </c>
      <c r="C90" s="137" t="str">
        <f t="shared" si="13"/>
        <v>項目27</v>
      </c>
      <c r="D90" s="45" t="str">
        <f t="shared" si="14"/>
        <v>--</v>
      </c>
      <c r="E90" s="73" t="str">
        <f t="shared" si="15"/>
        <v>--</v>
      </c>
      <c r="F90" s="38" t="str">
        <f t="shared" si="16"/>
        <v>―</v>
      </c>
      <c r="G90" s="45" t="str">
        <f t="shared" si="17"/>
        <v>--</v>
      </c>
      <c r="H90" s="73" t="str">
        <f t="shared" si="18"/>
        <v>--</v>
      </c>
      <c r="I90" s="38" t="str">
        <f t="shared" si="19"/>
        <v>―</v>
      </c>
      <c r="J90" s="45" t="str">
        <f t="shared" si="20"/>
        <v>--</v>
      </c>
      <c r="K90" s="73" t="str">
        <f t="shared" si="21"/>
        <v>--</v>
      </c>
      <c r="L90" s="38" t="str">
        <f t="shared" si="22"/>
        <v>―</v>
      </c>
      <c r="M90" s="45" t="str">
        <f t="shared" si="23"/>
        <v>--</v>
      </c>
      <c r="N90" s="73" t="str">
        <f t="shared" si="24"/>
        <v>--</v>
      </c>
      <c r="O90" s="38" t="str">
        <f t="shared" si="25"/>
        <v>―</v>
      </c>
    </row>
    <row r="91" spans="1:15" ht="13.5" hidden="1" customHeight="1" x14ac:dyDescent="0.2">
      <c r="A91" s="34">
        <v>28</v>
      </c>
      <c r="C91" s="137" t="str">
        <f t="shared" si="13"/>
        <v>項目28</v>
      </c>
      <c r="D91" s="45" t="str">
        <f t="shared" si="14"/>
        <v>--</v>
      </c>
      <c r="E91" s="73" t="str">
        <f t="shared" si="15"/>
        <v>--</v>
      </c>
      <c r="F91" s="38" t="str">
        <f t="shared" si="16"/>
        <v>―</v>
      </c>
      <c r="G91" s="45" t="str">
        <f t="shared" si="17"/>
        <v>--</v>
      </c>
      <c r="H91" s="73" t="str">
        <f t="shared" si="18"/>
        <v>--</v>
      </c>
      <c r="I91" s="38" t="str">
        <f t="shared" si="19"/>
        <v>―</v>
      </c>
      <c r="J91" s="45" t="str">
        <f t="shared" si="20"/>
        <v>--</v>
      </c>
      <c r="K91" s="73" t="str">
        <f t="shared" si="21"/>
        <v>--</v>
      </c>
      <c r="L91" s="38" t="str">
        <f t="shared" si="22"/>
        <v>―</v>
      </c>
      <c r="M91" s="45" t="str">
        <f t="shared" si="23"/>
        <v>--</v>
      </c>
      <c r="N91" s="73" t="str">
        <f t="shared" si="24"/>
        <v>--</v>
      </c>
      <c r="O91" s="38" t="str">
        <f t="shared" si="25"/>
        <v>―</v>
      </c>
    </row>
    <row r="92" spans="1:15" ht="13.5" hidden="1" customHeight="1" x14ac:dyDescent="0.2">
      <c r="A92" s="34">
        <v>29</v>
      </c>
      <c r="C92" s="137" t="str">
        <f t="shared" si="13"/>
        <v>項目29</v>
      </c>
      <c r="D92" s="45" t="str">
        <f t="shared" si="14"/>
        <v>--</v>
      </c>
      <c r="E92" s="73" t="str">
        <f t="shared" si="15"/>
        <v>--</v>
      </c>
      <c r="F92" s="38" t="str">
        <f t="shared" si="16"/>
        <v>―</v>
      </c>
      <c r="G92" s="45" t="str">
        <f t="shared" si="17"/>
        <v>--</v>
      </c>
      <c r="H92" s="73" t="str">
        <f t="shared" si="18"/>
        <v>--</v>
      </c>
      <c r="I92" s="38" t="str">
        <f t="shared" si="19"/>
        <v>―</v>
      </c>
      <c r="J92" s="45" t="str">
        <f t="shared" si="20"/>
        <v>--</v>
      </c>
      <c r="K92" s="73" t="str">
        <f t="shared" si="21"/>
        <v>--</v>
      </c>
      <c r="L92" s="38" t="str">
        <f t="shared" si="22"/>
        <v>―</v>
      </c>
      <c r="M92" s="45" t="str">
        <f t="shared" si="23"/>
        <v>--</v>
      </c>
      <c r="N92" s="73" t="str">
        <f t="shared" si="24"/>
        <v>--</v>
      </c>
      <c r="O92" s="38" t="str">
        <f t="shared" si="25"/>
        <v>―</v>
      </c>
    </row>
    <row r="93" spans="1:15" ht="13.5" hidden="1" customHeight="1" x14ac:dyDescent="0.2">
      <c r="A93" s="34">
        <v>30</v>
      </c>
      <c r="C93" s="137" t="str">
        <f t="shared" si="13"/>
        <v>項目30</v>
      </c>
      <c r="D93" s="45" t="str">
        <f t="shared" si="14"/>
        <v>--</v>
      </c>
      <c r="E93" s="73" t="str">
        <f t="shared" si="15"/>
        <v>--</v>
      </c>
      <c r="F93" s="38" t="str">
        <f t="shared" si="16"/>
        <v>―</v>
      </c>
      <c r="G93" s="45" t="str">
        <f t="shared" si="17"/>
        <v>--</v>
      </c>
      <c r="H93" s="73" t="str">
        <f t="shared" si="18"/>
        <v>--</v>
      </c>
      <c r="I93" s="38" t="str">
        <f t="shared" si="19"/>
        <v>―</v>
      </c>
      <c r="J93" s="45" t="str">
        <f t="shared" si="20"/>
        <v>--</v>
      </c>
      <c r="K93" s="73" t="str">
        <f t="shared" si="21"/>
        <v>--</v>
      </c>
      <c r="L93" s="38" t="str">
        <f t="shared" si="22"/>
        <v>―</v>
      </c>
      <c r="M93" s="45" t="str">
        <f t="shared" si="23"/>
        <v>--</v>
      </c>
      <c r="N93" s="73" t="str">
        <f t="shared" si="24"/>
        <v>--</v>
      </c>
      <c r="O93" s="38" t="str">
        <f t="shared" si="25"/>
        <v>―</v>
      </c>
    </row>
    <row r="94" spans="1:15" ht="13.5" hidden="1" customHeight="1" x14ac:dyDescent="0.2">
      <c r="A94" s="34">
        <v>31</v>
      </c>
      <c r="C94" s="137" t="str">
        <f t="shared" si="13"/>
        <v>項目31</v>
      </c>
      <c r="D94" s="45" t="str">
        <f t="shared" si="14"/>
        <v>--</v>
      </c>
      <c r="E94" s="73" t="str">
        <f t="shared" si="15"/>
        <v>--</v>
      </c>
      <c r="F94" s="38" t="str">
        <f t="shared" si="16"/>
        <v>―</v>
      </c>
      <c r="G94" s="45" t="str">
        <f t="shared" si="17"/>
        <v>--</v>
      </c>
      <c r="H94" s="73" t="str">
        <f t="shared" si="18"/>
        <v>--</v>
      </c>
      <c r="I94" s="38" t="str">
        <f t="shared" si="19"/>
        <v>―</v>
      </c>
      <c r="J94" s="45" t="str">
        <f t="shared" si="20"/>
        <v>--</v>
      </c>
      <c r="K94" s="73" t="str">
        <f t="shared" si="21"/>
        <v>--</v>
      </c>
      <c r="L94" s="38" t="str">
        <f t="shared" si="22"/>
        <v>―</v>
      </c>
      <c r="M94" s="45" t="str">
        <f t="shared" si="23"/>
        <v>--</v>
      </c>
      <c r="N94" s="73" t="str">
        <f t="shared" si="24"/>
        <v>--</v>
      </c>
      <c r="O94" s="38" t="str">
        <f t="shared" si="25"/>
        <v>―</v>
      </c>
    </row>
    <row r="95" spans="1:15" ht="13.5" hidden="1" customHeight="1" x14ac:dyDescent="0.2">
      <c r="A95" s="34">
        <v>32</v>
      </c>
      <c r="C95" s="137" t="str">
        <f t="shared" si="13"/>
        <v>項目32</v>
      </c>
      <c r="D95" s="45" t="str">
        <f t="shared" si="14"/>
        <v>--</v>
      </c>
      <c r="E95" s="73" t="str">
        <f t="shared" si="15"/>
        <v>--</v>
      </c>
      <c r="F95" s="38" t="str">
        <f t="shared" si="16"/>
        <v>―</v>
      </c>
      <c r="G95" s="45" t="str">
        <f t="shared" si="17"/>
        <v>--</v>
      </c>
      <c r="H95" s="73" t="str">
        <f t="shared" si="18"/>
        <v>--</v>
      </c>
      <c r="I95" s="38" t="str">
        <f t="shared" si="19"/>
        <v>―</v>
      </c>
      <c r="J95" s="45" t="str">
        <f t="shared" si="20"/>
        <v>--</v>
      </c>
      <c r="K95" s="73" t="str">
        <f t="shared" si="21"/>
        <v>--</v>
      </c>
      <c r="L95" s="38" t="str">
        <f t="shared" si="22"/>
        <v>―</v>
      </c>
      <c r="M95" s="45" t="str">
        <f t="shared" si="23"/>
        <v>--</v>
      </c>
      <c r="N95" s="73" t="str">
        <f t="shared" si="24"/>
        <v>--</v>
      </c>
      <c r="O95" s="38" t="str">
        <f t="shared" si="25"/>
        <v>―</v>
      </c>
    </row>
    <row r="96" spans="1:15" ht="13.5" hidden="1" customHeight="1" x14ac:dyDescent="0.2">
      <c r="A96" s="34">
        <v>33</v>
      </c>
      <c r="C96" s="137" t="str">
        <f t="shared" si="13"/>
        <v>項目33</v>
      </c>
      <c r="D96" s="45" t="str">
        <f t="shared" si="14"/>
        <v>--</v>
      </c>
      <c r="E96" s="73" t="str">
        <f t="shared" si="15"/>
        <v>--</v>
      </c>
      <c r="F96" s="38" t="str">
        <f t="shared" si="16"/>
        <v>―</v>
      </c>
      <c r="G96" s="45" t="str">
        <f t="shared" si="17"/>
        <v>--</v>
      </c>
      <c r="H96" s="73" t="str">
        <f t="shared" si="18"/>
        <v>--</v>
      </c>
      <c r="I96" s="38" t="str">
        <f t="shared" si="19"/>
        <v>―</v>
      </c>
      <c r="J96" s="45" t="str">
        <f t="shared" si="20"/>
        <v>--</v>
      </c>
      <c r="K96" s="73" t="str">
        <f t="shared" si="21"/>
        <v>--</v>
      </c>
      <c r="L96" s="38" t="str">
        <f t="shared" si="22"/>
        <v>―</v>
      </c>
      <c r="M96" s="45" t="str">
        <f t="shared" si="23"/>
        <v>--</v>
      </c>
      <c r="N96" s="73" t="str">
        <f t="shared" si="24"/>
        <v>--</v>
      </c>
      <c r="O96" s="38" t="str">
        <f t="shared" si="25"/>
        <v>―</v>
      </c>
    </row>
    <row r="97" spans="1:15" ht="13.5" hidden="1" customHeight="1" x14ac:dyDescent="0.2">
      <c r="A97" s="34">
        <v>34</v>
      </c>
      <c r="C97" s="137" t="str">
        <f t="shared" si="13"/>
        <v>項目34</v>
      </c>
      <c r="D97" s="45" t="str">
        <f t="shared" si="14"/>
        <v>--</v>
      </c>
      <c r="E97" s="73" t="str">
        <f t="shared" si="15"/>
        <v>--</v>
      </c>
      <c r="F97" s="38" t="str">
        <f t="shared" si="16"/>
        <v>―</v>
      </c>
      <c r="G97" s="45" t="str">
        <f t="shared" si="17"/>
        <v>--</v>
      </c>
      <c r="H97" s="73" t="str">
        <f t="shared" si="18"/>
        <v>--</v>
      </c>
      <c r="I97" s="38" t="str">
        <f t="shared" si="19"/>
        <v>―</v>
      </c>
      <c r="J97" s="45" t="str">
        <f t="shared" si="20"/>
        <v>--</v>
      </c>
      <c r="K97" s="73" t="str">
        <f t="shared" si="21"/>
        <v>--</v>
      </c>
      <c r="L97" s="38" t="str">
        <f t="shared" si="22"/>
        <v>―</v>
      </c>
      <c r="M97" s="45" t="str">
        <f t="shared" si="23"/>
        <v>--</v>
      </c>
      <c r="N97" s="73" t="str">
        <f t="shared" si="24"/>
        <v>--</v>
      </c>
      <c r="O97" s="38" t="str">
        <f t="shared" si="25"/>
        <v>―</v>
      </c>
    </row>
    <row r="98" spans="1:15" ht="13.5" hidden="1" customHeight="1" x14ac:dyDescent="0.2">
      <c r="A98" s="34">
        <v>35</v>
      </c>
      <c r="C98" s="137" t="str">
        <f t="shared" si="13"/>
        <v>項目35</v>
      </c>
      <c r="D98" s="45" t="str">
        <f t="shared" si="14"/>
        <v>--</v>
      </c>
      <c r="E98" s="73" t="str">
        <f t="shared" si="15"/>
        <v>--</v>
      </c>
      <c r="F98" s="38" t="str">
        <f t="shared" si="16"/>
        <v>―</v>
      </c>
      <c r="G98" s="45" t="str">
        <f t="shared" si="17"/>
        <v>--</v>
      </c>
      <c r="H98" s="73" t="str">
        <f t="shared" si="18"/>
        <v>--</v>
      </c>
      <c r="I98" s="38" t="str">
        <f t="shared" si="19"/>
        <v>―</v>
      </c>
      <c r="J98" s="45" t="str">
        <f t="shared" si="20"/>
        <v>--</v>
      </c>
      <c r="K98" s="73" t="str">
        <f t="shared" si="21"/>
        <v>--</v>
      </c>
      <c r="L98" s="38" t="str">
        <f t="shared" si="22"/>
        <v>―</v>
      </c>
      <c r="M98" s="45" t="str">
        <f t="shared" si="23"/>
        <v>--</v>
      </c>
      <c r="N98" s="73" t="str">
        <f t="shared" si="24"/>
        <v>--</v>
      </c>
      <c r="O98" s="38" t="str">
        <f t="shared" si="25"/>
        <v>―</v>
      </c>
    </row>
    <row r="99" spans="1:15" ht="13.5" hidden="1" customHeight="1" x14ac:dyDescent="0.2">
      <c r="A99" s="34">
        <v>36</v>
      </c>
      <c r="C99" s="137" t="str">
        <f t="shared" si="13"/>
        <v>項目36</v>
      </c>
      <c r="D99" s="45" t="str">
        <f t="shared" si="14"/>
        <v>--</v>
      </c>
      <c r="E99" s="73" t="str">
        <f t="shared" si="15"/>
        <v>--</v>
      </c>
      <c r="F99" s="38" t="str">
        <f t="shared" si="16"/>
        <v>―</v>
      </c>
      <c r="G99" s="45" t="str">
        <f t="shared" si="17"/>
        <v>--</v>
      </c>
      <c r="H99" s="73" t="str">
        <f t="shared" si="18"/>
        <v>--</v>
      </c>
      <c r="I99" s="38" t="str">
        <f t="shared" si="19"/>
        <v>―</v>
      </c>
      <c r="J99" s="45" t="str">
        <f t="shared" si="20"/>
        <v>--</v>
      </c>
      <c r="K99" s="73" t="str">
        <f t="shared" si="21"/>
        <v>--</v>
      </c>
      <c r="L99" s="38" t="str">
        <f t="shared" si="22"/>
        <v>―</v>
      </c>
      <c r="M99" s="45" t="str">
        <f t="shared" si="23"/>
        <v>--</v>
      </c>
      <c r="N99" s="73" t="str">
        <f t="shared" si="24"/>
        <v>--</v>
      </c>
      <c r="O99" s="38" t="str">
        <f t="shared" si="25"/>
        <v>―</v>
      </c>
    </row>
    <row r="100" spans="1:15" ht="13.5" hidden="1" customHeight="1" x14ac:dyDescent="0.2">
      <c r="A100" s="34">
        <v>37</v>
      </c>
      <c r="C100" s="137" t="str">
        <f t="shared" si="13"/>
        <v>項目37</v>
      </c>
      <c r="D100" s="45" t="str">
        <f t="shared" si="14"/>
        <v>--</v>
      </c>
      <c r="E100" s="73" t="str">
        <f t="shared" si="15"/>
        <v>--</v>
      </c>
      <c r="F100" s="38" t="str">
        <f t="shared" si="16"/>
        <v>―</v>
      </c>
      <c r="G100" s="45" t="str">
        <f t="shared" si="17"/>
        <v>--</v>
      </c>
      <c r="H100" s="73" t="str">
        <f t="shared" si="18"/>
        <v>--</v>
      </c>
      <c r="I100" s="38" t="str">
        <f t="shared" si="19"/>
        <v>―</v>
      </c>
      <c r="J100" s="45" t="str">
        <f t="shared" si="20"/>
        <v>--</v>
      </c>
      <c r="K100" s="73" t="str">
        <f t="shared" si="21"/>
        <v>--</v>
      </c>
      <c r="L100" s="38" t="str">
        <f t="shared" si="22"/>
        <v>―</v>
      </c>
      <c r="M100" s="45" t="str">
        <f t="shared" si="23"/>
        <v>--</v>
      </c>
      <c r="N100" s="73" t="str">
        <f t="shared" si="24"/>
        <v>--</v>
      </c>
      <c r="O100" s="38" t="str">
        <f t="shared" si="25"/>
        <v>―</v>
      </c>
    </row>
    <row r="101" spans="1:15" ht="13.5" hidden="1" customHeight="1" x14ac:dyDescent="0.2">
      <c r="A101" s="34">
        <v>38</v>
      </c>
      <c r="C101" s="137" t="str">
        <f t="shared" si="13"/>
        <v>項目38</v>
      </c>
      <c r="D101" s="45" t="str">
        <f t="shared" si="14"/>
        <v>--</v>
      </c>
      <c r="E101" s="73" t="str">
        <f t="shared" si="15"/>
        <v>--</v>
      </c>
      <c r="F101" s="38" t="str">
        <f t="shared" si="16"/>
        <v>―</v>
      </c>
      <c r="G101" s="45" t="str">
        <f t="shared" si="17"/>
        <v>--</v>
      </c>
      <c r="H101" s="73" t="str">
        <f t="shared" si="18"/>
        <v>--</v>
      </c>
      <c r="I101" s="38" t="str">
        <f t="shared" si="19"/>
        <v>―</v>
      </c>
      <c r="J101" s="45" t="str">
        <f t="shared" si="20"/>
        <v>--</v>
      </c>
      <c r="K101" s="73" t="str">
        <f t="shared" si="21"/>
        <v>--</v>
      </c>
      <c r="L101" s="38" t="str">
        <f t="shared" si="22"/>
        <v>―</v>
      </c>
      <c r="M101" s="45" t="str">
        <f t="shared" si="23"/>
        <v>--</v>
      </c>
      <c r="N101" s="73" t="str">
        <f t="shared" si="24"/>
        <v>--</v>
      </c>
      <c r="O101" s="38" t="str">
        <f t="shared" si="25"/>
        <v>―</v>
      </c>
    </row>
    <row r="102" spans="1:15" ht="13.5" hidden="1" customHeight="1" x14ac:dyDescent="0.2">
      <c r="A102" s="34">
        <v>39</v>
      </c>
      <c r="C102" s="137" t="str">
        <f t="shared" si="13"/>
        <v>項目39</v>
      </c>
      <c r="D102" s="45" t="str">
        <f t="shared" si="14"/>
        <v>--</v>
      </c>
      <c r="E102" s="73" t="str">
        <f t="shared" si="15"/>
        <v>--</v>
      </c>
      <c r="F102" s="38" t="str">
        <f t="shared" si="16"/>
        <v>―</v>
      </c>
      <c r="G102" s="45" t="str">
        <f t="shared" si="17"/>
        <v>--</v>
      </c>
      <c r="H102" s="73" t="str">
        <f t="shared" si="18"/>
        <v>--</v>
      </c>
      <c r="I102" s="38" t="str">
        <f t="shared" si="19"/>
        <v>―</v>
      </c>
      <c r="J102" s="45" t="str">
        <f t="shared" si="20"/>
        <v>--</v>
      </c>
      <c r="K102" s="73" t="str">
        <f t="shared" si="21"/>
        <v>--</v>
      </c>
      <c r="L102" s="38" t="str">
        <f t="shared" si="22"/>
        <v>―</v>
      </c>
      <c r="M102" s="45" t="str">
        <f t="shared" si="23"/>
        <v>--</v>
      </c>
      <c r="N102" s="73" t="str">
        <f t="shared" si="24"/>
        <v>--</v>
      </c>
      <c r="O102" s="38" t="str">
        <f t="shared" si="25"/>
        <v>―</v>
      </c>
    </row>
    <row r="103" spans="1:15" ht="13.5" hidden="1" customHeight="1" x14ac:dyDescent="0.2">
      <c r="A103" s="34">
        <v>40</v>
      </c>
      <c r="C103" s="137" t="str">
        <f t="shared" si="13"/>
        <v>項目40</v>
      </c>
      <c r="D103" s="45" t="str">
        <f t="shared" si="14"/>
        <v>--</v>
      </c>
      <c r="E103" s="73" t="str">
        <f t="shared" si="15"/>
        <v>--</v>
      </c>
      <c r="F103" s="38" t="str">
        <f t="shared" si="16"/>
        <v>―</v>
      </c>
      <c r="G103" s="45" t="str">
        <f t="shared" si="17"/>
        <v>--</v>
      </c>
      <c r="H103" s="73" t="str">
        <f t="shared" si="18"/>
        <v>--</v>
      </c>
      <c r="I103" s="38" t="str">
        <f t="shared" si="19"/>
        <v>―</v>
      </c>
      <c r="J103" s="45" t="str">
        <f t="shared" si="20"/>
        <v>--</v>
      </c>
      <c r="K103" s="73" t="str">
        <f t="shared" si="21"/>
        <v>--</v>
      </c>
      <c r="L103" s="38" t="str">
        <f t="shared" si="22"/>
        <v>―</v>
      </c>
      <c r="M103" s="45" t="str">
        <f t="shared" si="23"/>
        <v>--</v>
      </c>
      <c r="N103" s="73" t="str">
        <f t="shared" si="24"/>
        <v>--</v>
      </c>
      <c r="O103" s="38" t="str">
        <f t="shared" si="25"/>
        <v>―</v>
      </c>
    </row>
    <row r="104" spans="1:15" ht="13.5" hidden="1" customHeight="1" x14ac:dyDescent="0.2">
      <c r="A104" s="34">
        <v>41</v>
      </c>
      <c r="C104" s="137" t="str">
        <f t="shared" si="13"/>
        <v>項目41</v>
      </c>
      <c r="D104" s="45" t="str">
        <f t="shared" si="14"/>
        <v>--</v>
      </c>
      <c r="E104" s="73" t="str">
        <f t="shared" si="15"/>
        <v>--</v>
      </c>
      <c r="F104" s="38" t="str">
        <f t="shared" si="16"/>
        <v>―</v>
      </c>
      <c r="G104" s="45" t="str">
        <f t="shared" si="17"/>
        <v>--</v>
      </c>
      <c r="H104" s="73" t="str">
        <f t="shared" si="18"/>
        <v>--</v>
      </c>
      <c r="I104" s="38" t="str">
        <f t="shared" si="19"/>
        <v>―</v>
      </c>
      <c r="J104" s="45" t="str">
        <f t="shared" si="20"/>
        <v>--</v>
      </c>
      <c r="K104" s="73" t="str">
        <f t="shared" si="21"/>
        <v>--</v>
      </c>
      <c r="L104" s="38" t="str">
        <f t="shared" si="22"/>
        <v>―</v>
      </c>
      <c r="M104" s="45" t="str">
        <f t="shared" si="23"/>
        <v>--</v>
      </c>
      <c r="N104" s="73" t="str">
        <f t="shared" si="24"/>
        <v>--</v>
      </c>
      <c r="O104" s="38" t="str">
        <f t="shared" si="25"/>
        <v>―</v>
      </c>
    </row>
    <row r="105" spans="1:15" ht="13.5" hidden="1" customHeight="1" x14ac:dyDescent="0.2">
      <c r="A105" s="34">
        <v>42</v>
      </c>
      <c r="C105" s="137" t="str">
        <f t="shared" si="13"/>
        <v>項目42</v>
      </c>
      <c r="D105" s="45" t="str">
        <f t="shared" si="14"/>
        <v>--</v>
      </c>
      <c r="E105" s="73" t="str">
        <f t="shared" si="15"/>
        <v>--</v>
      </c>
      <c r="F105" s="38" t="str">
        <f t="shared" si="16"/>
        <v>―</v>
      </c>
      <c r="G105" s="45" t="str">
        <f t="shared" si="17"/>
        <v>--</v>
      </c>
      <c r="H105" s="73" t="str">
        <f t="shared" si="18"/>
        <v>--</v>
      </c>
      <c r="I105" s="38" t="str">
        <f t="shared" si="19"/>
        <v>―</v>
      </c>
      <c r="J105" s="45" t="str">
        <f t="shared" si="20"/>
        <v>--</v>
      </c>
      <c r="K105" s="73" t="str">
        <f t="shared" si="21"/>
        <v>--</v>
      </c>
      <c r="L105" s="38" t="str">
        <f t="shared" si="22"/>
        <v>―</v>
      </c>
      <c r="M105" s="45" t="str">
        <f t="shared" si="23"/>
        <v>--</v>
      </c>
      <c r="N105" s="73" t="str">
        <f t="shared" si="24"/>
        <v>--</v>
      </c>
      <c r="O105" s="38" t="str">
        <f t="shared" si="25"/>
        <v>―</v>
      </c>
    </row>
    <row r="106" spans="1:15" ht="13.5" hidden="1" customHeight="1" x14ac:dyDescent="0.2">
      <c r="A106" s="34">
        <v>43</v>
      </c>
      <c r="C106" s="137" t="str">
        <f t="shared" si="13"/>
        <v>項目43</v>
      </c>
      <c r="D106" s="45" t="str">
        <f t="shared" si="14"/>
        <v>--</v>
      </c>
      <c r="E106" s="73" t="str">
        <f t="shared" si="15"/>
        <v>--</v>
      </c>
      <c r="F106" s="38" t="str">
        <f t="shared" si="16"/>
        <v>―</v>
      </c>
      <c r="G106" s="45" t="str">
        <f t="shared" si="17"/>
        <v>--</v>
      </c>
      <c r="H106" s="73" t="str">
        <f t="shared" si="18"/>
        <v>--</v>
      </c>
      <c r="I106" s="38" t="str">
        <f t="shared" si="19"/>
        <v>―</v>
      </c>
      <c r="J106" s="45" t="str">
        <f t="shared" si="20"/>
        <v>--</v>
      </c>
      <c r="K106" s="73" t="str">
        <f t="shared" si="21"/>
        <v>--</v>
      </c>
      <c r="L106" s="38" t="str">
        <f t="shared" si="22"/>
        <v>―</v>
      </c>
      <c r="M106" s="45" t="str">
        <f t="shared" si="23"/>
        <v>--</v>
      </c>
      <c r="N106" s="73" t="str">
        <f t="shared" si="24"/>
        <v>--</v>
      </c>
      <c r="O106" s="38" t="str">
        <f t="shared" si="25"/>
        <v>―</v>
      </c>
    </row>
    <row r="107" spans="1:15" ht="13.5" hidden="1" customHeight="1" x14ac:dyDescent="0.2">
      <c r="A107" s="34">
        <v>44</v>
      </c>
      <c r="C107" s="137" t="str">
        <f t="shared" si="13"/>
        <v>項目44</v>
      </c>
      <c r="D107" s="45" t="str">
        <f t="shared" si="14"/>
        <v>--</v>
      </c>
      <c r="E107" s="73" t="str">
        <f t="shared" si="15"/>
        <v>--</v>
      </c>
      <c r="F107" s="38" t="str">
        <f t="shared" si="16"/>
        <v>―</v>
      </c>
      <c r="G107" s="45" t="str">
        <f t="shared" si="17"/>
        <v>--</v>
      </c>
      <c r="H107" s="73" t="str">
        <f t="shared" si="18"/>
        <v>--</v>
      </c>
      <c r="I107" s="38" t="str">
        <f t="shared" si="19"/>
        <v>―</v>
      </c>
      <c r="J107" s="45" t="str">
        <f t="shared" si="20"/>
        <v>--</v>
      </c>
      <c r="K107" s="73" t="str">
        <f t="shared" si="21"/>
        <v>--</v>
      </c>
      <c r="L107" s="38" t="str">
        <f t="shared" si="22"/>
        <v>―</v>
      </c>
      <c r="M107" s="45" t="str">
        <f t="shared" si="23"/>
        <v>--</v>
      </c>
      <c r="N107" s="73" t="str">
        <f t="shared" si="24"/>
        <v>--</v>
      </c>
      <c r="O107" s="38" t="str">
        <f t="shared" si="25"/>
        <v>―</v>
      </c>
    </row>
    <row r="108" spans="1:15" ht="13.5" hidden="1" customHeight="1" x14ac:dyDescent="0.2">
      <c r="A108" s="34">
        <v>45</v>
      </c>
      <c r="C108" s="137" t="str">
        <f t="shared" si="13"/>
        <v>項目45</v>
      </c>
      <c r="D108" s="45" t="str">
        <f t="shared" si="14"/>
        <v>--</v>
      </c>
      <c r="E108" s="73" t="str">
        <f t="shared" si="15"/>
        <v>--</v>
      </c>
      <c r="F108" s="38" t="str">
        <f t="shared" si="16"/>
        <v>―</v>
      </c>
      <c r="G108" s="45" t="str">
        <f t="shared" si="17"/>
        <v>--</v>
      </c>
      <c r="H108" s="73" t="str">
        <f t="shared" si="18"/>
        <v>--</v>
      </c>
      <c r="I108" s="38" t="str">
        <f t="shared" si="19"/>
        <v>―</v>
      </c>
      <c r="J108" s="45" t="str">
        <f t="shared" si="20"/>
        <v>--</v>
      </c>
      <c r="K108" s="73" t="str">
        <f t="shared" si="21"/>
        <v>--</v>
      </c>
      <c r="L108" s="38" t="str">
        <f t="shared" si="22"/>
        <v>―</v>
      </c>
      <c r="M108" s="45" t="str">
        <f t="shared" si="23"/>
        <v>--</v>
      </c>
      <c r="N108" s="73" t="str">
        <f t="shared" si="24"/>
        <v>--</v>
      </c>
      <c r="O108" s="38" t="str">
        <f t="shared" si="25"/>
        <v>―</v>
      </c>
    </row>
    <row r="109" spans="1:15" ht="13.5" hidden="1" customHeight="1" x14ac:dyDescent="0.2">
      <c r="A109" s="34">
        <v>46</v>
      </c>
      <c r="C109" s="137" t="str">
        <f t="shared" si="13"/>
        <v>項目46</v>
      </c>
      <c r="D109" s="45" t="str">
        <f t="shared" si="14"/>
        <v>--</v>
      </c>
      <c r="E109" s="73" t="str">
        <f t="shared" si="15"/>
        <v>--</v>
      </c>
      <c r="F109" s="38" t="str">
        <f t="shared" si="16"/>
        <v>―</v>
      </c>
      <c r="G109" s="45" t="str">
        <f t="shared" si="17"/>
        <v>--</v>
      </c>
      <c r="H109" s="73" t="str">
        <f t="shared" si="18"/>
        <v>--</v>
      </c>
      <c r="I109" s="38" t="str">
        <f t="shared" si="19"/>
        <v>―</v>
      </c>
      <c r="J109" s="45" t="str">
        <f t="shared" si="20"/>
        <v>--</v>
      </c>
      <c r="K109" s="73" t="str">
        <f t="shared" si="21"/>
        <v>--</v>
      </c>
      <c r="L109" s="38" t="str">
        <f t="shared" si="22"/>
        <v>―</v>
      </c>
      <c r="M109" s="45" t="str">
        <f t="shared" si="23"/>
        <v>--</v>
      </c>
      <c r="N109" s="73" t="str">
        <f t="shared" si="24"/>
        <v>--</v>
      </c>
      <c r="O109" s="38" t="str">
        <f t="shared" si="25"/>
        <v>―</v>
      </c>
    </row>
    <row r="110" spans="1:15" ht="13.5" hidden="1" customHeight="1" x14ac:dyDescent="0.2">
      <c r="A110" s="34">
        <v>47</v>
      </c>
      <c r="C110" s="137" t="str">
        <f t="shared" si="13"/>
        <v>項目47</v>
      </c>
      <c r="D110" s="45" t="str">
        <f t="shared" si="14"/>
        <v>--</v>
      </c>
      <c r="E110" s="73" t="str">
        <f t="shared" si="15"/>
        <v>--</v>
      </c>
      <c r="F110" s="38" t="str">
        <f t="shared" si="16"/>
        <v>―</v>
      </c>
      <c r="G110" s="45" t="str">
        <f t="shared" si="17"/>
        <v>--</v>
      </c>
      <c r="H110" s="73" t="str">
        <f t="shared" si="18"/>
        <v>--</v>
      </c>
      <c r="I110" s="38" t="str">
        <f t="shared" si="19"/>
        <v>―</v>
      </c>
      <c r="J110" s="45" t="str">
        <f t="shared" si="20"/>
        <v>--</v>
      </c>
      <c r="K110" s="73" t="str">
        <f t="shared" si="21"/>
        <v>--</v>
      </c>
      <c r="L110" s="38" t="str">
        <f t="shared" si="22"/>
        <v>―</v>
      </c>
      <c r="M110" s="45" t="str">
        <f t="shared" si="23"/>
        <v>--</v>
      </c>
      <c r="N110" s="73" t="str">
        <f t="shared" si="24"/>
        <v>--</v>
      </c>
      <c r="O110" s="38" t="str">
        <f t="shared" si="25"/>
        <v>―</v>
      </c>
    </row>
    <row r="111" spans="1:15" ht="13.5" hidden="1" customHeight="1" x14ac:dyDescent="0.2">
      <c r="A111" s="34">
        <v>48</v>
      </c>
      <c r="C111" s="137" t="str">
        <f t="shared" si="13"/>
        <v>項目48</v>
      </c>
      <c r="D111" s="45" t="str">
        <f t="shared" si="14"/>
        <v>--</v>
      </c>
      <c r="E111" s="73" t="str">
        <f t="shared" si="15"/>
        <v>--</v>
      </c>
      <c r="F111" s="38" t="str">
        <f t="shared" si="16"/>
        <v>―</v>
      </c>
      <c r="G111" s="45" t="str">
        <f t="shared" si="17"/>
        <v>--</v>
      </c>
      <c r="H111" s="73" t="str">
        <f t="shared" si="18"/>
        <v>--</v>
      </c>
      <c r="I111" s="38" t="str">
        <f t="shared" si="19"/>
        <v>―</v>
      </c>
      <c r="J111" s="45" t="str">
        <f t="shared" si="20"/>
        <v>--</v>
      </c>
      <c r="K111" s="73" t="str">
        <f t="shared" si="21"/>
        <v>--</v>
      </c>
      <c r="L111" s="38" t="str">
        <f t="shared" si="22"/>
        <v>―</v>
      </c>
      <c r="M111" s="45" t="str">
        <f t="shared" si="23"/>
        <v>--</v>
      </c>
      <c r="N111" s="73" t="str">
        <f t="shared" si="24"/>
        <v>--</v>
      </c>
      <c r="O111" s="38" t="str">
        <f t="shared" si="25"/>
        <v>―</v>
      </c>
    </row>
    <row r="112" spans="1:15" ht="13.5" hidden="1" customHeight="1" x14ac:dyDescent="0.2">
      <c r="A112" s="34">
        <v>49</v>
      </c>
      <c r="C112" s="137" t="str">
        <f t="shared" si="13"/>
        <v>項目49</v>
      </c>
      <c r="D112" s="45" t="str">
        <f t="shared" si="14"/>
        <v>--</v>
      </c>
      <c r="E112" s="73" t="str">
        <f t="shared" si="15"/>
        <v>--</v>
      </c>
      <c r="F112" s="38" t="str">
        <f t="shared" si="16"/>
        <v>―</v>
      </c>
      <c r="G112" s="45" t="str">
        <f t="shared" si="17"/>
        <v>--</v>
      </c>
      <c r="H112" s="73" t="str">
        <f t="shared" si="18"/>
        <v>--</v>
      </c>
      <c r="I112" s="38" t="str">
        <f t="shared" si="19"/>
        <v>―</v>
      </c>
      <c r="J112" s="45" t="str">
        <f t="shared" si="20"/>
        <v>--</v>
      </c>
      <c r="K112" s="73" t="str">
        <f t="shared" si="21"/>
        <v>--</v>
      </c>
      <c r="L112" s="38" t="str">
        <f t="shared" si="22"/>
        <v>―</v>
      </c>
      <c r="M112" s="45" t="str">
        <f t="shared" si="23"/>
        <v>--</v>
      </c>
      <c r="N112" s="73" t="str">
        <f t="shared" si="24"/>
        <v>--</v>
      </c>
      <c r="O112" s="38" t="str">
        <f t="shared" si="25"/>
        <v>―</v>
      </c>
    </row>
    <row r="113" spans="1:16" ht="13.5" hidden="1" customHeight="1" x14ac:dyDescent="0.2">
      <c r="A113" s="34">
        <v>50</v>
      </c>
      <c r="C113" s="137" t="str">
        <f t="shared" si="13"/>
        <v>項目50</v>
      </c>
      <c r="D113" s="45" t="str">
        <f t="shared" si="14"/>
        <v>--</v>
      </c>
      <c r="E113" s="73" t="str">
        <f t="shared" si="15"/>
        <v>--</v>
      </c>
      <c r="F113" s="38" t="str">
        <f t="shared" si="16"/>
        <v>―</v>
      </c>
      <c r="G113" s="45" t="str">
        <f t="shared" si="17"/>
        <v>--</v>
      </c>
      <c r="H113" s="73" t="str">
        <f t="shared" si="18"/>
        <v>--</v>
      </c>
      <c r="I113" s="38" t="str">
        <f t="shared" si="19"/>
        <v>―</v>
      </c>
      <c r="J113" s="45" t="str">
        <f t="shared" si="20"/>
        <v>--</v>
      </c>
      <c r="K113" s="73" t="str">
        <f t="shared" si="21"/>
        <v>--</v>
      </c>
      <c r="L113" s="38" t="str">
        <f t="shared" si="22"/>
        <v>―</v>
      </c>
      <c r="M113" s="45" t="str">
        <f t="shared" si="23"/>
        <v>--</v>
      </c>
      <c r="N113" s="73" t="str">
        <f t="shared" si="24"/>
        <v>--</v>
      </c>
      <c r="O113" s="38" t="str">
        <f t="shared" si="25"/>
        <v>―</v>
      </c>
    </row>
    <row r="114" spans="1:16" ht="3" hidden="1" customHeight="1" x14ac:dyDescent="0.2">
      <c r="A114" s="34"/>
      <c r="C114" s="134"/>
      <c r="D114" s="129"/>
      <c r="E114" s="72"/>
      <c r="F114" s="72"/>
      <c r="G114" s="128"/>
      <c r="H114" s="72"/>
      <c r="I114" s="147"/>
      <c r="J114" s="129"/>
      <c r="K114" s="72"/>
      <c r="L114" s="72"/>
      <c r="M114" s="128"/>
      <c r="N114" s="72"/>
      <c r="O114" s="147"/>
    </row>
    <row r="115" spans="1:16" ht="13.5" hidden="1" customHeight="1" x14ac:dyDescent="0.2">
      <c r="A115" s="34">
        <v>1</v>
      </c>
      <c r="C115" s="152" t="s">
        <v>32</v>
      </c>
      <c r="D115" s="45" t="str">
        <f>IF(INDEX(前年比較シェア合計, $A115, $E$1)="", "--", INDEX(前年比較シェア合計, $A115, $E$1)/$G$1)</f>
        <v>--</v>
      </c>
      <c r="E115" s="73" t="str">
        <f>IF(ISERROR($D115/$D223), "--", $D115/$D223*100)</f>
        <v>--</v>
      </c>
      <c r="F115" s="38" t="str">
        <f>"―"</f>
        <v>―</v>
      </c>
      <c r="G115" s="45" t="str">
        <f>IF(INDEX(前年分析シェア合計, $A115, $E$1)="", "--", INDEX(前年分析シェア合計, $A115, $E$1)/$G$1)</f>
        <v>--</v>
      </c>
      <c r="H115" s="73" t="str">
        <f>IF(ISERROR($G115/$G223), "--", $G115/$G223*100)</f>
        <v>--</v>
      </c>
      <c r="I115" s="38" t="str">
        <f>"―"</f>
        <v>―</v>
      </c>
      <c r="J115" s="45" t="str">
        <f>IF(INDEX(合算前年比較シェア合計, $A115, $E$1)="", "--", INDEX(合算前年比較シェア合計, $A115, $E$1)/$G$1)</f>
        <v>--</v>
      </c>
      <c r="K115" s="73" t="str">
        <f>IF(ISERROR($J115/$J223), "--", $J115/$J223*100)</f>
        <v>--</v>
      </c>
      <c r="L115" s="38" t="str">
        <f>"―"</f>
        <v>―</v>
      </c>
      <c r="M115" s="45" t="str">
        <f>IF(INDEX(合算前年分析シェア合計, $A115, $E$1)="", "--", INDEX(合算前年分析シェア合計, $A115, $E$1)/$G$1)</f>
        <v>--</v>
      </c>
      <c r="N115" s="73" t="str">
        <f>IF(ISERROR($M115/$M223), "--", $M115/$M223*100)</f>
        <v>--</v>
      </c>
      <c r="O115" s="38" t="str">
        <f>"―"</f>
        <v>―</v>
      </c>
    </row>
    <row r="116" spans="1:16" ht="12" hidden="1" customHeight="1" collapsed="1" x14ac:dyDescent="0.2">
      <c r="A116" s="34"/>
    </row>
    <row r="117" spans="1:16" ht="12" hidden="1" customHeight="1" x14ac:dyDescent="0.2">
      <c r="A117" s="34"/>
      <c r="C117" s="100"/>
      <c r="D117" s="162" t="s">
        <v>57</v>
      </c>
      <c r="E117" s="71"/>
      <c r="F117" s="71"/>
      <c r="G117" s="71"/>
      <c r="H117" s="71"/>
      <c r="I117" s="166"/>
      <c r="J117" s="162" t="s">
        <v>58</v>
      </c>
      <c r="K117" s="71"/>
      <c r="L117" s="71"/>
      <c r="M117" s="71"/>
      <c r="N117" s="71"/>
      <c r="O117" s="166"/>
    </row>
    <row r="118" spans="1:16" ht="13.5" hidden="1" customHeight="1" x14ac:dyDescent="0.2">
      <c r="A118" s="34">
        <v>1</v>
      </c>
      <c r="B118" s="42"/>
      <c r="C118" s="137" t="str">
        <f t="shared" ref="C118:C167" si="26">$C9</f>
        <v>加工食品</v>
      </c>
      <c r="D118" s="45">
        <f t="shared" ref="D118:D167" si="27">IF(INDEX(比較データ, $A118, $E$1)="", "--", INDEX(比較データ, $A118, $E$1)/$G$1)</f>
        <v>31857016.2405416</v>
      </c>
      <c r="E118" s="38" t="str">
        <f t="shared" ref="E118:F167" si="28">"―"</f>
        <v>―</v>
      </c>
      <c r="F118" s="38" t="str">
        <f t="shared" si="28"/>
        <v>―</v>
      </c>
      <c r="G118" s="45">
        <f t="shared" ref="G118:G167" si="29">IF(INDEX(分析データ, $A118, $E$1)="", "--", INDEX(分析データ, $A118, $E$1)/$G$1)</f>
        <v>39997963.111781403</v>
      </c>
      <c r="H118" s="38" t="str">
        <f t="shared" ref="H118:I167" si="30">"―"</f>
        <v>―</v>
      </c>
      <c r="I118" s="38" t="str">
        <f t="shared" si="30"/>
        <v>―</v>
      </c>
      <c r="J118" s="45">
        <f t="shared" ref="J118:J167" si="31">IF(INDEX(合算比較データ, $A118, $E$1)="", "--", INDEX(合算比較データ, $A118, $E$1)/$G$1)</f>
        <v>31857016.2405416</v>
      </c>
      <c r="K118" s="38" t="str">
        <f t="shared" ref="K118:L167" si="32">"―"</f>
        <v>―</v>
      </c>
      <c r="L118" s="38" t="str">
        <f t="shared" si="32"/>
        <v>―</v>
      </c>
      <c r="M118" s="45">
        <f t="shared" ref="M118:M167" si="33">IF(INDEX(合算分析データ, $A118, $E$1)="", "--", INDEX(合算分析データ, $A118, $E$1)/$G$1)</f>
        <v>39997963.111781403</v>
      </c>
      <c r="N118" s="38" t="str">
        <f t="shared" ref="N118:O167" si="34">"―"</f>
        <v>―</v>
      </c>
      <c r="O118" s="38" t="str">
        <f t="shared" si="34"/>
        <v>―</v>
      </c>
      <c r="P118" s="42"/>
    </row>
    <row r="119" spans="1:16" ht="13.5" hidden="1" customHeight="1" x14ac:dyDescent="0.2">
      <c r="A119" s="34">
        <v>2</v>
      </c>
      <c r="B119" s="42"/>
      <c r="C119" s="137" t="str">
        <f t="shared" si="26"/>
        <v>生鮮食品</v>
      </c>
      <c r="D119" s="45">
        <f t="shared" si="27"/>
        <v>5320244.7545127003</v>
      </c>
      <c r="E119" s="38" t="str">
        <f t="shared" si="28"/>
        <v>―</v>
      </c>
      <c r="F119" s="38" t="str">
        <f t="shared" si="28"/>
        <v>―</v>
      </c>
      <c r="G119" s="45">
        <f t="shared" si="29"/>
        <v>6991926.0011012005</v>
      </c>
      <c r="H119" s="38" t="str">
        <f t="shared" si="30"/>
        <v>―</v>
      </c>
      <c r="I119" s="38" t="str">
        <f t="shared" si="30"/>
        <v>―</v>
      </c>
      <c r="J119" s="45">
        <f t="shared" si="31"/>
        <v>5320244.7545127003</v>
      </c>
      <c r="K119" s="38" t="str">
        <f t="shared" si="32"/>
        <v>―</v>
      </c>
      <c r="L119" s="38" t="str">
        <f t="shared" si="32"/>
        <v>―</v>
      </c>
      <c r="M119" s="45">
        <f t="shared" si="33"/>
        <v>6991926.0011012005</v>
      </c>
      <c r="N119" s="38" t="str">
        <f t="shared" si="34"/>
        <v>―</v>
      </c>
      <c r="O119" s="38" t="str">
        <f t="shared" si="34"/>
        <v>―</v>
      </c>
      <c r="P119" s="42"/>
    </row>
    <row r="120" spans="1:16" ht="13.5" hidden="1" customHeight="1" x14ac:dyDescent="0.2">
      <c r="A120" s="34">
        <v>3</v>
      </c>
      <c r="B120" s="42"/>
      <c r="C120" s="137" t="str">
        <f t="shared" si="26"/>
        <v>菓子類</v>
      </c>
      <c r="D120" s="45">
        <f t="shared" si="27"/>
        <v>10977949.348213401</v>
      </c>
      <c r="E120" s="38" t="str">
        <f t="shared" si="28"/>
        <v>―</v>
      </c>
      <c r="F120" s="38" t="str">
        <f t="shared" si="28"/>
        <v>―</v>
      </c>
      <c r="G120" s="45">
        <f t="shared" si="29"/>
        <v>12651807.538264699</v>
      </c>
      <c r="H120" s="38" t="str">
        <f t="shared" si="30"/>
        <v>―</v>
      </c>
      <c r="I120" s="38" t="str">
        <f t="shared" si="30"/>
        <v>―</v>
      </c>
      <c r="J120" s="45">
        <f t="shared" si="31"/>
        <v>10977949.348213401</v>
      </c>
      <c r="K120" s="38" t="str">
        <f t="shared" si="32"/>
        <v>―</v>
      </c>
      <c r="L120" s="38" t="str">
        <f t="shared" si="32"/>
        <v>―</v>
      </c>
      <c r="M120" s="45">
        <f t="shared" si="33"/>
        <v>12651807.538264699</v>
      </c>
      <c r="N120" s="38" t="str">
        <f t="shared" si="34"/>
        <v>―</v>
      </c>
      <c r="O120" s="38" t="str">
        <f t="shared" si="34"/>
        <v>―</v>
      </c>
      <c r="P120" s="42"/>
    </row>
    <row r="121" spans="1:16" ht="13.5" hidden="1" customHeight="1" x14ac:dyDescent="0.2">
      <c r="A121" s="34">
        <v>4</v>
      </c>
      <c r="B121" s="42"/>
      <c r="C121" s="137" t="str">
        <f t="shared" si="26"/>
        <v>項目4</v>
      </c>
      <c r="D121" s="45" t="str">
        <f t="shared" si="27"/>
        <v>--</v>
      </c>
      <c r="E121" s="38" t="str">
        <f t="shared" si="28"/>
        <v>―</v>
      </c>
      <c r="F121" s="38" t="str">
        <f t="shared" si="28"/>
        <v>―</v>
      </c>
      <c r="G121" s="45" t="str">
        <f t="shared" si="29"/>
        <v>--</v>
      </c>
      <c r="H121" s="38" t="str">
        <f t="shared" si="30"/>
        <v>―</v>
      </c>
      <c r="I121" s="38" t="str">
        <f t="shared" si="30"/>
        <v>―</v>
      </c>
      <c r="J121" s="45" t="str">
        <f t="shared" si="31"/>
        <v>--</v>
      </c>
      <c r="K121" s="38" t="str">
        <f t="shared" si="32"/>
        <v>―</v>
      </c>
      <c r="L121" s="38" t="str">
        <f t="shared" si="32"/>
        <v>―</v>
      </c>
      <c r="M121" s="45" t="str">
        <f t="shared" si="33"/>
        <v>--</v>
      </c>
      <c r="N121" s="38" t="str">
        <f t="shared" si="34"/>
        <v>―</v>
      </c>
      <c r="O121" s="38" t="str">
        <f t="shared" si="34"/>
        <v>―</v>
      </c>
      <c r="P121" s="42"/>
    </row>
    <row r="122" spans="1:16" ht="13.5" hidden="1" customHeight="1" x14ac:dyDescent="0.2">
      <c r="A122" s="34">
        <v>5</v>
      </c>
      <c r="B122" s="42"/>
      <c r="C122" s="137" t="str">
        <f t="shared" si="26"/>
        <v>項目5</v>
      </c>
      <c r="D122" s="45" t="str">
        <f t="shared" si="27"/>
        <v>--</v>
      </c>
      <c r="E122" s="38" t="str">
        <f t="shared" si="28"/>
        <v>―</v>
      </c>
      <c r="F122" s="38" t="str">
        <f t="shared" si="28"/>
        <v>―</v>
      </c>
      <c r="G122" s="45" t="str">
        <f t="shared" si="29"/>
        <v>--</v>
      </c>
      <c r="H122" s="38" t="str">
        <f t="shared" si="30"/>
        <v>―</v>
      </c>
      <c r="I122" s="38" t="str">
        <f t="shared" si="30"/>
        <v>―</v>
      </c>
      <c r="J122" s="45" t="str">
        <f t="shared" si="31"/>
        <v>--</v>
      </c>
      <c r="K122" s="38" t="str">
        <f t="shared" si="32"/>
        <v>―</v>
      </c>
      <c r="L122" s="38" t="str">
        <f t="shared" si="32"/>
        <v>―</v>
      </c>
      <c r="M122" s="45" t="str">
        <f t="shared" si="33"/>
        <v>--</v>
      </c>
      <c r="N122" s="38" t="str">
        <f t="shared" si="34"/>
        <v>―</v>
      </c>
      <c r="O122" s="38" t="str">
        <f t="shared" si="34"/>
        <v>―</v>
      </c>
      <c r="P122" s="42"/>
    </row>
    <row r="123" spans="1:16" ht="13.5" hidden="1" customHeight="1" x14ac:dyDescent="0.2">
      <c r="A123" s="34">
        <v>6</v>
      </c>
      <c r="B123" s="42"/>
      <c r="C123" s="137" t="str">
        <f t="shared" si="26"/>
        <v>項目6</v>
      </c>
      <c r="D123" s="45" t="str">
        <f t="shared" si="27"/>
        <v>--</v>
      </c>
      <c r="E123" s="38" t="str">
        <f t="shared" si="28"/>
        <v>―</v>
      </c>
      <c r="F123" s="38" t="str">
        <f t="shared" si="28"/>
        <v>―</v>
      </c>
      <c r="G123" s="45" t="str">
        <f t="shared" si="29"/>
        <v>--</v>
      </c>
      <c r="H123" s="38" t="str">
        <f t="shared" si="30"/>
        <v>―</v>
      </c>
      <c r="I123" s="38" t="str">
        <f t="shared" si="30"/>
        <v>―</v>
      </c>
      <c r="J123" s="45" t="str">
        <f t="shared" si="31"/>
        <v>--</v>
      </c>
      <c r="K123" s="38" t="str">
        <f t="shared" si="32"/>
        <v>―</v>
      </c>
      <c r="L123" s="38" t="str">
        <f t="shared" si="32"/>
        <v>―</v>
      </c>
      <c r="M123" s="45" t="str">
        <f t="shared" si="33"/>
        <v>--</v>
      </c>
      <c r="N123" s="38" t="str">
        <f t="shared" si="34"/>
        <v>―</v>
      </c>
      <c r="O123" s="38" t="str">
        <f t="shared" si="34"/>
        <v>―</v>
      </c>
      <c r="P123" s="42"/>
    </row>
    <row r="124" spans="1:16" ht="13.5" hidden="1" customHeight="1" x14ac:dyDescent="0.2">
      <c r="A124" s="34">
        <v>7</v>
      </c>
      <c r="B124" s="42"/>
      <c r="C124" s="137" t="str">
        <f t="shared" si="26"/>
        <v>項目7</v>
      </c>
      <c r="D124" s="45" t="str">
        <f t="shared" si="27"/>
        <v>--</v>
      </c>
      <c r="E124" s="38" t="str">
        <f t="shared" si="28"/>
        <v>―</v>
      </c>
      <c r="F124" s="38" t="str">
        <f t="shared" si="28"/>
        <v>―</v>
      </c>
      <c r="G124" s="45" t="str">
        <f t="shared" si="29"/>
        <v>--</v>
      </c>
      <c r="H124" s="38" t="str">
        <f t="shared" si="30"/>
        <v>―</v>
      </c>
      <c r="I124" s="38" t="str">
        <f t="shared" si="30"/>
        <v>―</v>
      </c>
      <c r="J124" s="45" t="str">
        <f t="shared" si="31"/>
        <v>--</v>
      </c>
      <c r="K124" s="38" t="str">
        <f t="shared" si="32"/>
        <v>―</v>
      </c>
      <c r="L124" s="38" t="str">
        <f t="shared" si="32"/>
        <v>―</v>
      </c>
      <c r="M124" s="45" t="str">
        <f t="shared" si="33"/>
        <v>--</v>
      </c>
      <c r="N124" s="38" t="str">
        <f t="shared" si="34"/>
        <v>―</v>
      </c>
      <c r="O124" s="38" t="str">
        <f t="shared" si="34"/>
        <v>―</v>
      </c>
      <c r="P124" s="42"/>
    </row>
    <row r="125" spans="1:16" ht="13.5" hidden="1" customHeight="1" x14ac:dyDescent="0.2">
      <c r="A125" s="34">
        <v>8</v>
      </c>
      <c r="B125" s="42"/>
      <c r="C125" s="137" t="str">
        <f t="shared" si="26"/>
        <v>項目8</v>
      </c>
      <c r="D125" s="45" t="str">
        <f t="shared" si="27"/>
        <v>--</v>
      </c>
      <c r="E125" s="38" t="str">
        <f t="shared" si="28"/>
        <v>―</v>
      </c>
      <c r="F125" s="38" t="str">
        <f t="shared" si="28"/>
        <v>―</v>
      </c>
      <c r="G125" s="45" t="str">
        <f t="shared" si="29"/>
        <v>--</v>
      </c>
      <c r="H125" s="38" t="str">
        <f t="shared" si="30"/>
        <v>―</v>
      </c>
      <c r="I125" s="38" t="str">
        <f t="shared" si="30"/>
        <v>―</v>
      </c>
      <c r="J125" s="45" t="str">
        <f t="shared" si="31"/>
        <v>--</v>
      </c>
      <c r="K125" s="38" t="str">
        <f t="shared" si="32"/>
        <v>―</v>
      </c>
      <c r="L125" s="38" t="str">
        <f t="shared" si="32"/>
        <v>―</v>
      </c>
      <c r="M125" s="45" t="str">
        <f t="shared" si="33"/>
        <v>--</v>
      </c>
      <c r="N125" s="38" t="str">
        <f t="shared" si="34"/>
        <v>―</v>
      </c>
      <c r="O125" s="38" t="str">
        <f t="shared" si="34"/>
        <v>―</v>
      </c>
      <c r="P125" s="42"/>
    </row>
    <row r="126" spans="1:16" ht="13.5" hidden="1" customHeight="1" x14ac:dyDescent="0.2">
      <c r="A126" s="34">
        <v>9</v>
      </c>
      <c r="B126" s="42"/>
      <c r="C126" s="137" t="str">
        <f t="shared" si="26"/>
        <v>項目9</v>
      </c>
      <c r="D126" s="45" t="str">
        <f t="shared" si="27"/>
        <v>--</v>
      </c>
      <c r="E126" s="38" t="str">
        <f t="shared" si="28"/>
        <v>―</v>
      </c>
      <c r="F126" s="38" t="str">
        <f t="shared" si="28"/>
        <v>―</v>
      </c>
      <c r="G126" s="45" t="str">
        <f t="shared" si="29"/>
        <v>--</v>
      </c>
      <c r="H126" s="38" t="str">
        <f t="shared" si="30"/>
        <v>―</v>
      </c>
      <c r="I126" s="38" t="str">
        <f t="shared" si="30"/>
        <v>―</v>
      </c>
      <c r="J126" s="45" t="str">
        <f t="shared" si="31"/>
        <v>--</v>
      </c>
      <c r="K126" s="38" t="str">
        <f t="shared" si="32"/>
        <v>―</v>
      </c>
      <c r="L126" s="38" t="str">
        <f t="shared" si="32"/>
        <v>―</v>
      </c>
      <c r="M126" s="45" t="str">
        <f t="shared" si="33"/>
        <v>--</v>
      </c>
      <c r="N126" s="38" t="str">
        <f t="shared" si="34"/>
        <v>―</v>
      </c>
      <c r="O126" s="38" t="str">
        <f t="shared" si="34"/>
        <v>―</v>
      </c>
      <c r="P126" s="42"/>
    </row>
    <row r="127" spans="1:16" ht="13.5" hidden="1" customHeight="1" x14ac:dyDescent="0.2">
      <c r="A127" s="34">
        <v>10</v>
      </c>
      <c r="B127" s="42"/>
      <c r="C127" s="137" t="str">
        <f t="shared" si="26"/>
        <v>項目10</v>
      </c>
      <c r="D127" s="45" t="str">
        <f t="shared" si="27"/>
        <v>--</v>
      </c>
      <c r="E127" s="38" t="str">
        <f t="shared" si="28"/>
        <v>―</v>
      </c>
      <c r="F127" s="38" t="str">
        <f t="shared" si="28"/>
        <v>―</v>
      </c>
      <c r="G127" s="45" t="str">
        <f t="shared" si="29"/>
        <v>--</v>
      </c>
      <c r="H127" s="38" t="str">
        <f t="shared" si="30"/>
        <v>―</v>
      </c>
      <c r="I127" s="38" t="str">
        <f t="shared" si="30"/>
        <v>―</v>
      </c>
      <c r="J127" s="45" t="str">
        <f t="shared" si="31"/>
        <v>--</v>
      </c>
      <c r="K127" s="38" t="str">
        <f t="shared" si="32"/>
        <v>―</v>
      </c>
      <c r="L127" s="38" t="str">
        <f t="shared" si="32"/>
        <v>―</v>
      </c>
      <c r="M127" s="45" t="str">
        <f t="shared" si="33"/>
        <v>--</v>
      </c>
      <c r="N127" s="38" t="str">
        <f t="shared" si="34"/>
        <v>―</v>
      </c>
      <c r="O127" s="38" t="str">
        <f t="shared" si="34"/>
        <v>―</v>
      </c>
      <c r="P127" s="42"/>
    </row>
    <row r="128" spans="1:16" ht="13.5" hidden="1" customHeight="1" x14ac:dyDescent="0.2">
      <c r="A128" s="34">
        <v>11</v>
      </c>
      <c r="B128" s="42"/>
      <c r="C128" s="137" t="str">
        <f t="shared" si="26"/>
        <v>項目11</v>
      </c>
      <c r="D128" s="45" t="str">
        <f t="shared" si="27"/>
        <v>--</v>
      </c>
      <c r="E128" s="38" t="str">
        <f t="shared" si="28"/>
        <v>―</v>
      </c>
      <c r="F128" s="38" t="str">
        <f t="shared" si="28"/>
        <v>―</v>
      </c>
      <c r="G128" s="45" t="str">
        <f t="shared" si="29"/>
        <v>--</v>
      </c>
      <c r="H128" s="38" t="str">
        <f t="shared" si="30"/>
        <v>―</v>
      </c>
      <c r="I128" s="38" t="str">
        <f t="shared" si="30"/>
        <v>―</v>
      </c>
      <c r="J128" s="45" t="str">
        <f t="shared" si="31"/>
        <v>--</v>
      </c>
      <c r="K128" s="38" t="str">
        <f t="shared" si="32"/>
        <v>―</v>
      </c>
      <c r="L128" s="38" t="str">
        <f t="shared" si="32"/>
        <v>―</v>
      </c>
      <c r="M128" s="45" t="str">
        <f t="shared" si="33"/>
        <v>--</v>
      </c>
      <c r="N128" s="38" t="str">
        <f t="shared" si="34"/>
        <v>―</v>
      </c>
      <c r="O128" s="38" t="str">
        <f t="shared" si="34"/>
        <v>―</v>
      </c>
      <c r="P128" s="42"/>
    </row>
    <row r="129" spans="1:16" ht="13.5" hidden="1" customHeight="1" x14ac:dyDescent="0.2">
      <c r="A129" s="34">
        <v>12</v>
      </c>
      <c r="B129" s="42"/>
      <c r="C129" s="137" t="str">
        <f t="shared" si="26"/>
        <v>項目12</v>
      </c>
      <c r="D129" s="45" t="str">
        <f t="shared" si="27"/>
        <v>--</v>
      </c>
      <c r="E129" s="38" t="str">
        <f t="shared" si="28"/>
        <v>―</v>
      </c>
      <c r="F129" s="38" t="str">
        <f t="shared" si="28"/>
        <v>―</v>
      </c>
      <c r="G129" s="45" t="str">
        <f t="shared" si="29"/>
        <v>--</v>
      </c>
      <c r="H129" s="38" t="str">
        <f t="shared" si="30"/>
        <v>―</v>
      </c>
      <c r="I129" s="38" t="str">
        <f t="shared" si="30"/>
        <v>―</v>
      </c>
      <c r="J129" s="45" t="str">
        <f t="shared" si="31"/>
        <v>--</v>
      </c>
      <c r="K129" s="38" t="str">
        <f t="shared" si="32"/>
        <v>―</v>
      </c>
      <c r="L129" s="38" t="str">
        <f t="shared" si="32"/>
        <v>―</v>
      </c>
      <c r="M129" s="45" t="str">
        <f t="shared" si="33"/>
        <v>--</v>
      </c>
      <c r="N129" s="38" t="str">
        <f t="shared" si="34"/>
        <v>―</v>
      </c>
      <c r="O129" s="38" t="str">
        <f t="shared" si="34"/>
        <v>―</v>
      </c>
      <c r="P129" s="42"/>
    </row>
    <row r="130" spans="1:16" ht="13.5" hidden="1" customHeight="1" x14ac:dyDescent="0.2">
      <c r="A130" s="34">
        <v>13</v>
      </c>
      <c r="B130" s="42"/>
      <c r="C130" s="137" t="str">
        <f t="shared" si="26"/>
        <v>項目13</v>
      </c>
      <c r="D130" s="45" t="str">
        <f t="shared" si="27"/>
        <v>--</v>
      </c>
      <c r="E130" s="38" t="str">
        <f t="shared" si="28"/>
        <v>―</v>
      </c>
      <c r="F130" s="38" t="str">
        <f t="shared" si="28"/>
        <v>―</v>
      </c>
      <c r="G130" s="45" t="str">
        <f t="shared" si="29"/>
        <v>--</v>
      </c>
      <c r="H130" s="38" t="str">
        <f t="shared" si="30"/>
        <v>―</v>
      </c>
      <c r="I130" s="38" t="str">
        <f t="shared" si="30"/>
        <v>―</v>
      </c>
      <c r="J130" s="45" t="str">
        <f t="shared" si="31"/>
        <v>--</v>
      </c>
      <c r="K130" s="38" t="str">
        <f t="shared" si="32"/>
        <v>―</v>
      </c>
      <c r="L130" s="38" t="str">
        <f t="shared" si="32"/>
        <v>―</v>
      </c>
      <c r="M130" s="45" t="str">
        <f t="shared" si="33"/>
        <v>--</v>
      </c>
      <c r="N130" s="38" t="str">
        <f t="shared" si="34"/>
        <v>―</v>
      </c>
      <c r="O130" s="38" t="str">
        <f t="shared" si="34"/>
        <v>―</v>
      </c>
      <c r="P130" s="42"/>
    </row>
    <row r="131" spans="1:16" ht="13.5" hidden="1" customHeight="1" x14ac:dyDescent="0.2">
      <c r="A131" s="34">
        <v>14</v>
      </c>
      <c r="B131" s="42"/>
      <c r="C131" s="137" t="str">
        <f t="shared" si="26"/>
        <v>項目14</v>
      </c>
      <c r="D131" s="45" t="str">
        <f t="shared" si="27"/>
        <v>--</v>
      </c>
      <c r="E131" s="38" t="str">
        <f t="shared" si="28"/>
        <v>―</v>
      </c>
      <c r="F131" s="38" t="str">
        <f t="shared" si="28"/>
        <v>―</v>
      </c>
      <c r="G131" s="45" t="str">
        <f t="shared" si="29"/>
        <v>--</v>
      </c>
      <c r="H131" s="38" t="str">
        <f t="shared" si="30"/>
        <v>―</v>
      </c>
      <c r="I131" s="38" t="str">
        <f t="shared" si="30"/>
        <v>―</v>
      </c>
      <c r="J131" s="45" t="str">
        <f t="shared" si="31"/>
        <v>--</v>
      </c>
      <c r="K131" s="38" t="str">
        <f t="shared" si="32"/>
        <v>―</v>
      </c>
      <c r="L131" s="38" t="str">
        <f t="shared" si="32"/>
        <v>―</v>
      </c>
      <c r="M131" s="45" t="str">
        <f t="shared" si="33"/>
        <v>--</v>
      </c>
      <c r="N131" s="38" t="str">
        <f t="shared" si="34"/>
        <v>―</v>
      </c>
      <c r="O131" s="38" t="str">
        <f t="shared" si="34"/>
        <v>―</v>
      </c>
      <c r="P131" s="42"/>
    </row>
    <row r="132" spans="1:16" ht="13.5" hidden="1" customHeight="1" x14ac:dyDescent="0.2">
      <c r="A132" s="34">
        <v>15</v>
      </c>
      <c r="B132" s="42"/>
      <c r="C132" s="137" t="str">
        <f t="shared" si="26"/>
        <v>項目15</v>
      </c>
      <c r="D132" s="45" t="str">
        <f t="shared" si="27"/>
        <v>--</v>
      </c>
      <c r="E132" s="38" t="str">
        <f t="shared" si="28"/>
        <v>―</v>
      </c>
      <c r="F132" s="38" t="str">
        <f t="shared" si="28"/>
        <v>―</v>
      </c>
      <c r="G132" s="45" t="str">
        <f t="shared" si="29"/>
        <v>--</v>
      </c>
      <c r="H132" s="38" t="str">
        <f t="shared" si="30"/>
        <v>―</v>
      </c>
      <c r="I132" s="38" t="str">
        <f t="shared" si="30"/>
        <v>―</v>
      </c>
      <c r="J132" s="45" t="str">
        <f t="shared" si="31"/>
        <v>--</v>
      </c>
      <c r="K132" s="38" t="str">
        <f t="shared" si="32"/>
        <v>―</v>
      </c>
      <c r="L132" s="38" t="str">
        <f t="shared" si="32"/>
        <v>―</v>
      </c>
      <c r="M132" s="45" t="str">
        <f t="shared" si="33"/>
        <v>--</v>
      </c>
      <c r="N132" s="38" t="str">
        <f t="shared" si="34"/>
        <v>―</v>
      </c>
      <c r="O132" s="38" t="str">
        <f t="shared" si="34"/>
        <v>―</v>
      </c>
      <c r="P132" s="42"/>
    </row>
    <row r="133" spans="1:16" ht="13.5" hidden="1" customHeight="1" x14ac:dyDescent="0.2">
      <c r="A133" s="34">
        <v>16</v>
      </c>
      <c r="B133" s="42"/>
      <c r="C133" s="137" t="str">
        <f t="shared" si="26"/>
        <v>項目16</v>
      </c>
      <c r="D133" s="45" t="str">
        <f t="shared" si="27"/>
        <v>--</v>
      </c>
      <c r="E133" s="38" t="str">
        <f t="shared" si="28"/>
        <v>―</v>
      </c>
      <c r="F133" s="38" t="str">
        <f t="shared" si="28"/>
        <v>―</v>
      </c>
      <c r="G133" s="45" t="str">
        <f t="shared" si="29"/>
        <v>--</v>
      </c>
      <c r="H133" s="38" t="str">
        <f t="shared" si="30"/>
        <v>―</v>
      </c>
      <c r="I133" s="38" t="str">
        <f t="shared" si="30"/>
        <v>―</v>
      </c>
      <c r="J133" s="45" t="str">
        <f t="shared" si="31"/>
        <v>--</v>
      </c>
      <c r="K133" s="38" t="str">
        <f t="shared" si="32"/>
        <v>―</v>
      </c>
      <c r="L133" s="38" t="str">
        <f t="shared" si="32"/>
        <v>―</v>
      </c>
      <c r="M133" s="45" t="str">
        <f t="shared" si="33"/>
        <v>--</v>
      </c>
      <c r="N133" s="38" t="str">
        <f t="shared" si="34"/>
        <v>―</v>
      </c>
      <c r="O133" s="38" t="str">
        <f t="shared" si="34"/>
        <v>―</v>
      </c>
      <c r="P133" s="42"/>
    </row>
    <row r="134" spans="1:16" ht="13.5" hidden="1" customHeight="1" x14ac:dyDescent="0.2">
      <c r="A134" s="34">
        <v>17</v>
      </c>
      <c r="B134" s="42"/>
      <c r="C134" s="137" t="str">
        <f t="shared" si="26"/>
        <v>項目17</v>
      </c>
      <c r="D134" s="45" t="str">
        <f t="shared" si="27"/>
        <v>--</v>
      </c>
      <c r="E134" s="38" t="str">
        <f t="shared" si="28"/>
        <v>―</v>
      </c>
      <c r="F134" s="38" t="str">
        <f t="shared" si="28"/>
        <v>―</v>
      </c>
      <c r="G134" s="45" t="str">
        <f t="shared" si="29"/>
        <v>--</v>
      </c>
      <c r="H134" s="38" t="str">
        <f t="shared" si="30"/>
        <v>―</v>
      </c>
      <c r="I134" s="38" t="str">
        <f t="shared" si="30"/>
        <v>―</v>
      </c>
      <c r="J134" s="45" t="str">
        <f t="shared" si="31"/>
        <v>--</v>
      </c>
      <c r="K134" s="38" t="str">
        <f t="shared" si="32"/>
        <v>―</v>
      </c>
      <c r="L134" s="38" t="str">
        <f t="shared" si="32"/>
        <v>―</v>
      </c>
      <c r="M134" s="45" t="str">
        <f t="shared" si="33"/>
        <v>--</v>
      </c>
      <c r="N134" s="38" t="str">
        <f t="shared" si="34"/>
        <v>―</v>
      </c>
      <c r="O134" s="38" t="str">
        <f t="shared" si="34"/>
        <v>―</v>
      </c>
      <c r="P134" s="42"/>
    </row>
    <row r="135" spans="1:16" ht="13.5" hidden="1" customHeight="1" x14ac:dyDescent="0.2">
      <c r="A135" s="34">
        <v>18</v>
      </c>
      <c r="B135" s="42"/>
      <c r="C135" s="137" t="str">
        <f t="shared" si="26"/>
        <v>項目18</v>
      </c>
      <c r="D135" s="45" t="str">
        <f t="shared" si="27"/>
        <v>--</v>
      </c>
      <c r="E135" s="38" t="str">
        <f t="shared" si="28"/>
        <v>―</v>
      </c>
      <c r="F135" s="38" t="str">
        <f t="shared" si="28"/>
        <v>―</v>
      </c>
      <c r="G135" s="45" t="str">
        <f t="shared" si="29"/>
        <v>--</v>
      </c>
      <c r="H135" s="38" t="str">
        <f t="shared" si="30"/>
        <v>―</v>
      </c>
      <c r="I135" s="38" t="str">
        <f t="shared" si="30"/>
        <v>―</v>
      </c>
      <c r="J135" s="45" t="str">
        <f t="shared" si="31"/>
        <v>--</v>
      </c>
      <c r="K135" s="38" t="str">
        <f t="shared" si="32"/>
        <v>―</v>
      </c>
      <c r="L135" s="38" t="str">
        <f t="shared" si="32"/>
        <v>―</v>
      </c>
      <c r="M135" s="45" t="str">
        <f t="shared" si="33"/>
        <v>--</v>
      </c>
      <c r="N135" s="38" t="str">
        <f t="shared" si="34"/>
        <v>―</v>
      </c>
      <c r="O135" s="38" t="str">
        <f t="shared" si="34"/>
        <v>―</v>
      </c>
      <c r="P135" s="42"/>
    </row>
    <row r="136" spans="1:16" ht="13.5" hidden="1" customHeight="1" x14ac:dyDescent="0.2">
      <c r="A136" s="34">
        <v>19</v>
      </c>
      <c r="B136" s="42"/>
      <c r="C136" s="137" t="str">
        <f t="shared" si="26"/>
        <v>項目19</v>
      </c>
      <c r="D136" s="45" t="str">
        <f t="shared" si="27"/>
        <v>--</v>
      </c>
      <c r="E136" s="38" t="str">
        <f t="shared" si="28"/>
        <v>―</v>
      </c>
      <c r="F136" s="38" t="str">
        <f t="shared" si="28"/>
        <v>―</v>
      </c>
      <c r="G136" s="45" t="str">
        <f t="shared" si="29"/>
        <v>--</v>
      </c>
      <c r="H136" s="38" t="str">
        <f t="shared" si="30"/>
        <v>―</v>
      </c>
      <c r="I136" s="38" t="str">
        <f t="shared" si="30"/>
        <v>―</v>
      </c>
      <c r="J136" s="45" t="str">
        <f t="shared" si="31"/>
        <v>--</v>
      </c>
      <c r="K136" s="38" t="str">
        <f t="shared" si="32"/>
        <v>―</v>
      </c>
      <c r="L136" s="38" t="str">
        <f t="shared" si="32"/>
        <v>―</v>
      </c>
      <c r="M136" s="45" t="str">
        <f t="shared" si="33"/>
        <v>--</v>
      </c>
      <c r="N136" s="38" t="str">
        <f t="shared" si="34"/>
        <v>―</v>
      </c>
      <c r="O136" s="38" t="str">
        <f t="shared" si="34"/>
        <v>―</v>
      </c>
      <c r="P136" s="42"/>
    </row>
    <row r="137" spans="1:16" ht="13.5" hidden="1" customHeight="1" x14ac:dyDescent="0.2">
      <c r="A137" s="34">
        <v>20</v>
      </c>
      <c r="B137" s="42"/>
      <c r="C137" s="137" t="str">
        <f t="shared" si="26"/>
        <v>項目20</v>
      </c>
      <c r="D137" s="45" t="str">
        <f t="shared" si="27"/>
        <v>--</v>
      </c>
      <c r="E137" s="38" t="str">
        <f t="shared" si="28"/>
        <v>―</v>
      </c>
      <c r="F137" s="38" t="str">
        <f t="shared" si="28"/>
        <v>―</v>
      </c>
      <c r="G137" s="45" t="str">
        <f t="shared" si="29"/>
        <v>--</v>
      </c>
      <c r="H137" s="38" t="str">
        <f t="shared" si="30"/>
        <v>―</v>
      </c>
      <c r="I137" s="38" t="str">
        <f t="shared" si="30"/>
        <v>―</v>
      </c>
      <c r="J137" s="45" t="str">
        <f t="shared" si="31"/>
        <v>--</v>
      </c>
      <c r="K137" s="38" t="str">
        <f t="shared" si="32"/>
        <v>―</v>
      </c>
      <c r="L137" s="38" t="str">
        <f t="shared" si="32"/>
        <v>―</v>
      </c>
      <c r="M137" s="45" t="str">
        <f t="shared" si="33"/>
        <v>--</v>
      </c>
      <c r="N137" s="38" t="str">
        <f t="shared" si="34"/>
        <v>―</v>
      </c>
      <c r="O137" s="38" t="str">
        <f t="shared" si="34"/>
        <v>―</v>
      </c>
      <c r="P137" s="42"/>
    </row>
    <row r="138" spans="1:16" ht="13.5" hidden="1" customHeight="1" x14ac:dyDescent="0.2">
      <c r="A138" s="34">
        <v>21</v>
      </c>
      <c r="B138" s="42"/>
      <c r="C138" s="137" t="str">
        <f t="shared" si="26"/>
        <v>項目21</v>
      </c>
      <c r="D138" s="45" t="str">
        <f t="shared" si="27"/>
        <v>--</v>
      </c>
      <c r="E138" s="38" t="str">
        <f t="shared" si="28"/>
        <v>―</v>
      </c>
      <c r="F138" s="38" t="str">
        <f t="shared" si="28"/>
        <v>―</v>
      </c>
      <c r="G138" s="45" t="str">
        <f t="shared" si="29"/>
        <v>--</v>
      </c>
      <c r="H138" s="38" t="str">
        <f t="shared" si="30"/>
        <v>―</v>
      </c>
      <c r="I138" s="38" t="str">
        <f t="shared" si="30"/>
        <v>―</v>
      </c>
      <c r="J138" s="45" t="str">
        <f t="shared" si="31"/>
        <v>--</v>
      </c>
      <c r="K138" s="38" t="str">
        <f t="shared" si="32"/>
        <v>―</v>
      </c>
      <c r="L138" s="38" t="str">
        <f t="shared" si="32"/>
        <v>―</v>
      </c>
      <c r="M138" s="45" t="str">
        <f t="shared" si="33"/>
        <v>--</v>
      </c>
      <c r="N138" s="38" t="str">
        <f t="shared" si="34"/>
        <v>―</v>
      </c>
      <c r="O138" s="38" t="str">
        <f t="shared" si="34"/>
        <v>―</v>
      </c>
      <c r="P138" s="42"/>
    </row>
    <row r="139" spans="1:16" ht="13.5" hidden="1" customHeight="1" x14ac:dyDescent="0.2">
      <c r="A139" s="34">
        <v>22</v>
      </c>
      <c r="B139" s="42"/>
      <c r="C139" s="137" t="str">
        <f t="shared" si="26"/>
        <v>項目22</v>
      </c>
      <c r="D139" s="45" t="str">
        <f t="shared" si="27"/>
        <v>--</v>
      </c>
      <c r="E139" s="38" t="str">
        <f t="shared" si="28"/>
        <v>―</v>
      </c>
      <c r="F139" s="38" t="str">
        <f t="shared" si="28"/>
        <v>―</v>
      </c>
      <c r="G139" s="45" t="str">
        <f t="shared" si="29"/>
        <v>--</v>
      </c>
      <c r="H139" s="38" t="str">
        <f t="shared" si="30"/>
        <v>―</v>
      </c>
      <c r="I139" s="38" t="str">
        <f t="shared" si="30"/>
        <v>―</v>
      </c>
      <c r="J139" s="45" t="str">
        <f t="shared" si="31"/>
        <v>--</v>
      </c>
      <c r="K139" s="38" t="str">
        <f t="shared" si="32"/>
        <v>―</v>
      </c>
      <c r="L139" s="38" t="str">
        <f t="shared" si="32"/>
        <v>―</v>
      </c>
      <c r="M139" s="45" t="str">
        <f t="shared" si="33"/>
        <v>--</v>
      </c>
      <c r="N139" s="38" t="str">
        <f t="shared" si="34"/>
        <v>―</v>
      </c>
      <c r="O139" s="38" t="str">
        <f t="shared" si="34"/>
        <v>―</v>
      </c>
      <c r="P139" s="42"/>
    </row>
    <row r="140" spans="1:16" ht="13.5" hidden="1" customHeight="1" x14ac:dyDescent="0.2">
      <c r="A140" s="34">
        <v>23</v>
      </c>
      <c r="B140" s="42"/>
      <c r="C140" s="137" t="str">
        <f t="shared" si="26"/>
        <v>項目23</v>
      </c>
      <c r="D140" s="45" t="str">
        <f t="shared" si="27"/>
        <v>--</v>
      </c>
      <c r="E140" s="38" t="str">
        <f t="shared" si="28"/>
        <v>―</v>
      </c>
      <c r="F140" s="38" t="str">
        <f t="shared" si="28"/>
        <v>―</v>
      </c>
      <c r="G140" s="45" t="str">
        <f t="shared" si="29"/>
        <v>--</v>
      </c>
      <c r="H140" s="38" t="str">
        <f t="shared" si="30"/>
        <v>―</v>
      </c>
      <c r="I140" s="38" t="str">
        <f t="shared" si="30"/>
        <v>―</v>
      </c>
      <c r="J140" s="45" t="str">
        <f t="shared" si="31"/>
        <v>--</v>
      </c>
      <c r="K140" s="38" t="str">
        <f t="shared" si="32"/>
        <v>―</v>
      </c>
      <c r="L140" s="38" t="str">
        <f t="shared" si="32"/>
        <v>―</v>
      </c>
      <c r="M140" s="45" t="str">
        <f t="shared" si="33"/>
        <v>--</v>
      </c>
      <c r="N140" s="38" t="str">
        <f t="shared" si="34"/>
        <v>―</v>
      </c>
      <c r="O140" s="38" t="str">
        <f t="shared" si="34"/>
        <v>―</v>
      </c>
      <c r="P140" s="42"/>
    </row>
    <row r="141" spans="1:16" ht="13.5" hidden="1" customHeight="1" x14ac:dyDescent="0.2">
      <c r="A141" s="34">
        <v>24</v>
      </c>
      <c r="B141" s="42"/>
      <c r="C141" s="137" t="str">
        <f t="shared" si="26"/>
        <v>項目24</v>
      </c>
      <c r="D141" s="45" t="str">
        <f t="shared" si="27"/>
        <v>--</v>
      </c>
      <c r="E141" s="38" t="str">
        <f t="shared" si="28"/>
        <v>―</v>
      </c>
      <c r="F141" s="38" t="str">
        <f t="shared" si="28"/>
        <v>―</v>
      </c>
      <c r="G141" s="45" t="str">
        <f t="shared" si="29"/>
        <v>--</v>
      </c>
      <c r="H141" s="38" t="str">
        <f t="shared" si="30"/>
        <v>―</v>
      </c>
      <c r="I141" s="38" t="str">
        <f t="shared" si="30"/>
        <v>―</v>
      </c>
      <c r="J141" s="45" t="str">
        <f t="shared" si="31"/>
        <v>--</v>
      </c>
      <c r="K141" s="38" t="str">
        <f t="shared" si="32"/>
        <v>―</v>
      </c>
      <c r="L141" s="38" t="str">
        <f t="shared" si="32"/>
        <v>―</v>
      </c>
      <c r="M141" s="45" t="str">
        <f t="shared" si="33"/>
        <v>--</v>
      </c>
      <c r="N141" s="38" t="str">
        <f t="shared" si="34"/>
        <v>―</v>
      </c>
      <c r="O141" s="38" t="str">
        <f t="shared" si="34"/>
        <v>―</v>
      </c>
      <c r="P141" s="42"/>
    </row>
    <row r="142" spans="1:16" ht="13.5" hidden="1" customHeight="1" x14ac:dyDescent="0.2">
      <c r="A142" s="34">
        <v>25</v>
      </c>
      <c r="B142" s="42"/>
      <c r="C142" s="137" t="str">
        <f t="shared" si="26"/>
        <v>項目25</v>
      </c>
      <c r="D142" s="45" t="str">
        <f t="shared" si="27"/>
        <v>--</v>
      </c>
      <c r="E142" s="38" t="str">
        <f t="shared" si="28"/>
        <v>―</v>
      </c>
      <c r="F142" s="38" t="str">
        <f t="shared" si="28"/>
        <v>―</v>
      </c>
      <c r="G142" s="45" t="str">
        <f t="shared" si="29"/>
        <v>--</v>
      </c>
      <c r="H142" s="38" t="str">
        <f t="shared" si="30"/>
        <v>―</v>
      </c>
      <c r="I142" s="38" t="str">
        <f t="shared" si="30"/>
        <v>―</v>
      </c>
      <c r="J142" s="45" t="str">
        <f t="shared" si="31"/>
        <v>--</v>
      </c>
      <c r="K142" s="38" t="str">
        <f t="shared" si="32"/>
        <v>―</v>
      </c>
      <c r="L142" s="38" t="str">
        <f t="shared" si="32"/>
        <v>―</v>
      </c>
      <c r="M142" s="45" t="str">
        <f t="shared" si="33"/>
        <v>--</v>
      </c>
      <c r="N142" s="38" t="str">
        <f t="shared" si="34"/>
        <v>―</v>
      </c>
      <c r="O142" s="38" t="str">
        <f t="shared" si="34"/>
        <v>―</v>
      </c>
      <c r="P142" s="42"/>
    </row>
    <row r="143" spans="1:16" ht="13.5" hidden="1" customHeight="1" x14ac:dyDescent="0.2">
      <c r="A143" s="34">
        <v>26</v>
      </c>
      <c r="B143" s="42"/>
      <c r="C143" s="137" t="str">
        <f t="shared" si="26"/>
        <v>項目26</v>
      </c>
      <c r="D143" s="45" t="str">
        <f t="shared" si="27"/>
        <v>--</v>
      </c>
      <c r="E143" s="38" t="str">
        <f t="shared" si="28"/>
        <v>―</v>
      </c>
      <c r="F143" s="38" t="str">
        <f t="shared" si="28"/>
        <v>―</v>
      </c>
      <c r="G143" s="45" t="str">
        <f t="shared" si="29"/>
        <v>--</v>
      </c>
      <c r="H143" s="38" t="str">
        <f t="shared" si="30"/>
        <v>―</v>
      </c>
      <c r="I143" s="38" t="str">
        <f t="shared" si="30"/>
        <v>―</v>
      </c>
      <c r="J143" s="45" t="str">
        <f t="shared" si="31"/>
        <v>--</v>
      </c>
      <c r="K143" s="38" t="str">
        <f t="shared" si="32"/>
        <v>―</v>
      </c>
      <c r="L143" s="38" t="str">
        <f t="shared" si="32"/>
        <v>―</v>
      </c>
      <c r="M143" s="45" t="str">
        <f t="shared" si="33"/>
        <v>--</v>
      </c>
      <c r="N143" s="38" t="str">
        <f t="shared" si="34"/>
        <v>―</v>
      </c>
      <c r="O143" s="38" t="str">
        <f t="shared" si="34"/>
        <v>―</v>
      </c>
      <c r="P143" s="42"/>
    </row>
    <row r="144" spans="1:16" ht="13.5" hidden="1" customHeight="1" x14ac:dyDescent="0.2">
      <c r="A144" s="34">
        <v>27</v>
      </c>
      <c r="B144" s="42"/>
      <c r="C144" s="137" t="str">
        <f t="shared" si="26"/>
        <v>項目27</v>
      </c>
      <c r="D144" s="45" t="str">
        <f t="shared" si="27"/>
        <v>--</v>
      </c>
      <c r="E144" s="38" t="str">
        <f t="shared" si="28"/>
        <v>―</v>
      </c>
      <c r="F144" s="38" t="str">
        <f t="shared" si="28"/>
        <v>―</v>
      </c>
      <c r="G144" s="45" t="str">
        <f t="shared" si="29"/>
        <v>--</v>
      </c>
      <c r="H144" s="38" t="str">
        <f t="shared" si="30"/>
        <v>―</v>
      </c>
      <c r="I144" s="38" t="str">
        <f t="shared" si="30"/>
        <v>―</v>
      </c>
      <c r="J144" s="45" t="str">
        <f t="shared" si="31"/>
        <v>--</v>
      </c>
      <c r="K144" s="38" t="str">
        <f t="shared" si="32"/>
        <v>―</v>
      </c>
      <c r="L144" s="38" t="str">
        <f t="shared" si="32"/>
        <v>―</v>
      </c>
      <c r="M144" s="45" t="str">
        <f t="shared" si="33"/>
        <v>--</v>
      </c>
      <c r="N144" s="38" t="str">
        <f t="shared" si="34"/>
        <v>―</v>
      </c>
      <c r="O144" s="38" t="str">
        <f t="shared" si="34"/>
        <v>―</v>
      </c>
      <c r="P144" s="42"/>
    </row>
    <row r="145" spans="1:16" ht="13.5" hidden="1" customHeight="1" x14ac:dyDescent="0.2">
      <c r="A145" s="34">
        <v>28</v>
      </c>
      <c r="B145" s="42"/>
      <c r="C145" s="137" t="str">
        <f t="shared" si="26"/>
        <v>項目28</v>
      </c>
      <c r="D145" s="45" t="str">
        <f t="shared" si="27"/>
        <v>--</v>
      </c>
      <c r="E145" s="38" t="str">
        <f t="shared" si="28"/>
        <v>―</v>
      </c>
      <c r="F145" s="38" t="str">
        <f t="shared" si="28"/>
        <v>―</v>
      </c>
      <c r="G145" s="45" t="str">
        <f t="shared" si="29"/>
        <v>--</v>
      </c>
      <c r="H145" s="38" t="str">
        <f t="shared" si="30"/>
        <v>―</v>
      </c>
      <c r="I145" s="38" t="str">
        <f t="shared" si="30"/>
        <v>―</v>
      </c>
      <c r="J145" s="45" t="str">
        <f t="shared" si="31"/>
        <v>--</v>
      </c>
      <c r="K145" s="38" t="str">
        <f t="shared" si="32"/>
        <v>―</v>
      </c>
      <c r="L145" s="38" t="str">
        <f t="shared" si="32"/>
        <v>―</v>
      </c>
      <c r="M145" s="45" t="str">
        <f t="shared" si="33"/>
        <v>--</v>
      </c>
      <c r="N145" s="38" t="str">
        <f t="shared" si="34"/>
        <v>―</v>
      </c>
      <c r="O145" s="38" t="str">
        <f t="shared" si="34"/>
        <v>―</v>
      </c>
      <c r="P145" s="42"/>
    </row>
    <row r="146" spans="1:16" ht="13.5" hidden="1" customHeight="1" x14ac:dyDescent="0.2">
      <c r="A146" s="34">
        <v>29</v>
      </c>
      <c r="B146" s="42"/>
      <c r="C146" s="137" t="str">
        <f t="shared" si="26"/>
        <v>項目29</v>
      </c>
      <c r="D146" s="45" t="str">
        <f t="shared" si="27"/>
        <v>--</v>
      </c>
      <c r="E146" s="38" t="str">
        <f t="shared" si="28"/>
        <v>―</v>
      </c>
      <c r="F146" s="38" t="str">
        <f t="shared" si="28"/>
        <v>―</v>
      </c>
      <c r="G146" s="45" t="str">
        <f t="shared" si="29"/>
        <v>--</v>
      </c>
      <c r="H146" s="38" t="str">
        <f t="shared" si="30"/>
        <v>―</v>
      </c>
      <c r="I146" s="38" t="str">
        <f t="shared" si="30"/>
        <v>―</v>
      </c>
      <c r="J146" s="45" t="str">
        <f t="shared" si="31"/>
        <v>--</v>
      </c>
      <c r="K146" s="38" t="str">
        <f t="shared" si="32"/>
        <v>―</v>
      </c>
      <c r="L146" s="38" t="str">
        <f t="shared" si="32"/>
        <v>―</v>
      </c>
      <c r="M146" s="45" t="str">
        <f t="shared" si="33"/>
        <v>--</v>
      </c>
      <c r="N146" s="38" t="str">
        <f t="shared" si="34"/>
        <v>―</v>
      </c>
      <c r="O146" s="38" t="str">
        <f t="shared" si="34"/>
        <v>―</v>
      </c>
      <c r="P146" s="42"/>
    </row>
    <row r="147" spans="1:16" ht="13.5" hidden="1" customHeight="1" x14ac:dyDescent="0.2">
      <c r="A147" s="34">
        <v>30</v>
      </c>
      <c r="B147" s="42"/>
      <c r="C147" s="137" t="str">
        <f t="shared" si="26"/>
        <v>項目30</v>
      </c>
      <c r="D147" s="45" t="str">
        <f t="shared" si="27"/>
        <v>--</v>
      </c>
      <c r="E147" s="38" t="str">
        <f t="shared" si="28"/>
        <v>―</v>
      </c>
      <c r="F147" s="38" t="str">
        <f t="shared" si="28"/>
        <v>―</v>
      </c>
      <c r="G147" s="45" t="str">
        <f t="shared" si="29"/>
        <v>--</v>
      </c>
      <c r="H147" s="38" t="str">
        <f t="shared" si="30"/>
        <v>―</v>
      </c>
      <c r="I147" s="38" t="str">
        <f t="shared" si="30"/>
        <v>―</v>
      </c>
      <c r="J147" s="45" t="str">
        <f t="shared" si="31"/>
        <v>--</v>
      </c>
      <c r="K147" s="38" t="str">
        <f t="shared" si="32"/>
        <v>―</v>
      </c>
      <c r="L147" s="38" t="str">
        <f t="shared" si="32"/>
        <v>―</v>
      </c>
      <c r="M147" s="45" t="str">
        <f t="shared" si="33"/>
        <v>--</v>
      </c>
      <c r="N147" s="38" t="str">
        <f t="shared" si="34"/>
        <v>―</v>
      </c>
      <c r="O147" s="38" t="str">
        <f t="shared" si="34"/>
        <v>―</v>
      </c>
      <c r="P147" s="42"/>
    </row>
    <row r="148" spans="1:16" ht="13.5" hidden="1" customHeight="1" x14ac:dyDescent="0.2">
      <c r="A148" s="34">
        <v>31</v>
      </c>
      <c r="B148" s="42"/>
      <c r="C148" s="137" t="str">
        <f t="shared" si="26"/>
        <v>項目31</v>
      </c>
      <c r="D148" s="45" t="str">
        <f t="shared" si="27"/>
        <v>--</v>
      </c>
      <c r="E148" s="38" t="str">
        <f t="shared" si="28"/>
        <v>―</v>
      </c>
      <c r="F148" s="38" t="str">
        <f t="shared" si="28"/>
        <v>―</v>
      </c>
      <c r="G148" s="45" t="str">
        <f t="shared" si="29"/>
        <v>--</v>
      </c>
      <c r="H148" s="38" t="str">
        <f t="shared" si="30"/>
        <v>―</v>
      </c>
      <c r="I148" s="38" t="str">
        <f t="shared" si="30"/>
        <v>―</v>
      </c>
      <c r="J148" s="45" t="str">
        <f t="shared" si="31"/>
        <v>--</v>
      </c>
      <c r="K148" s="38" t="str">
        <f t="shared" si="32"/>
        <v>―</v>
      </c>
      <c r="L148" s="38" t="str">
        <f t="shared" si="32"/>
        <v>―</v>
      </c>
      <c r="M148" s="45" t="str">
        <f t="shared" si="33"/>
        <v>--</v>
      </c>
      <c r="N148" s="38" t="str">
        <f t="shared" si="34"/>
        <v>―</v>
      </c>
      <c r="O148" s="38" t="str">
        <f t="shared" si="34"/>
        <v>―</v>
      </c>
      <c r="P148" s="42"/>
    </row>
    <row r="149" spans="1:16" ht="13.5" hidden="1" customHeight="1" x14ac:dyDescent="0.2">
      <c r="A149" s="34">
        <v>32</v>
      </c>
      <c r="B149" s="42"/>
      <c r="C149" s="137" t="str">
        <f t="shared" si="26"/>
        <v>項目32</v>
      </c>
      <c r="D149" s="45" t="str">
        <f t="shared" si="27"/>
        <v>--</v>
      </c>
      <c r="E149" s="38" t="str">
        <f t="shared" si="28"/>
        <v>―</v>
      </c>
      <c r="F149" s="38" t="str">
        <f t="shared" si="28"/>
        <v>―</v>
      </c>
      <c r="G149" s="45" t="str">
        <f t="shared" si="29"/>
        <v>--</v>
      </c>
      <c r="H149" s="38" t="str">
        <f t="shared" si="30"/>
        <v>―</v>
      </c>
      <c r="I149" s="38" t="str">
        <f t="shared" si="30"/>
        <v>―</v>
      </c>
      <c r="J149" s="45" t="str">
        <f t="shared" si="31"/>
        <v>--</v>
      </c>
      <c r="K149" s="38" t="str">
        <f t="shared" si="32"/>
        <v>―</v>
      </c>
      <c r="L149" s="38" t="str">
        <f t="shared" si="32"/>
        <v>―</v>
      </c>
      <c r="M149" s="45" t="str">
        <f t="shared" si="33"/>
        <v>--</v>
      </c>
      <c r="N149" s="38" t="str">
        <f t="shared" si="34"/>
        <v>―</v>
      </c>
      <c r="O149" s="38" t="str">
        <f t="shared" si="34"/>
        <v>―</v>
      </c>
      <c r="P149" s="42"/>
    </row>
    <row r="150" spans="1:16" ht="13.5" hidden="1" customHeight="1" x14ac:dyDescent="0.2">
      <c r="A150" s="34">
        <v>33</v>
      </c>
      <c r="B150" s="42"/>
      <c r="C150" s="137" t="str">
        <f t="shared" si="26"/>
        <v>項目33</v>
      </c>
      <c r="D150" s="45" t="str">
        <f t="shared" si="27"/>
        <v>--</v>
      </c>
      <c r="E150" s="38" t="str">
        <f t="shared" si="28"/>
        <v>―</v>
      </c>
      <c r="F150" s="38" t="str">
        <f t="shared" si="28"/>
        <v>―</v>
      </c>
      <c r="G150" s="45" t="str">
        <f t="shared" si="29"/>
        <v>--</v>
      </c>
      <c r="H150" s="38" t="str">
        <f t="shared" si="30"/>
        <v>―</v>
      </c>
      <c r="I150" s="38" t="str">
        <f t="shared" si="30"/>
        <v>―</v>
      </c>
      <c r="J150" s="45" t="str">
        <f t="shared" si="31"/>
        <v>--</v>
      </c>
      <c r="K150" s="38" t="str">
        <f t="shared" si="32"/>
        <v>―</v>
      </c>
      <c r="L150" s="38" t="str">
        <f t="shared" si="32"/>
        <v>―</v>
      </c>
      <c r="M150" s="45" t="str">
        <f t="shared" si="33"/>
        <v>--</v>
      </c>
      <c r="N150" s="38" t="str">
        <f t="shared" si="34"/>
        <v>―</v>
      </c>
      <c r="O150" s="38" t="str">
        <f t="shared" si="34"/>
        <v>―</v>
      </c>
      <c r="P150" s="42"/>
    </row>
    <row r="151" spans="1:16" ht="13.5" hidden="1" customHeight="1" x14ac:dyDescent="0.2">
      <c r="A151" s="34">
        <v>34</v>
      </c>
      <c r="B151" s="42"/>
      <c r="C151" s="137" t="str">
        <f t="shared" si="26"/>
        <v>項目34</v>
      </c>
      <c r="D151" s="45" t="str">
        <f t="shared" si="27"/>
        <v>--</v>
      </c>
      <c r="E151" s="38" t="str">
        <f t="shared" si="28"/>
        <v>―</v>
      </c>
      <c r="F151" s="38" t="str">
        <f t="shared" si="28"/>
        <v>―</v>
      </c>
      <c r="G151" s="45" t="str">
        <f t="shared" si="29"/>
        <v>--</v>
      </c>
      <c r="H151" s="38" t="str">
        <f t="shared" si="30"/>
        <v>―</v>
      </c>
      <c r="I151" s="38" t="str">
        <f t="shared" si="30"/>
        <v>―</v>
      </c>
      <c r="J151" s="45" t="str">
        <f t="shared" si="31"/>
        <v>--</v>
      </c>
      <c r="K151" s="38" t="str">
        <f t="shared" si="32"/>
        <v>―</v>
      </c>
      <c r="L151" s="38" t="str">
        <f t="shared" si="32"/>
        <v>―</v>
      </c>
      <c r="M151" s="45" t="str">
        <f t="shared" si="33"/>
        <v>--</v>
      </c>
      <c r="N151" s="38" t="str">
        <f t="shared" si="34"/>
        <v>―</v>
      </c>
      <c r="O151" s="38" t="str">
        <f t="shared" si="34"/>
        <v>―</v>
      </c>
      <c r="P151" s="42"/>
    </row>
    <row r="152" spans="1:16" ht="13.5" hidden="1" customHeight="1" x14ac:dyDescent="0.2">
      <c r="A152" s="34">
        <v>35</v>
      </c>
      <c r="B152" s="42"/>
      <c r="C152" s="137" t="str">
        <f t="shared" si="26"/>
        <v>項目35</v>
      </c>
      <c r="D152" s="45" t="str">
        <f t="shared" si="27"/>
        <v>--</v>
      </c>
      <c r="E152" s="38" t="str">
        <f t="shared" si="28"/>
        <v>―</v>
      </c>
      <c r="F152" s="38" t="str">
        <f t="shared" si="28"/>
        <v>―</v>
      </c>
      <c r="G152" s="45" t="str">
        <f t="shared" si="29"/>
        <v>--</v>
      </c>
      <c r="H152" s="38" t="str">
        <f t="shared" si="30"/>
        <v>―</v>
      </c>
      <c r="I152" s="38" t="str">
        <f t="shared" si="30"/>
        <v>―</v>
      </c>
      <c r="J152" s="45" t="str">
        <f t="shared" si="31"/>
        <v>--</v>
      </c>
      <c r="K152" s="38" t="str">
        <f t="shared" si="32"/>
        <v>―</v>
      </c>
      <c r="L152" s="38" t="str">
        <f t="shared" si="32"/>
        <v>―</v>
      </c>
      <c r="M152" s="45" t="str">
        <f t="shared" si="33"/>
        <v>--</v>
      </c>
      <c r="N152" s="38" t="str">
        <f t="shared" si="34"/>
        <v>―</v>
      </c>
      <c r="O152" s="38" t="str">
        <f t="shared" si="34"/>
        <v>―</v>
      </c>
      <c r="P152" s="42"/>
    </row>
    <row r="153" spans="1:16" ht="13.5" hidden="1" customHeight="1" x14ac:dyDescent="0.2">
      <c r="A153" s="34">
        <v>36</v>
      </c>
      <c r="B153" s="42"/>
      <c r="C153" s="137" t="str">
        <f t="shared" si="26"/>
        <v>項目36</v>
      </c>
      <c r="D153" s="45" t="str">
        <f t="shared" si="27"/>
        <v>--</v>
      </c>
      <c r="E153" s="38" t="str">
        <f t="shared" si="28"/>
        <v>―</v>
      </c>
      <c r="F153" s="38" t="str">
        <f t="shared" si="28"/>
        <v>―</v>
      </c>
      <c r="G153" s="45" t="str">
        <f t="shared" si="29"/>
        <v>--</v>
      </c>
      <c r="H153" s="38" t="str">
        <f t="shared" si="30"/>
        <v>―</v>
      </c>
      <c r="I153" s="38" t="str">
        <f t="shared" si="30"/>
        <v>―</v>
      </c>
      <c r="J153" s="45" t="str">
        <f t="shared" si="31"/>
        <v>--</v>
      </c>
      <c r="K153" s="38" t="str">
        <f t="shared" si="32"/>
        <v>―</v>
      </c>
      <c r="L153" s="38" t="str">
        <f t="shared" si="32"/>
        <v>―</v>
      </c>
      <c r="M153" s="45" t="str">
        <f t="shared" si="33"/>
        <v>--</v>
      </c>
      <c r="N153" s="38" t="str">
        <f t="shared" si="34"/>
        <v>―</v>
      </c>
      <c r="O153" s="38" t="str">
        <f t="shared" si="34"/>
        <v>―</v>
      </c>
      <c r="P153" s="42"/>
    </row>
    <row r="154" spans="1:16" ht="13.5" hidden="1" customHeight="1" x14ac:dyDescent="0.2">
      <c r="A154" s="34">
        <v>37</v>
      </c>
      <c r="B154" s="42"/>
      <c r="C154" s="137" t="str">
        <f t="shared" si="26"/>
        <v>項目37</v>
      </c>
      <c r="D154" s="45" t="str">
        <f t="shared" si="27"/>
        <v>--</v>
      </c>
      <c r="E154" s="38" t="str">
        <f t="shared" si="28"/>
        <v>―</v>
      </c>
      <c r="F154" s="38" t="str">
        <f t="shared" si="28"/>
        <v>―</v>
      </c>
      <c r="G154" s="45" t="str">
        <f t="shared" si="29"/>
        <v>--</v>
      </c>
      <c r="H154" s="38" t="str">
        <f t="shared" si="30"/>
        <v>―</v>
      </c>
      <c r="I154" s="38" t="str">
        <f t="shared" si="30"/>
        <v>―</v>
      </c>
      <c r="J154" s="45" t="str">
        <f t="shared" si="31"/>
        <v>--</v>
      </c>
      <c r="K154" s="38" t="str">
        <f t="shared" si="32"/>
        <v>―</v>
      </c>
      <c r="L154" s="38" t="str">
        <f t="shared" si="32"/>
        <v>―</v>
      </c>
      <c r="M154" s="45" t="str">
        <f t="shared" si="33"/>
        <v>--</v>
      </c>
      <c r="N154" s="38" t="str">
        <f t="shared" si="34"/>
        <v>―</v>
      </c>
      <c r="O154" s="38" t="str">
        <f t="shared" si="34"/>
        <v>―</v>
      </c>
      <c r="P154" s="42"/>
    </row>
    <row r="155" spans="1:16" ht="13.5" hidden="1" customHeight="1" x14ac:dyDescent="0.2">
      <c r="A155" s="34">
        <v>38</v>
      </c>
      <c r="B155" s="42"/>
      <c r="C155" s="137" t="str">
        <f t="shared" si="26"/>
        <v>項目38</v>
      </c>
      <c r="D155" s="45" t="str">
        <f t="shared" si="27"/>
        <v>--</v>
      </c>
      <c r="E155" s="38" t="str">
        <f t="shared" si="28"/>
        <v>―</v>
      </c>
      <c r="F155" s="38" t="str">
        <f t="shared" si="28"/>
        <v>―</v>
      </c>
      <c r="G155" s="45" t="str">
        <f t="shared" si="29"/>
        <v>--</v>
      </c>
      <c r="H155" s="38" t="str">
        <f t="shared" si="30"/>
        <v>―</v>
      </c>
      <c r="I155" s="38" t="str">
        <f t="shared" si="30"/>
        <v>―</v>
      </c>
      <c r="J155" s="45" t="str">
        <f t="shared" si="31"/>
        <v>--</v>
      </c>
      <c r="K155" s="38" t="str">
        <f t="shared" si="32"/>
        <v>―</v>
      </c>
      <c r="L155" s="38" t="str">
        <f t="shared" si="32"/>
        <v>―</v>
      </c>
      <c r="M155" s="45" t="str">
        <f t="shared" si="33"/>
        <v>--</v>
      </c>
      <c r="N155" s="38" t="str">
        <f t="shared" si="34"/>
        <v>―</v>
      </c>
      <c r="O155" s="38" t="str">
        <f t="shared" si="34"/>
        <v>―</v>
      </c>
      <c r="P155" s="42"/>
    </row>
    <row r="156" spans="1:16" ht="13.5" hidden="1" customHeight="1" x14ac:dyDescent="0.2">
      <c r="A156" s="34">
        <v>39</v>
      </c>
      <c r="B156" s="42"/>
      <c r="C156" s="137" t="str">
        <f t="shared" si="26"/>
        <v>項目39</v>
      </c>
      <c r="D156" s="45" t="str">
        <f t="shared" si="27"/>
        <v>--</v>
      </c>
      <c r="E156" s="38" t="str">
        <f t="shared" si="28"/>
        <v>―</v>
      </c>
      <c r="F156" s="38" t="str">
        <f t="shared" si="28"/>
        <v>―</v>
      </c>
      <c r="G156" s="45" t="str">
        <f t="shared" si="29"/>
        <v>--</v>
      </c>
      <c r="H156" s="38" t="str">
        <f t="shared" si="30"/>
        <v>―</v>
      </c>
      <c r="I156" s="38" t="str">
        <f t="shared" si="30"/>
        <v>―</v>
      </c>
      <c r="J156" s="45" t="str">
        <f t="shared" si="31"/>
        <v>--</v>
      </c>
      <c r="K156" s="38" t="str">
        <f t="shared" si="32"/>
        <v>―</v>
      </c>
      <c r="L156" s="38" t="str">
        <f t="shared" si="32"/>
        <v>―</v>
      </c>
      <c r="M156" s="45" t="str">
        <f t="shared" si="33"/>
        <v>--</v>
      </c>
      <c r="N156" s="38" t="str">
        <f t="shared" si="34"/>
        <v>―</v>
      </c>
      <c r="O156" s="38" t="str">
        <f t="shared" si="34"/>
        <v>―</v>
      </c>
      <c r="P156" s="42"/>
    </row>
    <row r="157" spans="1:16" ht="13.5" hidden="1" customHeight="1" x14ac:dyDescent="0.2">
      <c r="A157" s="34">
        <v>40</v>
      </c>
      <c r="B157" s="42"/>
      <c r="C157" s="137" t="str">
        <f t="shared" si="26"/>
        <v>項目40</v>
      </c>
      <c r="D157" s="45" t="str">
        <f t="shared" si="27"/>
        <v>--</v>
      </c>
      <c r="E157" s="38" t="str">
        <f t="shared" si="28"/>
        <v>―</v>
      </c>
      <c r="F157" s="38" t="str">
        <f t="shared" si="28"/>
        <v>―</v>
      </c>
      <c r="G157" s="45" t="str">
        <f t="shared" si="29"/>
        <v>--</v>
      </c>
      <c r="H157" s="38" t="str">
        <f t="shared" si="30"/>
        <v>―</v>
      </c>
      <c r="I157" s="38" t="str">
        <f t="shared" si="30"/>
        <v>―</v>
      </c>
      <c r="J157" s="45" t="str">
        <f t="shared" si="31"/>
        <v>--</v>
      </c>
      <c r="K157" s="38" t="str">
        <f t="shared" si="32"/>
        <v>―</v>
      </c>
      <c r="L157" s="38" t="str">
        <f t="shared" si="32"/>
        <v>―</v>
      </c>
      <c r="M157" s="45" t="str">
        <f t="shared" si="33"/>
        <v>--</v>
      </c>
      <c r="N157" s="38" t="str">
        <f t="shared" si="34"/>
        <v>―</v>
      </c>
      <c r="O157" s="38" t="str">
        <f t="shared" si="34"/>
        <v>―</v>
      </c>
      <c r="P157" s="42"/>
    </row>
    <row r="158" spans="1:16" ht="13.5" hidden="1" customHeight="1" x14ac:dyDescent="0.2">
      <c r="A158" s="34">
        <v>41</v>
      </c>
      <c r="B158" s="42"/>
      <c r="C158" s="137" t="str">
        <f t="shared" si="26"/>
        <v>項目41</v>
      </c>
      <c r="D158" s="45" t="str">
        <f t="shared" si="27"/>
        <v>--</v>
      </c>
      <c r="E158" s="38" t="str">
        <f t="shared" si="28"/>
        <v>―</v>
      </c>
      <c r="F158" s="38" t="str">
        <f t="shared" si="28"/>
        <v>―</v>
      </c>
      <c r="G158" s="45" t="str">
        <f t="shared" si="29"/>
        <v>--</v>
      </c>
      <c r="H158" s="38" t="str">
        <f t="shared" si="30"/>
        <v>―</v>
      </c>
      <c r="I158" s="38" t="str">
        <f t="shared" si="30"/>
        <v>―</v>
      </c>
      <c r="J158" s="45" t="str">
        <f t="shared" si="31"/>
        <v>--</v>
      </c>
      <c r="K158" s="38" t="str">
        <f t="shared" si="32"/>
        <v>―</v>
      </c>
      <c r="L158" s="38" t="str">
        <f t="shared" si="32"/>
        <v>―</v>
      </c>
      <c r="M158" s="45" t="str">
        <f t="shared" si="33"/>
        <v>--</v>
      </c>
      <c r="N158" s="38" t="str">
        <f t="shared" si="34"/>
        <v>―</v>
      </c>
      <c r="O158" s="38" t="str">
        <f t="shared" si="34"/>
        <v>―</v>
      </c>
      <c r="P158" s="42"/>
    </row>
    <row r="159" spans="1:16" ht="13.5" hidden="1" customHeight="1" x14ac:dyDescent="0.2">
      <c r="A159" s="34">
        <v>42</v>
      </c>
      <c r="B159" s="42"/>
      <c r="C159" s="137" t="str">
        <f t="shared" si="26"/>
        <v>項目42</v>
      </c>
      <c r="D159" s="45" t="str">
        <f t="shared" si="27"/>
        <v>--</v>
      </c>
      <c r="E159" s="38" t="str">
        <f t="shared" si="28"/>
        <v>―</v>
      </c>
      <c r="F159" s="38" t="str">
        <f t="shared" si="28"/>
        <v>―</v>
      </c>
      <c r="G159" s="45" t="str">
        <f t="shared" si="29"/>
        <v>--</v>
      </c>
      <c r="H159" s="38" t="str">
        <f t="shared" si="30"/>
        <v>―</v>
      </c>
      <c r="I159" s="38" t="str">
        <f t="shared" si="30"/>
        <v>―</v>
      </c>
      <c r="J159" s="45" t="str">
        <f t="shared" si="31"/>
        <v>--</v>
      </c>
      <c r="K159" s="38" t="str">
        <f t="shared" si="32"/>
        <v>―</v>
      </c>
      <c r="L159" s="38" t="str">
        <f t="shared" si="32"/>
        <v>―</v>
      </c>
      <c r="M159" s="45" t="str">
        <f t="shared" si="33"/>
        <v>--</v>
      </c>
      <c r="N159" s="38" t="str">
        <f t="shared" si="34"/>
        <v>―</v>
      </c>
      <c r="O159" s="38" t="str">
        <f t="shared" si="34"/>
        <v>―</v>
      </c>
      <c r="P159" s="42"/>
    </row>
    <row r="160" spans="1:16" ht="13.5" hidden="1" customHeight="1" x14ac:dyDescent="0.2">
      <c r="A160" s="34">
        <v>43</v>
      </c>
      <c r="B160" s="42"/>
      <c r="C160" s="137" t="str">
        <f t="shared" si="26"/>
        <v>項目43</v>
      </c>
      <c r="D160" s="45" t="str">
        <f t="shared" si="27"/>
        <v>--</v>
      </c>
      <c r="E160" s="38" t="str">
        <f t="shared" si="28"/>
        <v>―</v>
      </c>
      <c r="F160" s="38" t="str">
        <f t="shared" si="28"/>
        <v>―</v>
      </c>
      <c r="G160" s="45" t="str">
        <f t="shared" si="29"/>
        <v>--</v>
      </c>
      <c r="H160" s="38" t="str">
        <f t="shared" si="30"/>
        <v>―</v>
      </c>
      <c r="I160" s="38" t="str">
        <f t="shared" si="30"/>
        <v>―</v>
      </c>
      <c r="J160" s="45" t="str">
        <f t="shared" si="31"/>
        <v>--</v>
      </c>
      <c r="K160" s="38" t="str">
        <f t="shared" si="32"/>
        <v>―</v>
      </c>
      <c r="L160" s="38" t="str">
        <f t="shared" si="32"/>
        <v>―</v>
      </c>
      <c r="M160" s="45" t="str">
        <f t="shared" si="33"/>
        <v>--</v>
      </c>
      <c r="N160" s="38" t="str">
        <f t="shared" si="34"/>
        <v>―</v>
      </c>
      <c r="O160" s="38" t="str">
        <f t="shared" si="34"/>
        <v>―</v>
      </c>
      <c r="P160" s="42"/>
    </row>
    <row r="161" spans="1:16" ht="13.5" hidden="1" customHeight="1" x14ac:dyDescent="0.2">
      <c r="A161" s="34">
        <v>44</v>
      </c>
      <c r="B161" s="42"/>
      <c r="C161" s="137" t="str">
        <f t="shared" si="26"/>
        <v>項目44</v>
      </c>
      <c r="D161" s="45" t="str">
        <f t="shared" si="27"/>
        <v>--</v>
      </c>
      <c r="E161" s="38" t="str">
        <f t="shared" si="28"/>
        <v>―</v>
      </c>
      <c r="F161" s="38" t="str">
        <f t="shared" si="28"/>
        <v>―</v>
      </c>
      <c r="G161" s="45" t="str">
        <f t="shared" si="29"/>
        <v>--</v>
      </c>
      <c r="H161" s="38" t="str">
        <f t="shared" si="30"/>
        <v>―</v>
      </c>
      <c r="I161" s="38" t="str">
        <f t="shared" si="30"/>
        <v>―</v>
      </c>
      <c r="J161" s="45" t="str">
        <f t="shared" si="31"/>
        <v>--</v>
      </c>
      <c r="K161" s="38" t="str">
        <f t="shared" si="32"/>
        <v>―</v>
      </c>
      <c r="L161" s="38" t="str">
        <f t="shared" si="32"/>
        <v>―</v>
      </c>
      <c r="M161" s="45" t="str">
        <f t="shared" si="33"/>
        <v>--</v>
      </c>
      <c r="N161" s="38" t="str">
        <f t="shared" si="34"/>
        <v>―</v>
      </c>
      <c r="O161" s="38" t="str">
        <f t="shared" si="34"/>
        <v>―</v>
      </c>
      <c r="P161" s="42"/>
    </row>
    <row r="162" spans="1:16" ht="13.5" hidden="1" customHeight="1" x14ac:dyDescent="0.2">
      <c r="A162" s="34">
        <v>45</v>
      </c>
      <c r="B162" s="42"/>
      <c r="C162" s="137" t="str">
        <f t="shared" si="26"/>
        <v>項目45</v>
      </c>
      <c r="D162" s="45" t="str">
        <f t="shared" si="27"/>
        <v>--</v>
      </c>
      <c r="E162" s="38" t="str">
        <f t="shared" si="28"/>
        <v>―</v>
      </c>
      <c r="F162" s="38" t="str">
        <f t="shared" si="28"/>
        <v>―</v>
      </c>
      <c r="G162" s="45" t="str">
        <f t="shared" si="29"/>
        <v>--</v>
      </c>
      <c r="H162" s="38" t="str">
        <f t="shared" si="30"/>
        <v>―</v>
      </c>
      <c r="I162" s="38" t="str">
        <f t="shared" si="30"/>
        <v>―</v>
      </c>
      <c r="J162" s="45" t="str">
        <f t="shared" si="31"/>
        <v>--</v>
      </c>
      <c r="K162" s="38" t="str">
        <f t="shared" si="32"/>
        <v>―</v>
      </c>
      <c r="L162" s="38" t="str">
        <f t="shared" si="32"/>
        <v>―</v>
      </c>
      <c r="M162" s="45" t="str">
        <f t="shared" si="33"/>
        <v>--</v>
      </c>
      <c r="N162" s="38" t="str">
        <f t="shared" si="34"/>
        <v>―</v>
      </c>
      <c r="O162" s="38" t="str">
        <f t="shared" si="34"/>
        <v>―</v>
      </c>
      <c r="P162" s="42"/>
    </row>
    <row r="163" spans="1:16" ht="13.5" hidden="1" customHeight="1" x14ac:dyDescent="0.2">
      <c r="A163" s="34">
        <v>46</v>
      </c>
      <c r="B163" s="42"/>
      <c r="C163" s="137" t="str">
        <f t="shared" si="26"/>
        <v>項目46</v>
      </c>
      <c r="D163" s="45" t="str">
        <f t="shared" si="27"/>
        <v>--</v>
      </c>
      <c r="E163" s="38" t="str">
        <f t="shared" si="28"/>
        <v>―</v>
      </c>
      <c r="F163" s="38" t="str">
        <f t="shared" si="28"/>
        <v>―</v>
      </c>
      <c r="G163" s="45" t="str">
        <f t="shared" si="29"/>
        <v>--</v>
      </c>
      <c r="H163" s="38" t="str">
        <f t="shared" si="30"/>
        <v>―</v>
      </c>
      <c r="I163" s="38" t="str">
        <f t="shared" si="30"/>
        <v>―</v>
      </c>
      <c r="J163" s="45" t="str">
        <f t="shared" si="31"/>
        <v>--</v>
      </c>
      <c r="K163" s="38" t="str">
        <f t="shared" si="32"/>
        <v>―</v>
      </c>
      <c r="L163" s="38" t="str">
        <f t="shared" si="32"/>
        <v>―</v>
      </c>
      <c r="M163" s="45" t="str">
        <f t="shared" si="33"/>
        <v>--</v>
      </c>
      <c r="N163" s="38" t="str">
        <f t="shared" si="34"/>
        <v>―</v>
      </c>
      <c r="O163" s="38" t="str">
        <f t="shared" si="34"/>
        <v>―</v>
      </c>
      <c r="P163" s="42"/>
    </row>
    <row r="164" spans="1:16" ht="13.5" hidden="1" customHeight="1" x14ac:dyDescent="0.2">
      <c r="A164" s="34">
        <v>47</v>
      </c>
      <c r="B164" s="42"/>
      <c r="C164" s="137" t="str">
        <f t="shared" si="26"/>
        <v>項目47</v>
      </c>
      <c r="D164" s="45" t="str">
        <f t="shared" si="27"/>
        <v>--</v>
      </c>
      <c r="E164" s="38" t="str">
        <f t="shared" si="28"/>
        <v>―</v>
      </c>
      <c r="F164" s="38" t="str">
        <f t="shared" si="28"/>
        <v>―</v>
      </c>
      <c r="G164" s="45" t="str">
        <f t="shared" si="29"/>
        <v>--</v>
      </c>
      <c r="H164" s="38" t="str">
        <f t="shared" si="30"/>
        <v>―</v>
      </c>
      <c r="I164" s="38" t="str">
        <f t="shared" si="30"/>
        <v>―</v>
      </c>
      <c r="J164" s="45" t="str">
        <f t="shared" si="31"/>
        <v>--</v>
      </c>
      <c r="K164" s="38" t="str">
        <f t="shared" si="32"/>
        <v>―</v>
      </c>
      <c r="L164" s="38" t="str">
        <f t="shared" si="32"/>
        <v>―</v>
      </c>
      <c r="M164" s="45" t="str">
        <f t="shared" si="33"/>
        <v>--</v>
      </c>
      <c r="N164" s="38" t="str">
        <f t="shared" si="34"/>
        <v>―</v>
      </c>
      <c r="O164" s="38" t="str">
        <f t="shared" si="34"/>
        <v>―</v>
      </c>
      <c r="P164" s="42"/>
    </row>
    <row r="165" spans="1:16" ht="13.5" hidden="1" customHeight="1" x14ac:dyDescent="0.2">
      <c r="A165" s="34">
        <v>48</v>
      </c>
      <c r="B165" s="42"/>
      <c r="C165" s="137" t="str">
        <f t="shared" si="26"/>
        <v>項目48</v>
      </c>
      <c r="D165" s="45" t="str">
        <f t="shared" si="27"/>
        <v>--</v>
      </c>
      <c r="E165" s="38" t="str">
        <f t="shared" si="28"/>
        <v>―</v>
      </c>
      <c r="F165" s="38" t="str">
        <f t="shared" si="28"/>
        <v>―</v>
      </c>
      <c r="G165" s="45" t="str">
        <f t="shared" si="29"/>
        <v>--</v>
      </c>
      <c r="H165" s="38" t="str">
        <f t="shared" si="30"/>
        <v>―</v>
      </c>
      <c r="I165" s="38" t="str">
        <f t="shared" si="30"/>
        <v>―</v>
      </c>
      <c r="J165" s="45" t="str">
        <f t="shared" si="31"/>
        <v>--</v>
      </c>
      <c r="K165" s="38" t="str">
        <f t="shared" si="32"/>
        <v>―</v>
      </c>
      <c r="L165" s="38" t="str">
        <f t="shared" si="32"/>
        <v>―</v>
      </c>
      <c r="M165" s="45" t="str">
        <f t="shared" si="33"/>
        <v>--</v>
      </c>
      <c r="N165" s="38" t="str">
        <f t="shared" si="34"/>
        <v>―</v>
      </c>
      <c r="O165" s="38" t="str">
        <f t="shared" si="34"/>
        <v>―</v>
      </c>
      <c r="P165" s="42"/>
    </row>
    <row r="166" spans="1:16" ht="13.5" hidden="1" customHeight="1" x14ac:dyDescent="0.2">
      <c r="A166" s="34">
        <v>49</v>
      </c>
      <c r="B166" s="42"/>
      <c r="C166" s="137" t="str">
        <f t="shared" si="26"/>
        <v>項目49</v>
      </c>
      <c r="D166" s="45" t="str">
        <f t="shared" si="27"/>
        <v>--</v>
      </c>
      <c r="E166" s="38" t="str">
        <f t="shared" si="28"/>
        <v>―</v>
      </c>
      <c r="F166" s="38" t="str">
        <f t="shared" si="28"/>
        <v>―</v>
      </c>
      <c r="G166" s="45" t="str">
        <f t="shared" si="29"/>
        <v>--</v>
      </c>
      <c r="H166" s="38" t="str">
        <f t="shared" si="30"/>
        <v>―</v>
      </c>
      <c r="I166" s="38" t="str">
        <f t="shared" si="30"/>
        <v>―</v>
      </c>
      <c r="J166" s="45" t="str">
        <f t="shared" si="31"/>
        <v>--</v>
      </c>
      <c r="K166" s="38" t="str">
        <f t="shared" si="32"/>
        <v>―</v>
      </c>
      <c r="L166" s="38" t="str">
        <f t="shared" si="32"/>
        <v>―</v>
      </c>
      <c r="M166" s="45" t="str">
        <f t="shared" si="33"/>
        <v>--</v>
      </c>
      <c r="N166" s="38" t="str">
        <f t="shared" si="34"/>
        <v>―</v>
      </c>
      <c r="O166" s="38" t="str">
        <f t="shared" si="34"/>
        <v>―</v>
      </c>
      <c r="P166" s="42"/>
    </row>
    <row r="167" spans="1:16" ht="13.5" hidden="1" customHeight="1" x14ac:dyDescent="0.2">
      <c r="A167" s="34">
        <v>50</v>
      </c>
      <c r="B167" s="42"/>
      <c r="C167" s="137" t="str">
        <f t="shared" si="26"/>
        <v>項目50</v>
      </c>
      <c r="D167" s="45" t="str">
        <f t="shared" si="27"/>
        <v>--</v>
      </c>
      <c r="E167" s="38" t="str">
        <f t="shared" si="28"/>
        <v>―</v>
      </c>
      <c r="F167" s="38" t="str">
        <f t="shared" si="28"/>
        <v>―</v>
      </c>
      <c r="G167" s="45" t="str">
        <f t="shared" si="29"/>
        <v>--</v>
      </c>
      <c r="H167" s="38" t="str">
        <f t="shared" si="30"/>
        <v>―</v>
      </c>
      <c r="I167" s="38" t="str">
        <f t="shared" si="30"/>
        <v>―</v>
      </c>
      <c r="J167" s="45" t="str">
        <f t="shared" si="31"/>
        <v>--</v>
      </c>
      <c r="K167" s="38" t="str">
        <f t="shared" si="32"/>
        <v>―</v>
      </c>
      <c r="L167" s="38" t="str">
        <f t="shared" si="32"/>
        <v>―</v>
      </c>
      <c r="M167" s="45" t="str">
        <f t="shared" si="33"/>
        <v>--</v>
      </c>
      <c r="N167" s="38" t="str">
        <f t="shared" si="34"/>
        <v>―</v>
      </c>
      <c r="O167" s="38" t="str">
        <f t="shared" si="34"/>
        <v>―</v>
      </c>
      <c r="P167" s="42"/>
    </row>
    <row r="168" spans="1:16" ht="3" hidden="1" customHeight="1" x14ac:dyDescent="0.2">
      <c r="A168" s="34"/>
      <c r="B168" s="42"/>
      <c r="C168" s="134"/>
      <c r="D168" s="129"/>
      <c r="E168" s="85"/>
      <c r="F168" s="85"/>
      <c r="G168" s="128"/>
      <c r="H168" s="85"/>
      <c r="I168" s="168"/>
      <c r="J168" s="129"/>
      <c r="K168" s="85"/>
      <c r="L168" s="85"/>
      <c r="M168" s="128"/>
      <c r="N168" s="85"/>
      <c r="O168" s="168"/>
      <c r="P168" s="42"/>
    </row>
    <row r="169" spans="1:16" ht="13.5" hidden="1" customHeight="1" x14ac:dyDescent="0.2">
      <c r="A169" s="34">
        <v>1</v>
      </c>
      <c r="B169" s="42"/>
      <c r="C169" s="152" t="s">
        <v>32</v>
      </c>
      <c r="D169" s="45">
        <f>IF(INDEX(比較データ合計, $A169, $E$1)="", "--", INDEX(比較データ合計, $A169, $E$1)/$G$1)</f>
        <v>48155210.343267702</v>
      </c>
      <c r="E169" s="38" t="str">
        <f t="shared" ref="E169:F169" si="35">"―"</f>
        <v>―</v>
      </c>
      <c r="F169" s="38" t="str">
        <f t="shared" si="35"/>
        <v>―</v>
      </c>
      <c r="G169" s="45">
        <f>IF(INDEX(分析データ合計, $A169, $E$1)="", "--", INDEX(分析データ合計, $A169, $E$1)/$G$1)</f>
        <v>59641696.651147299</v>
      </c>
      <c r="H169" s="38" t="str">
        <f t="shared" ref="H169:I169" si="36">"―"</f>
        <v>―</v>
      </c>
      <c r="I169" s="38" t="str">
        <f t="shared" si="36"/>
        <v>―</v>
      </c>
      <c r="J169" s="45">
        <f>IF(INDEX(合算比較データ合計, $A169, $E$1)="", "--", INDEX(合算比較データ合計, $A169, $E$1)/$G$1)</f>
        <v>48155210.343267702</v>
      </c>
      <c r="K169" s="38" t="str">
        <f t="shared" ref="K169:L169" si="37">"―"</f>
        <v>―</v>
      </c>
      <c r="L169" s="38" t="str">
        <f t="shared" si="37"/>
        <v>―</v>
      </c>
      <c r="M169" s="45">
        <f>IF(INDEX(合算分析データ合計, $A169, $E$1)="", "--", INDEX(合算分析データ合計, $A169, $E$1)/$G$1)</f>
        <v>59641696.651147299</v>
      </c>
      <c r="N169" s="38" t="str">
        <f t="shared" ref="N169:O169" si="38">"―"</f>
        <v>―</v>
      </c>
      <c r="O169" s="38" t="str">
        <f t="shared" si="38"/>
        <v>―</v>
      </c>
      <c r="P169" s="42"/>
    </row>
    <row r="170" spans="1:16" ht="12" hidden="1" customHeight="1" collapsed="1" x14ac:dyDescent="0.2">
      <c r="A170" s="34"/>
    </row>
    <row r="171" spans="1:16" ht="12" hidden="1" customHeight="1" x14ac:dyDescent="0.2">
      <c r="A171" s="34"/>
      <c r="C171" s="100"/>
      <c r="D171" s="162" t="s">
        <v>44</v>
      </c>
      <c r="E171" s="71"/>
      <c r="F171" s="71"/>
      <c r="G171" s="71"/>
      <c r="H171" s="71"/>
      <c r="I171" s="166"/>
      <c r="J171" s="162" t="s">
        <v>59</v>
      </c>
      <c r="K171" s="71"/>
      <c r="L171" s="71"/>
      <c r="M171" s="71"/>
      <c r="N171" s="71"/>
      <c r="O171" s="166"/>
    </row>
    <row r="172" spans="1:16" ht="13.5" hidden="1" customHeight="1" x14ac:dyDescent="0.2">
      <c r="A172" s="34">
        <v>1</v>
      </c>
      <c r="B172" s="42"/>
      <c r="C172" s="137" t="str">
        <f t="shared" ref="C172:C221" si="39">$C9</f>
        <v>加工食品</v>
      </c>
      <c r="D172" s="45" t="str">
        <f t="shared" ref="D172:D221" si="40">IF(INDEX(前年比較データ, $A172, $E$1)="", "--", INDEX(前年比較データ, $A172, $E$1)/$G$1)</f>
        <v>--</v>
      </c>
      <c r="E172" s="38" t="str">
        <f t="shared" ref="E172:F221" si="41">"―"</f>
        <v>―</v>
      </c>
      <c r="F172" s="38" t="str">
        <f t="shared" si="41"/>
        <v>―</v>
      </c>
      <c r="G172" s="45" t="str">
        <f t="shared" ref="G172:G221" si="42">IF(INDEX(前年分析データ, $A172, $E$1)="", "--", INDEX(前年分析データ, $A172, $E$1)/$G$1)</f>
        <v>--</v>
      </c>
      <c r="H172" s="38" t="str">
        <f t="shared" ref="H172:I221" si="43">"―"</f>
        <v>―</v>
      </c>
      <c r="I172" s="38" t="str">
        <f t="shared" si="43"/>
        <v>―</v>
      </c>
      <c r="J172" s="45" t="str">
        <f t="shared" ref="J172:J221" si="44">IF(INDEX(合算前年比較データ, $A172, $E$1)="", "--", INDEX(合算前年比較データ, $A172, $E$1)/$G$1)</f>
        <v>--</v>
      </c>
      <c r="K172" s="38" t="str">
        <f t="shared" ref="K172:L221" si="45">"―"</f>
        <v>―</v>
      </c>
      <c r="L172" s="38" t="str">
        <f t="shared" si="45"/>
        <v>―</v>
      </c>
      <c r="M172" s="45" t="str">
        <f t="shared" ref="M172:M221" si="46">IF(INDEX(合算前年分析データ, $A172, $E$1)="", "--", INDEX(合算前年分析データ, $A172, $E$1)/$G$1)</f>
        <v>--</v>
      </c>
      <c r="N172" s="38" t="str">
        <f t="shared" ref="N172:O221" si="47">"―"</f>
        <v>―</v>
      </c>
      <c r="O172" s="38" t="str">
        <f t="shared" si="47"/>
        <v>―</v>
      </c>
      <c r="P172" s="42"/>
    </row>
    <row r="173" spans="1:16" ht="13.5" hidden="1" customHeight="1" x14ac:dyDescent="0.2">
      <c r="A173" s="34">
        <v>2</v>
      </c>
      <c r="B173" s="42"/>
      <c r="C173" s="137" t="str">
        <f t="shared" si="39"/>
        <v>生鮮食品</v>
      </c>
      <c r="D173" s="45" t="str">
        <f t="shared" si="40"/>
        <v>--</v>
      </c>
      <c r="E173" s="38" t="str">
        <f t="shared" si="41"/>
        <v>―</v>
      </c>
      <c r="F173" s="38" t="str">
        <f t="shared" si="41"/>
        <v>―</v>
      </c>
      <c r="G173" s="45" t="str">
        <f t="shared" si="42"/>
        <v>--</v>
      </c>
      <c r="H173" s="38" t="str">
        <f t="shared" si="43"/>
        <v>―</v>
      </c>
      <c r="I173" s="38" t="str">
        <f t="shared" si="43"/>
        <v>―</v>
      </c>
      <c r="J173" s="45" t="str">
        <f t="shared" si="44"/>
        <v>--</v>
      </c>
      <c r="K173" s="38" t="str">
        <f t="shared" si="45"/>
        <v>―</v>
      </c>
      <c r="L173" s="38" t="str">
        <f t="shared" si="45"/>
        <v>―</v>
      </c>
      <c r="M173" s="45" t="str">
        <f t="shared" si="46"/>
        <v>--</v>
      </c>
      <c r="N173" s="38" t="str">
        <f t="shared" si="47"/>
        <v>―</v>
      </c>
      <c r="O173" s="38" t="str">
        <f t="shared" si="47"/>
        <v>―</v>
      </c>
      <c r="P173" s="42"/>
    </row>
    <row r="174" spans="1:16" ht="13.5" hidden="1" customHeight="1" x14ac:dyDescent="0.2">
      <c r="A174" s="34">
        <v>3</v>
      </c>
      <c r="B174" s="42"/>
      <c r="C174" s="137" t="str">
        <f t="shared" si="39"/>
        <v>菓子類</v>
      </c>
      <c r="D174" s="45" t="str">
        <f t="shared" si="40"/>
        <v>--</v>
      </c>
      <c r="E174" s="38" t="str">
        <f t="shared" si="41"/>
        <v>―</v>
      </c>
      <c r="F174" s="38" t="str">
        <f t="shared" si="41"/>
        <v>―</v>
      </c>
      <c r="G174" s="45" t="str">
        <f t="shared" si="42"/>
        <v>--</v>
      </c>
      <c r="H174" s="38" t="str">
        <f t="shared" si="43"/>
        <v>―</v>
      </c>
      <c r="I174" s="38" t="str">
        <f t="shared" si="43"/>
        <v>―</v>
      </c>
      <c r="J174" s="45" t="str">
        <f t="shared" si="44"/>
        <v>--</v>
      </c>
      <c r="K174" s="38" t="str">
        <f t="shared" si="45"/>
        <v>―</v>
      </c>
      <c r="L174" s="38" t="str">
        <f t="shared" si="45"/>
        <v>―</v>
      </c>
      <c r="M174" s="45" t="str">
        <f t="shared" si="46"/>
        <v>--</v>
      </c>
      <c r="N174" s="38" t="str">
        <f t="shared" si="47"/>
        <v>―</v>
      </c>
      <c r="O174" s="38" t="str">
        <f t="shared" si="47"/>
        <v>―</v>
      </c>
      <c r="P174" s="42"/>
    </row>
    <row r="175" spans="1:16" ht="13.5" hidden="1" customHeight="1" x14ac:dyDescent="0.2">
      <c r="A175" s="34">
        <v>4</v>
      </c>
      <c r="B175" s="42"/>
      <c r="C175" s="137" t="str">
        <f t="shared" si="39"/>
        <v>項目4</v>
      </c>
      <c r="D175" s="45" t="str">
        <f t="shared" si="40"/>
        <v>--</v>
      </c>
      <c r="E175" s="38" t="str">
        <f t="shared" si="41"/>
        <v>―</v>
      </c>
      <c r="F175" s="38" t="str">
        <f t="shared" si="41"/>
        <v>―</v>
      </c>
      <c r="G175" s="45" t="str">
        <f t="shared" si="42"/>
        <v>--</v>
      </c>
      <c r="H175" s="38" t="str">
        <f t="shared" si="43"/>
        <v>―</v>
      </c>
      <c r="I175" s="38" t="str">
        <f t="shared" si="43"/>
        <v>―</v>
      </c>
      <c r="J175" s="45" t="str">
        <f t="shared" si="44"/>
        <v>--</v>
      </c>
      <c r="K175" s="38" t="str">
        <f t="shared" si="45"/>
        <v>―</v>
      </c>
      <c r="L175" s="38" t="str">
        <f t="shared" si="45"/>
        <v>―</v>
      </c>
      <c r="M175" s="45" t="str">
        <f t="shared" si="46"/>
        <v>--</v>
      </c>
      <c r="N175" s="38" t="str">
        <f t="shared" si="47"/>
        <v>―</v>
      </c>
      <c r="O175" s="38" t="str">
        <f t="shared" si="47"/>
        <v>―</v>
      </c>
      <c r="P175" s="42"/>
    </row>
    <row r="176" spans="1:16" ht="13.5" hidden="1" customHeight="1" x14ac:dyDescent="0.2">
      <c r="A176" s="34">
        <v>5</v>
      </c>
      <c r="B176" s="42"/>
      <c r="C176" s="137" t="str">
        <f t="shared" si="39"/>
        <v>項目5</v>
      </c>
      <c r="D176" s="45" t="str">
        <f t="shared" si="40"/>
        <v>--</v>
      </c>
      <c r="E176" s="38" t="str">
        <f t="shared" si="41"/>
        <v>―</v>
      </c>
      <c r="F176" s="38" t="str">
        <f t="shared" si="41"/>
        <v>―</v>
      </c>
      <c r="G176" s="45" t="str">
        <f t="shared" si="42"/>
        <v>--</v>
      </c>
      <c r="H176" s="38" t="str">
        <f t="shared" si="43"/>
        <v>―</v>
      </c>
      <c r="I176" s="38" t="str">
        <f t="shared" si="43"/>
        <v>―</v>
      </c>
      <c r="J176" s="45" t="str">
        <f t="shared" si="44"/>
        <v>--</v>
      </c>
      <c r="K176" s="38" t="str">
        <f t="shared" si="45"/>
        <v>―</v>
      </c>
      <c r="L176" s="38" t="str">
        <f t="shared" si="45"/>
        <v>―</v>
      </c>
      <c r="M176" s="45" t="str">
        <f t="shared" si="46"/>
        <v>--</v>
      </c>
      <c r="N176" s="38" t="str">
        <f t="shared" si="47"/>
        <v>―</v>
      </c>
      <c r="O176" s="38" t="str">
        <f t="shared" si="47"/>
        <v>―</v>
      </c>
      <c r="P176" s="42"/>
    </row>
    <row r="177" spans="1:16" ht="13.5" hidden="1" customHeight="1" x14ac:dyDescent="0.2">
      <c r="A177" s="34">
        <v>6</v>
      </c>
      <c r="B177" s="42"/>
      <c r="C177" s="137" t="str">
        <f t="shared" si="39"/>
        <v>項目6</v>
      </c>
      <c r="D177" s="45" t="str">
        <f t="shared" si="40"/>
        <v>--</v>
      </c>
      <c r="E177" s="38" t="str">
        <f t="shared" si="41"/>
        <v>―</v>
      </c>
      <c r="F177" s="38" t="str">
        <f t="shared" si="41"/>
        <v>―</v>
      </c>
      <c r="G177" s="45" t="str">
        <f t="shared" si="42"/>
        <v>--</v>
      </c>
      <c r="H177" s="38" t="str">
        <f t="shared" si="43"/>
        <v>―</v>
      </c>
      <c r="I177" s="38" t="str">
        <f t="shared" si="43"/>
        <v>―</v>
      </c>
      <c r="J177" s="45" t="str">
        <f t="shared" si="44"/>
        <v>--</v>
      </c>
      <c r="K177" s="38" t="str">
        <f t="shared" si="45"/>
        <v>―</v>
      </c>
      <c r="L177" s="38" t="str">
        <f t="shared" si="45"/>
        <v>―</v>
      </c>
      <c r="M177" s="45" t="str">
        <f t="shared" si="46"/>
        <v>--</v>
      </c>
      <c r="N177" s="38" t="str">
        <f t="shared" si="47"/>
        <v>―</v>
      </c>
      <c r="O177" s="38" t="str">
        <f t="shared" si="47"/>
        <v>―</v>
      </c>
      <c r="P177" s="42"/>
    </row>
    <row r="178" spans="1:16" ht="13.5" hidden="1" customHeight="1" x14ac:dyDescent="0.2">
      <c r="A178" s="34">
        <v>7</v>
      </c>
      <c r="B178" s="42"/>
      <c r="C178" s="137" t="str">
        <f t="shared" si="39"/>
        <v>項目7</v>
      </c>
      <c r="D178" s="45" t="str">
        <f t="shared" si="40"/>
        <v>--</v>
      </c>
      <c r="E178" s="38" t="str">
        <f t="shared" si="41"/>
        <v>―</v>
      </c>
      <c r="F178" s="38" t="str">
        <f t="shared" si="41"/>
        <v>―</v>
      </c>
      <c r="G178" s="45" t="str">
        <f t="shared" si="42"/>
        <v>--</v>
      </c>
      <c r="H178" s="38" t="str">
        <f t="shared" si="43"/>
        <v>―</v>
      </c>
      <c r="I178" s="38" t="str">
        <f t="shared" si="43"/>
        <v>―</v>
      </c>
      <c r="J178" s="45" t="str">
        <f t="shared" si="44"/>
        <v>--</v>
      </c>
      <c r="K178" s="38" t="str">
        <f t="shared" si="45"/>
        <v>―</v>
      </c>
      <c r="L178" s="38" t="str">
        <f t="shared" si="45"/>
        <v>―</v>
      </c>
      <c r="M178" s="45" t="str">
        <f t="shared" si="46"/>
        <v>--</v>
      </c>
      <c r="N178" s="38" t="str">
        <f t="shared" si="47"/>
        <v>―</v>
      </c>
      <c r="O178" s="38" t="str">
        <f t="shared" si="47"/>
        <v>―</v>
      </c>
      <c r="P178" s="42"/>
    </row>
    <row r="179" spans="1:16" ht="13.5" hidden="1" customHeight="1" x14ac:dyDescent="0.2">
      <c r="A179" s="34">
        <v>8</v>
      </c>
      <c r="B179" s="42"/>
      <c r="C179" s="137" t="str">
        <f t="shared" si="39"/>
        <v>項目8</v>
      </c>
      <c r="D179" s="45" t="str">
        <f t="shared" si="40"/>
        <v>--</v>
      </c>
      <c r="E179" s="38" t="str">
        <f t="shared" si="41"/>
        <v>―</v>
      </c>
      <c r="F179" s="38" t="str">
        <f t="shared" si="41"/>
        <v>―</v>
      </c>
      <c r="G179" s="45" t="str">
        <f t="shared" si="42"/>
        <v>--</v>
      </c>
      <c r="H179" s="38" t="str">
        <f t="shared" si="43"/>
        <v>―</v>
      </c>
      <c r="I179" s="38" t="str">
        <f t="shared" si="43"/>
        <v>―</v>
      </c>
      <c r="J179" s="45" t="str">
        <f t="shared" si="44"/>
        <v>--</v>
      </c>
      <c r="K179" s="38" t="str">
        <f t="shared" si="45"/>
        <v>―</v>
      </c>
      <c r="L179" s="38" t="str">
        <f t="shared" si="45"/>
        <v>―</v>
      </c>
      <c r="M179" s="45" t="str">
        <f t="shared" si="46"/>
        <v>--</v>
      </c>
      <c r="N179" s="38" t="str">
        <f t="shared" si="47"/>
        <v>―</v>
      </c>
      <c r="O179" s="38" t="str">
        <f t="shared" si="47"/>
        <v>―</v>
      </c>
      <c r="P179" s="42"/>
    </row>
    <row r="180" spans="1:16" ht="13.5" hidden="1" customHeight="1" x14ac:dyDescent="0.2">
      <c r="A180" s="34">
        <v>9</v>
      </c>
      <c r="B180" s="42"/>
      <c r="C180" s="137" t="str">
        <f t="shared" si="39"/>
        <v>項目9</v>
      </c>
      <c r="D180" s="45" t="str">
        <f t="shared" si="40"/>
        <v>--</v>
      </c>
      <c r="E180" s="38" t="str">
        <f t="shared" si="41"/>
        <v>―</v>
      </c>
      <c r="F180" s="38" t="str">
        <f t="shared" si="41"/>
        <v>―</v>
      </c>
      <c r="G180" s="45" t="str">
        <f t="shared" si="42"/>
        <v>--</v>
      </c>
      <c r="H180" s="38" t="str">
        <f t="shared" si="43"/>
        <v>―</v>
      </c>
      <c r="I180" s="38" t="str">
        <f t="shared" si="43"/>
        <v>―</v>
      </c>
      <c r="J180" s="45" t="str">
        <f t="shared" si="44"/>
        <v>--</v>
      </c>
      <c r="K180" s="38" t="str">
        <f t="shared" si="45"/>
        <v>―</v>
      </c>
      <c r="L180" s="38" t="str">
        <f t="shared" si="45"/>
        <v>―</v>
      </c>
      <c r="M180" s="45" t="str">
        <f t="shared" si="46"/>
        <v>--</v>
      </c>
      <c r="N180" s="38" t="str">
        <f t="shared" si="47"/>
        <v>―</v>
      </c>
      <c r="O180" s="38" t="str">
        <f t="shared" si="47"/>
        <v>―</v>
      </c>
      <c r="P180" s="42"/>
    </row>
    <row r="181" spans="1:16" ht="13.5" hidden="1" customHeight="1" x14ac:dyDescent="0.2">
      <c r="A181" s="34">
        <v>10</v>
      </c>
      <c r="B181" s="42"/>
      <c r="C181" s="137" t="str">
        <f t="shared" si="39"/>
        <v>項目10</v>
      </c>
      <c r="D181" s="45" t="str">
        <f t="shared" si="40"/>
        <v>--</v>
      </c>
      <c r="E181" s="38" t="str">
        <f t="shared" si="41"/>
        <v>―</v>
      </c>
      <c r="F181" s="38" t="str">
        <f t="shared" si="41"/>
        <v>―</v>
      </c>
      <c r="G181" s="45" t="str">
        <f t="shared" si="42"/>
        <v>--</v>
      </c>
      <c r="H181" s="38" t="str">
        <f t="shared" si="43"/>
        <v>―</v>
      </c>
      <c r="I181" s="38" t="str">
        <f t="shared" si="43"/>
        <v>―</v>
      </c>
      <c r="J181" s="45" t="str">
        <f t="shared" si="44"/>
        <v>--</v>
      </c>
      <c r="K181" s="38" t="str">
        <f t="shared" si="45"/>
        <v>―</v>
      </c>
      <c r="L181" s="38" t="str">
        <f t="shared" si="45"/>
        <v>―</v>
      </c>
      <c r="M181" s="45" t="str">
        <f t="shared" si="46"/>
        <v>--</v>
      </c>
      <c r="N181" s="38" t="str">
        <f t="shared" si="47"/>
        <v>―</v>
      </c>
      <c r="O181" s="38" t="str">
        <f t="shared" si="47"/>
        <v>―</v>
      </c>
      <c r="P181" s="42"/>
    </row>
    <row r="182" spans="1:16" ht="13.5" hidden="1" customHeight="1" x14ac:dyDescent="0.2">
      <c r="A182" s="34">
        <v>11</v>
      </c>
      <c r="B182" s="42"/>
      <c r="C182" s="137" t="str">
        <f t="shared" si="39"/>
        <v>項目11</v>
      </c>
      <c r="D182" s="45" t="str">
        <f t="shared" si="40"/>
        <v>--</v>
      </c>
      <c r="E182" s="38" t="str">
        <f t="shared" si="41"/>
        <v>―</v>
      </c>
      <c r="F182" s="38" t="str">
        <f t="shared" si="41"/>
        <v>―</v>
      </c>
      <c r="G182" s="45" t="str">
        <f t="shared" si="42"/>
        <v>--</v>
      </c>
      <c r="H182" s="38" t="str">
        <f t="shared" si="43"/>
        <v>―</v>
      </c>
      <c r="I182" s="38" t="str">
        <f t="shared" si="43"/>
        <v>―</v>
      </c>
      <c r="J182" s="45" t="str">
        <f t="shared" si="44"/>
        <v>--</v>
      </c>
      <c r="K182" s="38" t="str">
        <f t="shared" si="45"/>
        <v>―</v>
      </c>
      <c r="L182" s="38" t="str">
        <f t="shared" si="45"/>
        <v>―</v>
      </c>
      <c r="M182" s="45" t="str">
        <f t="shared" si="46"/>
        <v>--</v>
      </c>
      <c r="N182" s="38" t="str">
        <f t="shared" si="47"/>
        <v>―</v>
      </c>
      <c r="O182" s="38" t="str">
        <f t="shared" si="47"/>
        <v>―</v>
      </c>
      <c r="P182" s="42"/>
    </row>
    <row r="183" spans="1:16" ht="13.5" hidden="1" customHeight="1" x14ac:dyDescent="0.2">
      <c r="A183" s="34">
        <v>12</v>
      </c>
      <c r="B183" s="42"/>
      <c r="C183" s="137" t="str">
        <f t="shared" si="39"/>
        <v>項目12</v>
      </c>
      <c r="D183" s="45" t="str">
        <f t="shared" si="40"/>
        <v>--</v>
      </c>
      <c r="E183" s="38" t="str">
        <f t="shared" si="41"/>
        <v>―</v>
      </c>
      <c r="F183" s="38" t="str">
        <f t="shared" si="41"/>
        <v>―</v>
      </c>
      <c r="G183" s="45" t="str">
        <f t="shared" si="42"/>
        <v>--</v>
      </c>
      <c r="H183" s="38" t="str">
        <f t="shared" si="43"/>
        <v>―</v>
      </c>
      <c r="I183" s="38" t="str">
        <f t="shared" si="43"/>
        <v>―</v>
      </c>
      <c r="J183" s="45" t="str">
        <f t="shared" si="44"/>
        <v>--</v>
      </c>
      <c r="K183" s="38" t="str">
        <f t="shared" si="45"/>
        <v>―</v>
      </c>
      <c r="L183" s="38" t="str">
        <f t="shared" si="45"/>
        <v>―</v>
      </c>
      <c r="M183" s="45" t="str">
        <f t="shared" si="46"/>
        <v>--</v>
      </c>
      <c r="N183" s="38" t="str">
        <f t="shared" si="47"/>
        <v>―</v>
      </c>
      <c r="O183" s="38" t="str">
        <f t="shared" si="47"/>
        <v>―</v>
      </c>
      <c r="P183" s="42"/>
    </row>
    <row r="184" spans="1:16" ht="13.5" hidden="1" customHeight="1" x14ac:dyDescent="0.2">
      <c r="A184" s="34">
        <v>13</v>
      </c>
      <c r="B184" s="42"/>
      <c r="C184" s="137" t="str">
        <f t="shared" si="39"/>
        <v>項目13</v>
      </c>
      <c r="D184" s="45" t="str">
        <f t="shared" si="40"/>
        <v>--</v>
      </c>
      <c r="E184" s="38" t="str">
        <f t="shared" si="41"/>
        <v>―</v>
      </c>
      <c r="F184" s="38" t="str">
        <f t="shared" si="41"/>
        <v>―</v>
      </c>
      <c r="G184" s="45" t="str">
        <f t="shared" si="42"/>
        <v>--</v>
      </c>
      <c r="H184" s="38" t="str">
        <f t="shared" si="43"/>
        <v>―</v>
      </c>
      <c r="I184" s="38" t="str">
        <f t="shared" si="43"/>
        <v>―</v>
      </c>
      <c r="J184" s="45" t="str">
        <f t="shared" si="44"/>
        <v>--</v>
      </c>
      <c r="K184" s="38" t="str">
        <f t="shared" si="45"/>
        <v>―</v>
      </c>
      <c r="L184" s="38" t="str">
        <f t="shared" si="45"/>
        <v>―</v>
      </c>
      <c r="M184" s="45" t="str">
        <f t="shared" si="46"/>
        <v>--</v>
      </c>
      <c r="N184" s="38" t="str">
        <f t="shared" si="47"/>
        <v>―</v>
      </c>
      <c r="O184" s="38" t="str">
        <f t="shared" si="47"/>
        <v>―</v>
      </c>
      <c r="P184" s="42"/>
    </row>
    <row r="185" spans="1:16" ht="13.5" hidden="1" customHeight="1" x14ac:dyDescent="0.2">
      <c r="A185" s="34">
        <v>14</v>
      </c>
      <c r="B185" s="42"/>
      <c r="C185" s="137" t="str">
        <f t="shared" si="39"/>
        <v>項目14</v>
      </c>
      <c r="D185" s="45" t="str">
        <f t="shared" si="40"/>
        <v>--</v>
      </c>
      <c r="E185" s="38" t="str">
        <f t="shared" si="41"/>
        <v>―</v>
      </c>
      <c r="F185" s="38" t="str">
        <f t="shared" si="41"/>
        <v>―</v>
      </c>
      <c r="G185" s="45" t="str">
        <f t="shared" si="42"/>
        <v>--</v>
      </c>
      <c r="H185" s="38" t="str">
        <f t="shared" si="43"/>
        <v>―</v>
      </c>
      <c r="I185" s="38" t="str">
        <f t="shared" si="43"/>
        <v>―</v>
      </c>
      <c r="J185" s="45" t="str">
        <f t="shared" si="44"/>
        <v>--</v>
      </c>
      <c r="K185" s="38" t="str">
        <f t="shared" si="45"/>
        <v>―</v>
      </c>
      <c r="L185" s="38" t="str">
        <f t="shared" si="45"/>
        <v>―</v>
      </c>
      <c r="M185" s="45" t="str">
        <f t="shared" si="46"/>
        <v>--</v>
      </c>
      <c r="N185" s="38" t="str">
        <f t="shared" si="47"/>
        <v>―</v>
      </c>
      <c r="O185" s="38" t="str">
        <f t="shared" si="47"/>
        <v>―</v>
      </c>
      <c r="P185" s="42"/>
    </row>
    <row r="186" spans="1:16" ht="13.5" hidden="1" customHeight="1" x14ac:dyDescent="0.2">
      <c r="A186" s="34">
        <v>15</v>
      </c>
      <c r="B186" s="42"/>
      <c r="C186" s="137" t="str">
        <f t="shared" si="39"/>
        <v>項目15</v>
      </c>
      <c r="D186" s="45" t="str">
        <f t="shared" si="40"/>
        <v>--</v>
      </c>
      <c r="E186" s="38" t="str">
        <f t="shared" si="41"/>
        <v>―</v>
      </c>
      <c r="F186" s="38" t="str">
        <f t="shared" si="41"/>
        <v>―</v>
      </c>
      <c r="G186" s="45" t="str">
        <f t="shared" si="42"/>
        <v>--</v>
      </c>
      <c r="H186" s="38" t="str">
        <f t="shared" si="43"/>
        <v>―</v>
      </c>
      <c r="I186" s="38" t="str">
        <f t="shared" si="43"/>
        <v>―</v>
      </c>
      <c r="J186" s="45" t="str">
        <f t="shared" si="44"/>
        <v>--</v>
      </c>
      <c r="K186" s="38" t="str">
        <f t="shared" si="45"/>
        <v>―</v>
      </c>
      <c r="L186" s="38" t="str">
        <f t="shared" si="45"/>
        <v>―</v>
      </c>
      <c r="M186" s="45" t="str">
        <f t="shared" si="46"/>
        <v>--</v>
      </c>
      <c r="N186" s="38" t="str">
        <f t="shared" si="47"/>
        <v>―</v>
      </c>
      <c r="O186" s="38" t="str">
        <f t="shared" si="47"/>
        <v>―</v>
      </c>
      <c r="P186" s="42"/>
    </row>
    <row r="187" spans="1:16" ht="13.5" hidden="1" customHeight="1" x14ac:dyDescent="0.2">
      <c r="A187" s="34">
        <v>16</v>
      </c>
      <c r="B187" s="42"/>
      <c r="C187" s="137" t="str">
        <f t="shared" si="39"/>
        <v>項目16</v>
      </c>
      <c r="D187" s="45" t="str">
        <f t="shared" si="40"/>
        <v>--</v>
      </c>
      <c r="E187" s="38" t="str">
        <f t="shared" si="41"/>
        <v>―</v>
      </c>
      <c r="F187" s="38" t="str">
        <f t="shared" si="41"/>
        <v>―</v>
      </c>
      <c r="G187" s="45" t="str">
        <f t="shared" si="42"/>
        <v>--</v>
      </c>
      <c r="H187" s="38" t="str">
        <f t="shared" si="43"/>
        <v>―</v>
      </c>
      <c r="I187" s="38" t="str">
        <f t="shared" si="43"/>
        <v>―</v>
      </c>
      <c r="J187" s="45" t="str">
        <f t="shared" si="44"/>
        <v>--</v>
      </c>
      <c r="K187" s="38" t="str">
        <f t="shared" si="45"/>
        <v>―</v>
      </c>
      <c r="L187" s="38" t="str">
        <f t="shared" si="45"/>
        <v>―</v>
      </c>
      <c r="M187" s="45" t="str">
        <f t="shared" si="46"/>
        <v>--</v>
      </c>
      <c r="N187" s="38" t="str">
        <f t="shared" si="47"/>
        <v>―</v>
      </c>
      <c r="O187" s="38" t="str">
        <f t="shared" si="47"/>
        <v>―</v>
      </c>
      <c r="P187" s="42"/>
    </row>
    <row r="188" spans="1:16" ht="13.5" hidden="1" customHeight="1" x14ac:dyDescent="0.2">
      <c r="A188" s="34">
        <v>17</v>
      </c>
      <c r="B188" s="42"/>
      <c r="C188" s="137" t="str">
        <f t="shared" si="39"/>
        <v>項目17</v>
      </c>
      <c r="D188" s="45" t="str">
        <f t="shared" si="40"/>
        <v>--</v>
      </c>
      <c r="E188" s="38" t="str">
        <f t="shared" si="41"/>
        <v>―</v>
      </c>
      <c r="F188" s="38" t="str">
        <f t="shared" si="41"/>
        <v>―</v>
      </c>
      <c r="G188" s="45" t="str">
        <f t="shared" si="42"/>
        <v>--</v>
      </c>
      <c r="H188" s="38" t="str">
        <f t="shared" si="43"/>
        <v>―</v>
      </c>
      <c r="I188" s="38" t="str">
        <f t="shared" si="43"/>
        <v>―</v>
      </c>
      <c r="J188" s="45" t="str">
        <f t="shared" si="44"/>
        <v>--</v>
      </c>
      <c r="K188" s="38" t="str">
        <f t="shared" si="45"/>
        <v>―</v>
      </c>
      <c r="L188" s="38" t="str">
        <f t="shared" si="45"/>
        <v>―</v>
      </c>
      <c r="M188" s="45" t="str">
        <f t="shared" si="46"/>
        <v>--</v>
      </c>
      <c r="N188" s="38" t="str">
        <f t="shared" si="47"/>
        <v>―</v>
      </c>
      <c r="O188" s="38" t="str">
        <f t="shared" si="47"/>
        <v>―</v>
      </c>
      <c r="P188" s="42"/>
    </row>
    <row r="189" spans="1:16" ht="13.5" hidden="1" customHeight="1" x14ac:dyDescent="0.2">
      <c r="A189" s="34">
        <v>18</v>
      </c>
      <c r="B189" s="42"/>
      <c r="C189" s="137" t="str">
        <f t="shared" si="39"/>
        <v>項目18</v>
      </c>
      <c r="D189" s="45" t="str">
        <f t="shared" si="40"/>
        <v>--</v>
      </c>
      <c r="E189" s="38" t="str">
        <f t="shared" si="41"/>
        <v>―</v>
      </c>
      <c r="F189" s="38" t="str">
        <f t="shared" si="41"/>
        <v>―</v>
      </c>
      <c r="G189" s="45" t="str">
        <f t="shared" si="42"/>
        <v>--</v>
      </c>
      <c r="H189" s="38" t="str">
        <f t="shared" si="43"/>
        <v>―</v>
      </c>
      <c r="I189" s="38" t="str">
        <f t="shared" si="43"/>
        <v>―</v>
      </c>
      <c r="J189" s="45" t="str">
        <f t="shared" si="44"/>
        <v>--</v>
      </c>
      <c r="K189" s="38" t="str">
        <f t="shared" si="45"/>
        <v>―</v>
      </c>
      <c r="L189" s="38" t="str">
        <f t="shared" si="45"/>
        <v>―</v>
      </c>
      <c r="M189" s="45" t="str">
        <f t="shared" si="46"/>
        <v>--</v>
      </c>
      <c r="N189" s="38" t="str">
        <f t="shared" si="47"/>
        <v>―</v>
      </c>
      <c r="O189" s="38" t="str">
        <f t="shared" si="47"/>
        <v>―</v>
      </c>
      <c r="P189" s="42"/>
    </row>
    <row r="190" spans="1:16" ht="13.5" hidden="1" customHeight="1" x14ac:dyDescent="0.2">
      <c r="A190" s="34">
        <v>19</v>
      </c>
      <c r="B190" s="42"/>
      <c r="C190" s="137" t="str">
        <f t="shared" si="39"/>
        <v>項目19</v>
      </c>
      <c r="D190" s="45" t="str">
        <f t="shared" si="40"/>
        <v>--</v>
      </c>
      <c r="E190" s="38" t="str">
        <f t="shared" si="41"/>
        <v>―</v>
      </c>
      <c r="F190" s="38" t="str">
        <f t="shared" si="41"/>
        <v>―</v>
      </c>
      <c r="G190" s="45" t="str">
        <f t="shared" si="42"/>
        <v>--</v>
      </c>
      <c r="H190" s="38" t="str">
        <f t="shared" si="43"/>
        <v>―</v>
      </c>
      <c r="I190" s="38" t="str">
        <f t="shared" si="43"/>
        <v>―</v>
      </c>
      <c r="J190" s="45" t="str">
        <f t="shared" si="44"/>
        <v>--</v>
      </c>
      <c r="K190" s="38" t="str">
        <f t="shared" si="45"/>
        <v>―</v>
      </c>
      <c r="L190" s="38" t="str">
        <f t="shared" si="45"/>
        <v>―</v>
      </c>
      <c r="M190" s="45" t="str">
        <f t="shared" si="46"/>
        <v>--</v>
      </c>
      <c r="N190" s="38" t="str">
        <f t="shared" si="47"/>
        <v>―</v>
      </c>
      <c r="O190" s="38" t="str">
        <f t="shared" si="47"/>
        <v>―</v>
      </c>
      <c r="P190" s="42"/>
    </row>
    <row r="191" spans="1:16" ht="13.5" hidden="1" customHeight="1" x14ac:dyDescent="0.2">
      <c r="A191" s="34">
        <v>20</v>
      </c>
      <c r="B191" s="42"/>
      <c r="C191" s="137" t="str">
        <f t="shared" si="39"/>
        <v>項目20</v>
      </c>
      <c r="D191" s="45" t="str">
        <f t="shared" si="40"/>
        <v>--</v>
      </c>
      <c r="E191" s="38" t="str">
        <f t="shared" si="41"/>
        <v>―</v>
      </c>
      <c r="F191" s="38" t="str">
        <f t="shared" si="41"/>
        <v>―</v>
      </c>
      <c r="G191" s="45" t="str">
        <f t="shared" si="42"/>
        <v>--</v>
      </c>
      <c r="H191" s="38" t="str">
        <f t="shared" si="43"/>
        <v>―</v>
      </c>
      <c r="I191" s="38" t="str">
        <f t="shared" si="43"/>
        <v>―</v>
      </c>
      <c r="J191" s="45" t="str">
        <f t="shared" si="44"/>
        <v>--</v>
      </c>
      <c r="K191" s="38" t="str">
        <f t="shared" si="45"/>
        <v>―</v>
      </c>
      <c r="L191" s="38" t="str">
        <f t="shared" si="45"/>
        <v>―</v>
      </c>
      <c r="M191" s="45" t="str">
        <f t="shared" si="46"/>
        <v>--</v>
      </c>
      <c r="N191" s="38" t="str">
        <f t="shared" si="47"/>
        <v>―</v>
      </c>
      <c r="O191" s="38" t="str">
        <f t="shared" si="47"/>
        <v>―</v>
      </c>
      <c r="P191" s="42"/>
    </row>
    <row r="192" spans="1:16" ht="13.5" hidden="1" customHeight="1" x14ac:dyDescent="0.2">
      <c r="A192" s="34">
        <v>21</v>
      </c>
      <c r="B192" s="42"/>
      <c r="C192" s="137" t="str">
        <f t="shared" si="39"/>
        <v>項目21</v>
      </c>
      <c r="D192" s="45" t="str">
        <f t="shared" si="40"/>
        <v>--</v>
      </c>
      <c r="E192" s="38" t="str">
        <f t="shared" si="41"/>
        <v>―</v>
      </c>
      <c r="F192" s="38" t="str">
        <f t="shared" si="41"/>
        <v>―</v>
      </c>
      <c r="G192" s="45" t="str">
        <f t="shared" si="42"/>
        <v>--</v>
      </c>
      <c r="H192" s="38" t="str">
        <f t="shared" si="43"/>
        <v>―</v>
      </c>
      <c r="I192" s="38" t="str">
        <f t="shared" si="43"/>
        <v>―</v>
      </c>
      <c r="J192" s="45" t="str">
        <f t="shared" si="44"/>
        <v>--</v>
      </c>
      <c r="K192" s="38" t="str">
        <f t="shared" si="45"/>
        <v>―</v>
      </c>
      <c r="L192" s="38" t="str">
        <f t="shared" si="45"/>
        <v>―</v>
      </c>
      <c r="M192" s="45" t="str">
        <f t="shared" si="46"/>
        <v>--</v>
      </c>
      <c r="N192" s="38" t="str">
        <f t="shared" si="47"/>
        <v>―</v>
      </c>
      <c r="O192" s="38" t="str">
        <f t="shared" si="47"/>
        <v>―</v>
      </c>
      <c r="P192" s="42"/>
    </row>
    <row r="193" spans="1:16" ht="13.5" hidden="1" customHeight="1" x14ac:dyDescent="0.2">
      <c r="A193" s="34">
        <v>22</v>
      </c>
      <c r="B193" s="42"/>
      <c r="C193" s="137" t="str">
        <f t="shared" si="39"/>
        <v>項目22</v>
      </c>
      <c r="D193" s="45" t="str">
        <f t="shared" si="40"/>
        <v>--</v>
      </c>
      <c r="E193" s="38" t="str">
        <f t="shared" si="41"/>
        <v>―</v>
      </c>
      <c r="F193" s="38" t="str">
        <f t="shared" si="41"/>
        <v>―</v>
      </c>
      <c r="G193" s="45" t="str">
        <f t="shared" si="42"/>
        <v>--</v>
      </c>
      <c r="H193" s="38" t="str">
        <f t="shared" si="43"/>
        <v>―</v>
      </c>
      <c r="I193" s="38" t="str">
        <f t="shared" si="43"/>
        <v>―</v>
      </c>
      <c r="J193" s="45" t="str">
        <f t="shared" si="44"/>
        <v>--</v>
      </c>
      <c r="K193" s="38" t="str">
        <f t="shared" si="45"/>
        <v>―</v>
      </c>
      <c r="L193" s="38" t="str">
        <f t="shared" si="45"/>
        <v>―</v>
      </c>
      <c r="M193" s="45" t="str">
        <f t="shared" si="46"/>
        <v>--</v>
      </c>
      <c r="N193" s="38" t="str">
        <f t="shared" si="47"/>
        <v>―</v>
      </c>
      <c r="O193" s="38" t="str">
        <f t="shared" si="47"/>
        <v>―</v>
      </c>
      <c r="P193" s="42"/>
    </row>
    <row r="194" spans="1:16" ht="13.5" hidden="1" customHeight="1" x14ac:dyDescent="0.2">
      <c r="A194" s="34">
        <v>23</v>
      </c>
      <c r="B194" s="42"/>
      <c r="C194" s="137" t="str">
        <f t="shared" si="39"/>
        <v>項目23</v>
      </c>
      <c r="D194" s="45" t="str">
        <f t="shared" si="40"/>
        <v>--</v>
      </c>
      <c r="E194" s="38" t="str">
        <f t="shared" si="41"/>
        <v>―</v>
      </c>
      <c r="F194" s="38" t="str">
        <f t="shared" si="41"/>
        <v>―</v>
      </c>
      <c r="G194" s="45" t="str">
        <f t="shared" si="42"/>
        <v>--</v>
      </c>
      <c r="H194" s="38" t="str">
        <f t="shared" si="43"/>
        <v>―</v>
      </c>
      <c r="I194" s="38" t="str">
        <f t="shared" si="43"/>
        <v>―</v>
      </c>
      <c r="J194" s="45" t="str">
        <f t="shared" si="44"/>
        <v>--</v>
      </c>
      <c r="K194" s="38" t="str">
        <f t="shared" si="45"/>
        <v>―</v>
      </c>
      <c r="L194" s="38" t="str">
        <f t="shared" si="45"/>
        <v>―</v>
      </c>
      <c r="M194" s="45" t="str">
        <f t="shared" si="46"/>
        <v>--</v>
      </c>
      <c r="N194" s="38" t="str">
        <f t="shared" si="47"/>
        <v>―</v>
      </c>
      <c r="O194" s="38" t="str">
        <f t="shared" si="47"/>
        <v>―</v>
      </c>
      <c r="P194" s="42"/>
    </row>
    <row r="195" spans="1:16" ht="13.5" hidden="1" customHeight="1" x14ac:dyDescent="0.2">
      <c r="A195" s="34">
        <v>24</v>
      </c>
      <c r="B195" s="42"/>
      <c r="C195" s="137" t="str">
        <f t="shared" si="39"/>
        <v>項目24</v>
      </c>
      <c r="D195" s="45" t="str">
        <f t="shared" si="40"/>
        <v>--</v>
      </c>
      <c r="E195" s="38" t="str">
        <f t="shared" si="41"/>
        <v>―</v>
      </c>
      <c r="F195" s="38" t="str">
        <f t="shared" si="41"/>
        <v>―</v>
      </c>
      <c r="G195" s="45" t="str">
        <f t="shared" si="42"/>
        <v>--</v>
      </c>
      <c r="H195" s="38" t="str">
        <f t="shared" si="43"/>
        <v>―</v>
      </c>
      <c r="I195" s="38" t="str">
        <f t="shared" si="43"/>
        <v>―</v>
      </c>
      <c r="J195" s="45" t="str">
        <f t="shared" si="44"/>
        <v>--</v>
      </c>
      <c r="K195" s="38" t="str">
        <f t="shared" si="45"/>
        <v>―</v>
      </c>
      <c r="L195" s="38" t="str">
        <f t="shared" si="45"/>
        <v>―</v>
      </c>
      <c r="M195" s="45" t="str">
        <f t="shared" si="46"/>
        <v>--</v>
      </c>
      <c r="N195" s="38" t="str">
        <f t="shared" si="47"/>
        <v>―</v>
      </c>
      <c r="O195" s="38" t="str">
        <f t="shared" si="47"/>
        <v>―</v>
      </c>
      <c r="P195" s="42"/>
    </row>
    <row r="196" spans="1:16" ht="13.5" hidden="1" customHeight="1" x14ac:dyDescent="0.2">
      <c r="A196" s="34">
        <v>25</v>
      </c>
      <c r="B196" s="42"/>
      <c r="C196" s="137" t="str">
        <f t="shared" si="39"/>
        <v>項目25</v>
      </c>
      <c r="D196" s="45" t="str">
        <f t="shared" si="40"/>
        <v>--</v>
      </c>
      <c r="E196" s="38" t="str">
        <f t="shared" si="41"/>
        <v>―</v>
      </c>
      <c r="F196" s="38" t="str">
        <f t="shared" si="41"/>
        <v>―</v>
      </c>
      <c r="G196" s="45" t="str">
        <f t="shared" si="42"/>
        <v>--</v>
      </c>
      <c r="H196" s="38" t="str">
        <f t="shared" si="43"/>
        <v>―</v>
      </c>
      <c r="I196" s="38" t="str">
        <f t="shared" si="43"/>
        <v>―</v>
      </c>
      <c r="J196" s="45" t="str">
        <f t="shared" si="44"/>
        <v>--</v>
      </c>
      <c r="K196" s="38" t="str">
        <f t="shared" si="45"/>
        <v>―</v>
      </c>
      <c r="L196" s="38" t="str">
        <f t="shared" si="45"/>
        <v>―</v>
      </c>
      <c r="M196" s="45" t="str">
        <f t="shared" si="46"/>
        <v>--</v>
      </c>
      <c r="N196" s="38" t="str">
        <f t="shared" si="47"/>
        <v>―</v>
      </c>
      <c r="O196" s="38" t="str">
        <f t="shared" si="47"/>
        <v>―</v>
      </c>
      <c r="P196" s="42"/>
    </row>
    <row r="197" spans="1:16" ht="13.5" hidden="1" customHeight="1" x14ac:dyDescent="0.2">
      <c r="A197" s="34">
        <v>26</v>
      </c>
      <c r="B197" s="42"/>
      <c r="C197" s="137" t="str">
        <f t="shared" si="39"/>
        <v>項目26</v>
      </c>
      <c r="D197" s="45" t="str">
        <f t="shared" si="40"/>
        <v>--</v>
      </c>
      <c r="E197" s="38" t="str">
        <f t="shared" si="41"/>
        <v>―</v>
      </c>
      <c r="F197" s="38" t="str">
        <f t="shared" si="41"/>
        <v>―</v>
      </c>
      <c r="G197" s="45" t="str">
        <f t="shared" si="42"/>
        <v>--</v>
      </c>
      <c r="H197" s="38" t="str">
        <f t="shared" si="43"/>
        <v>―</v>
      </c>
      <c r="I197" s="38" t="str">
        <f t="shared" si="43"/>
        <v>―</v>
      </c>
      <c r="J197" s="45" t="str">
        <f t="shared" si="44"/>
        <v>--</v>
      </c>
      <c r="K197" s="38" t="str">
        <f t="shared" si="45"/>
        <v>―</v>
      </c>
      <c r="L197" s="38" t="str">
        <f t="shared" si="45"/>
        <v>―</v>
      </c>
      <c r="M197" s="45" t="str">
        <f t="shared" si="46"/>
        <v>--</v>
      </c>
      <c r="N197" s="38" t="str">
        <f t="shared" si="47"/>
        <v>―</v>
      </c>
      <c r="O197" s="38" t="str">
        <f t="shared" si="47"/>
        <v>―</v>
      </c>
      <c r="P197" s="42"/>
    </row>
    <row r="198" spans="1:16" ht="13.5" hidden="1" customHeight="1" x14ac:dyDescent="0.2">
      <c r="A198" s="34">
        <v>27</v>
      </c>
      <c r="B198" s="42"/>
      <c r="C198" s="137" t="str">
        <f t="shared" si="39"/>
        <v>項目27</v>
      </c>
      <c r="D198" s="45" t="str">
        <f t="shared" si="40"/>
        <v>--</v>
      </c>
      <c r="E198" s="38" t="str">
        <f t="shared" si="41"/>
        <v>―</v>
      </c>
      <c r="F198" s="38" t="str">
        <f t="shared" si="41"/>
        <v>―</v>
      </c>
      <c r="G198" s="45" t="str">
        <f t="shared" si="42"/>
        <v>--</v>
      </c>
      <c r="H198" s="38" t="str">
        <f t="shared" si="43"/>
        <v>―</v>
      </c>
      <c r="I198" s="38" t="str">
        <f t="shared" si="43"/>
        <v>―</v>
      </c>
      <c r="J198" s="45" t="str">
        <f t="shared" si="44"/>
        <v>--</v>
      </c>
      <c r="K198" s="38" t="str">
        <f t="shared" si="45"/>
        <v>―</v>
      </c>
      <c r="L198" s="38" t="str">
        <f t="shared" si="45"/>
        <v>―</v>
      </c>
      <c r="M198" s="45" t="str">
        <f t="shared" si="46"/>
        <v>--</v>
      </c>
      <c r="N198" s="38" t="str">
        <f t="shared" si="47"/>
        <v>―</v>
      </c>
      <c r="O198" s="38" t="str">
        <f t="shared" si="47"/>
        <v>―</v>
      </c>
      <c r="P198" s="42"/>
    </row>
    <row r="199" spans="1:16" ht="13.5" hidden="1" customHeight="1" x14ac:dyDescent="0.2">
      <c r="A199" s="34">
        <v>28</v>
      </c>
      <c r="B199" s="42"/>
      <c r="C199" s="137" t="str">
        <f t="shared" si="39"/>
        <v>項目28</v>
      </c>
      <c r="D199" s="45" t="str">
        <f t="shared" si="40"/>
        <v>--</v>
      </c>
      <c r="E199" s="38" t="str">
        <f t="shared" si="41"/>
        <v>―</v>
      </c>
      <c r="F199" s="38" t="str">
        <f t="shared" si="41"/>
        <v>―</v>
      </c>
      <c r="G199" s="45" t="str">
        <f t="shared" si="42"/>
        <v>--</v>
      </c>
      <c r="H199" s="38" t="str">
        <f t="shared" si="43"/>
        <v>―</v>
      </c>
      <c r="I199" s="38" t="str">
        <f t="shared" si="43"/>
        <v>―</v>
      </c>
      <c r="J199" s="45" t="str">
        <f t="shared" si="44"/>
        <v>--</v>
      </c>
      <c r="K199" s="38" t="str">
        <f t="shared" si="45"/>
        <v>―</v>
      </c>
      <c r="L199" s="38" t="str">
        <f t="shared" si="45"/>
        <v>―</v>
      </c>
      <c r="M199" s="45" t="str">
        <f t="shared" si="46"/>
        <v>--</v>
      </c>
      <c r="N199" s="38" t="str">
        <f t="shared" si="47"/>
        <v>―</v>
      </c>
      <c r="O199" s="38" t="str">
        <f t="shared" si="47"/>
        <v>―</v>
      </c>
      <c r="P199" s="42"/>
    </row>
    <row r="200" spans="1:16" ht="13.5" hidden="1" customHeight="1" x14ac:dyDescent="0.2">
      <c r="A200" s="34">
        <v>29</v>
      </c>
      <c r="B200" s="42"/>
      <c r="C200" s="137" t="str">
        <f t="shared" si="39"/>
        <v>項目29</v>
      </c>
      <c r="D200" s="45" t="str">
        <f t="shared" si="40"/>
        <v>--</v>
      </c>
      <c r="E200" s="38" t="str">
        <f t="shared" si="41"/>
        <v>―</v>
      </c>
      <c r="F200" s="38" t="str">
        <f t="shared" si="41"/>
        <v>―</v>
      </c>
      <c r="G200" s="45" t="str">
        <f t="shared" si="42"/>
        <v>--</v>
      </c>
      <c r="H200" s="38" t="str">
        <f t="shared" si="43"/>
        <v>―</v>
      </c>
      <c r="I200" s="38" t="str">
        <f t="shared" si="43"/>
        <v>―</v>
      </c>
      <c r="J200" s="45" t="str">
        <f t="shared" si="44"/>
        <v>--</v>
      </c>
      <c r="K200" s="38" t="str">
        <f t="shared" si="45"/>
        <v>―</v>
      </c>
      <c r="L200" s="38" t="str">
        <f t="shared" si="45"/>
        <v>―</v>
      </c>
      <c r="M200" s="45" t="str">
        <f t="shared" si="46"/>
        <v>--</v>
      </c>
      <c r="N200" s="38" t="str">
        <f t="shared" si="47"/>
        <v>―</v>
      </c>
      <c r="O200" s="38" t="str">
        <f t="shared" si="47"/>
        <v>―</v>
      </c>
      <c r="P200" s="42"/>
    </row>
    <row r="201" spans="1:16" ht="13.5" hidden="1" customHeight="1" x14ac:dyDescent="0.2">
      <c r="A201" s="34">
        <v>30</v>
      </c>
      <c r="B201" s="42"/>
      <c r="C201" s="137" t="str">
        <f t="shared" si="39"/>
        <v>項目30</v>
      </c>
      <c r="D201" s="45" t="str">
        <f t="shared" si="40"/>
        <v>--</v>
      </c>
      <c r="E201" s="38" t="str">
        <f t="shared" si="41"/>
        <v>―</v>
      </c>
      <c r="F201" s="38" t="str">
        <f t="shared" si="41"/>
        <v>―</v>
      </c>
      <c r="G201" s="45" t="str">
        <f t="shared" si="42"/>
        <v>--</v>
      </c>
      <c r="H201" s="38" t="str">
        <f t="shared" si="43"/>
        <v>―</v>
      </c>
      <c r="I201" s="38" t="str">
        <f t="shared" si="43"/>
        <v>―</v>
      </c>
      <c r="J201" s="45" t="str">
        <f t="shared" si="44"/>
        <v>--</v>
      </c>
      <c r="K201" s="38" t="str">
        <f t="shared" si="45"/>
        <v>―</v>
      </c>
      <c r="L201" s="38" t="str">
        <f t="shared" si="45"/>
        <v>―</v>
      </c>
      <c r="M201" s="45" t="str">
        <f t="shared" si="46"/>
        <v>--</v>
      </c>
      <c r="N201" s="38" t="str">
        <f t="shared" si="47"/>
        <v>―</v>
      </c>
      <c r="O201" s="38" t="str">
        <f t="shared" si="47"/>
        <v>―</v>
      </c>
      <c r="P201" s="42"/>
    </row>
    <row r="202" spans="1:16" ht="13.5" hidden="1" customHeight="1" x14ac:dyDescent="0.2">
      <c r="A202" s="34">
        <v>31</v>
      </c>
      <c r="B202" s="42"/>
      <c r="C202" s="137" t="str">
        <f t="shared" si="39"/>
        <v>項目31</v>
      </c>
      <c r="D202" s="45" t="str">
        <f t="shared" si="40"/>
        <v>--</v>
      </c>
      <c r="E202" s="38" t="str">
        <f t="shared" si="41"/>
        <v>―</v>
      </c>
      <c r="F202" s="38" t="str">
        <f t="shared" si="41"/>
        <v>―</v>
      </c>
      <c r="G202" s="45" t="str">
        <f t="shared" si="42"/>
        <v>--</v>
      </c>
      <c r="H202" s="38" t="str">
        <f t="shared" si="43"/>
        <v>―</v>
      </c>
      <c r="I202" s="38" t="str">
        <f t="shared" si="43"/>
        <v>―</v>
      </c>
      <c r="J202" s="45" t="str">
        <f t="shared" si="44"/>
        <v>--</v>
      </c>
      <c r="K202" s="38" t="str">
        <f t="shared" si="45"/>
        <v>―</v>
      </c>
      <c r="L202" s="38" t="str">
        <f t="shared" si="45"/>
        <v>―</v>
      </c>
      <c r="M202" s="45" t="str">
        <f t="shared" si="46"/>
        <v>--</v>
      </c>
      <c r="N202" s="38" t="str">
        <f t="shared" si="47"/>
        <v>―</v>
      </c>
      <c r="O202" s="38" t="str">
        <f t="shared" si="47"/>
        <v>―</v>
      </c>
      <c r="P202" s="42"/>
    </row>
    <row r="203" spans="1:16" ht="13.5" hidden="1" customHeight="1" x14ac:dyDescent="0.2">
      <c r="A203" s="34">
        <v>32</v>
      </c>
      <c r="B203" s="42"/>
      <c r="C203" s="137" t="str">
        <f t="shared" si="39"/>
        <v>項目32</v>
      </c>
      <c r="D203" s="45" t="str">
        <f t="shared" si="40"/>
        <v>--</v>
      </c>
      <c r="E203" s="38" t="str">
        <f t="shared" si="41"/>
        <v>―</v>
      </c>
      <c r="F203" s="38" t="str">
        <f t="shared" si="41"/>
        <v>―</v>
      </c>
      <c r="G203" s="45" t="str">
        <f t="shared" si="42"/>
        <v>--</v>
      </c>
      <c r="H203" s="38" t="str">
        <f t="shared" si="43"/>
        <v>―</v>
      </c>
      <c r="I203" s="38" t="str">
        <f t="shared" si="43"/>
        <v>―</v>
      </c>
      <c r="J203" s="45" t="str">
        <f t="shared" si="44"/>
        <v>--</v>
      </c>
      <c r="K203" s="38" t="str">
        <f t="shared" si="45"/>
        <v>―</v>
      </c>
      <c r="L203" s="38" t="str">
        <f t="shared" si="45"/>
        <v>―</v>
      </c>
      <c r="M203" s="45" t="str">
        <f t="shared" si="46"/>
        <v>--</v>
      </c>
      <c r="N203" s="38" t="str">
        <f t="shared" si="47"/>
        <v>―</v>
      </c>
      <c r="O203" s="38" t="str">
        <f t="shared" si="47"/>
        <v>―</v>
      </c>
      <c r="P203" s="42"/>
    </row>
    <row r="204" spans="1:16" ht="13.5" hidden="1" customHeight="1" x14ac:dyDescent="0.2">
      <c r="A204" s="34">
        <v>33</v>
      </c>
      <c r="B204" s="42"/>
      <c r="C204" s="137" t="str">
        <f t="shared" si="39"/>
        <v>項目33</v>
      </c>
      <c r="D204" s="45" t="str">
        <f t="shared" si="40"/>
        <v>--</v>
      </c>
      <c r="E204" s="38" t="str">
        <f t="shared" si="41"/>
        <v>―</v>
      </c>
      <c r="F204" s="38" t="str">
        <f t="shared" si="41"/>
        <v>―</v>
      </c>
      <c r="G204" s="45" t="str">
        <f t="shared" si="42"/>
        <v>--</v>
      </c>
      <c r="H204" s="38" t="str">
        <f t="shared" si="43"/>
        <v>―</v>
      </c>
      <c r="I204" s="38" t="str">
        <f t="shared" si="43"/>
        <v>―</v>
      </c>
      <c r="J204" s="45" t="str">
        <f t="shared" si="44"/>
        <v>--</v>
      </c>
      <c r="K204" s="38" t="str">
        <f t="shared" si="45"/>
        <v>―</v>
      </c>
      <c r="L204" s="38" t="str">
        <f t="shared" si="45"/>
        <v>―</v>
      </c>
      <c r="M204" s="45" t="str">
        <f t="shared" si="46"/>
        <v>--</v>
      </c>
      <c r="N204" s="38" t="str">
        <f t="shared" si="47"/>
        <v>―</v>
      </c>
      <c r="O204" s="38" t="str">
        <f t="shared" si="47"/>
        <v>―</v>
      </c>
      <c r="P204" s="42"/>
    </row>
    <row r="205" spans="1:16" ht="13.5" hidden="1" customHeight="1" x14ac:dyDescent="0.2">
      <c r="A205" s="34">
        <v>34</v>
      </c>
      <c r="B205" s="42"/>
      <c r="C205" s="137" t="str">
        <f t="shared" si="39"/>
        <v>項目34</v>
      </c>
      <c r="D205" s="45" t="str">
        <f t="shared" si="40"/>
        <v>--</v>
      </c>
      <c r="E205" s="38" t="str">
        <f t="shared" si="41"/>
        <v>―</v>
      </c>
      <c r="F205" s="38" t="str">
        <f t="shared" si="41"/>
        <v>―</v>
      </c>
      <c r="G205" s="45" t="str">
        <f t="shared" si="42"/>
        <v>--</v>
      </c>
      <c r="H205" s="38" t="str">
        <f t="shared" si="43"/>
        <v>―</v>
      </c>
      <c r="I205" s="38" t="str">
        <f t="shared" si="43"/>
        <v>―</v>
      </c>
      <c r="J205" s="45" t="str">
        <f t="shared" si="44"/>
        <v>--</v>
      </c>
      <c r="K205" s="38" t="str">
        <f t="shared" si="45"/>
        <v>―</v>
      </c>
      <c r="L205" s="38" t="str">
        <f t="shared" si="45"/>
        <v>―</v>
      </c>
      <c r="M205" s="45" t="str">
        <f t="shared" si="46"/>
        <v>--</v>
      </c>
      <c r="N205" s="38" t="str">
        <f t="shared" si="47"/>
        <v>―</v>
      </c>
      <c r="O205" s="38" t="str">
        <f t="shared" si="47"/>
        <v>―</v>
      </c>
      <c r="P205" s="42"/>
    </row>
    <row r="206" spans="1:16" ht="13.5" hidden="1" customHeight="1" x14ac:dyDescent="0.2">
      <c r="A206" s="34">
        <v>35</v>
      </c>
      <c r="B206" s="42"/>
      <c r="C206" s="137" t="str">
        <f t="shared" si="39"/>
        <v>項目35</v>
      </c>
      <c r="D206" s="45" t="str">
        <f t="shared" si="40"/>
        <v>--</v>
      </c>
      <c r="E206" s="38" t="str">
        <f t="shared" si="41"/>
        <v>―</v>
      </c>
      <c r="F206" s="38" t="str">
        <f t="shared" si="41"/>
        <v>―</v>
      </c>
      <c r="G206" s="45" t="str">
        <f t="shared" si="42"/>
        <v>--</v>
      </c>
      <c r="H206" s="38" t="str">
        <f t="shared" si="43"/>
        <v>―</v>
      </c>
      <c r="I206" s="38" t="str">
        <f t="shared" si="43"/>
        <v>―</v>
      </c>
      <c r="J206" s="45" t="str">
        <f t="shared" si="44"/>
        <v>--</v>
      </c>
      <c r="K206" s="38" t="str">
        <f t="shared" si="45"/>
        <v>―</v>
      </c>
      <c r="L206" s="38" t="str">
        <f t="shared" si="45"/>
        <v>―</v>
      </c>
      <c r="M206" s="45" t="str">
        <f t="shared" si="46"/>
        <v>--</v>
      </c>
      <c r="N206" s="38" t="str">
        <f t="shared" si="47"/>
        <v>―</v>
      </c>
      <c r="O206" s="38" t="str">
        <f t="shared" si="47"/>
        <v>―</v>
      </c>
      <c r="P206" s="42"/>
    </row>
    <row r="207" spans="1:16" ht="13.5" hidden="1" customHeight="1" x14ac:dyDescent="0.2">
      <c r="A207" s="34">
        <v>36</v>
      </c>
      <c r="B207" s="42"/>
      <c r="C207" s="137" t="str">
        <f t="shared" si="39"/>
        <v>項目36</v>
      </c>
      <c r="D207" s="45" t="str">
        <f t="shared" si="40"/>
        <v>--</v>
      </c>
      <c r="E207" s="38" t="str">
        <f t="shared" si="41"/>
        <v>―</v>
      </c>
      <c r="F207" s="38" t="str">
        <f t="shared" si="41"/>
        <v>―</v>
      </c>
      <c r="G207" s="45" t="str">
        <f t="shared" si="42"/>
        <v>--</v>
      </c>
      <c r="H207" s="38" t="str">
        <f t="shared" si="43"/>
        <v>―</v>
      </c>
      <c r="I207" s="38" t="str">
        <f t="shared" si="43"/>
        <v>―</v>
      </c>
      <c r="J207" s="45" t="str">
        <f t="shared" si="44"/>
        <v>--</v>
      </c>
      <c r="K207" s="38" t="str">
        <f t="shared" si="45"/>
        <v>―</v>
      </c>
      <c r="L207" s="38" t="str">
        <f t="shared" si="45"/>
        <v>―</v>
      </c>
      <c r="M207" s="45" t="str">
        <f t="shared" si="46"/>
        <v>--</v>
      </c>
      <c r="N207" s="38" t="str">
        <f t="shared" si="47"/>
        <v>―</v>
      </c>
      <c r="O207" s="38" t="str">
        <f t="shared" si="47"/>
        <v>―</v>
      </c>
      <c r="P207" s="42"/>
    </row>
    <row r="208" spans="1:16" ht="13.5" hidden="1" customHeight="1" x14ac:dyDescent="0.2">
      <c r="A208" s="34">
        <v>37</v>
      </c>
      <c r="B208" s="42"/>
      <c r="C208" s="137" t="str">
        <f t="shared" si="39"/>
        <v>項目37</v>
      </c>
      <c r="D208" s="45" t="str">
        <f t="shared" si="40"/>
        <v>--</v>
      </c>
      <c r="E208" s="38" t="str">
        <f t="shared" si="41"/>
        <v>―</v>
      </c>
      <c r="F208" s="38" t="str">
        <f t="shared" si="41"/>
        <v>―</v>
      </c>
      <c r="G208" s="45" t="str">
        <f t="shared" si="42"/>
        <v>--</v>
      </c>
      <c r="H208" s="38" t="str">
        <f t="shared" si="43"/>
        <v>―</v>
      </c>
      <c r="I208" s="38" t="str">
        <f t="shared" si="43"/>
        <v>―</v>
      </c>
      <c r="J208" s="45" t="str">
        <f t="shared" si="44"/>
        <v>--</v>
      </c>
      <c r="K208" s="38" t="str">
        <f t="shared" si="45"/>
        <v>―</v>
      </c>
      <c r="L208" s="38" t="str">
        <f t="shared" si="45"/>
        <v>―</v>
      </c>
      <c r="M208" s="45" t="str">
        <f t="shared" si="46"/>
        <v>--</v>
      </c>
      <c r="N208" s="38" t="str">
        <f t="shared" si="47"/>
        <v>―</v>
      </c>
      <c r="O208" s="38" t="str">
        <f t="shared" si="47"/>
        <v>―</v>
      </c>
      <c r="P208" s="42"/>
    </row>
    <row r="209" spans="1:16" ht="13.5" hidden="1" customHeight="1" x14ac:dyDescent="0.2">
      <c r="A209" s="34">
        <v>38</v>
      </c>
      <c r="B209" s="42"/>
      <c r="C209" s="137" t="str">
        <f t="shared" si="39"/>
        <v>項目38</v>
      </c>
      <c r="D209" s="45" t="str">
        <f t="shared" si="40"/>
        <v>--</v>
      </c>
      <c r="E209" s="38" t="str">
        <f t="shared" si="41"/>
        <v>―</v>
      </c>
      <c r="F209" s="38" t="str">
        <f t="shared" si="41"/>
        <v>―</v>
      </c>
      <c r="G209" s="45" t="str">
        <f t="shared" si="42"/>
        <v>--</v>
      </c>
      <c r="H209" s="38" t="str">
        <f t="shared" si="43"/>
        <v>―</v>
      </c>
      <c r="I209" s="38" t="str">
        <f t="shared" si="43"/>
        <v>―</v>
      </c>
      <c r="J209" s="45" t="str">
        <f t="shared" si="44"/>
        <v>--</v>
      </c>
      <c r="K209" s="38" t="str">
        <f t="shared" si="45"/>
        <v>―</v>
      </c>
      <c r="L209" s="38" t="str">
        <f t="shared" si="45"/>
        <v>―</v>
      </c>
      <c r="M209" s="45" t="str">
        <f t="shared" si="46"/>
        <v>--</v>
      </c>
      <c r="N209" s="38" t="str">
        <f t="shared" si="47"/>
        <v>―</v>
      </c>
      <c r="O209" s="38" t="str">
        <f t="shared" si="47"/>
        <v>―</v>
      </c>
      <c r="P209" s="42"/>
    </row>
    <row r="210" spans="1:16" ht="13.5" hidden="1" customHeight="1" x14ac:dyDescent="0.2">
      <c r="A210" s="34">
        <v>39</v>
      </c>
      <c r="B210" s="42"/>
      <c r="C210" s="137" t="str">
        <f t="shared" si="39"/>
        <v>項目39</v>
      </c>
      <c r="D210" s="45" t="str">
        <f t="shared" si="40"/>
        <v>--</v>
      </c>
      <c r="E210" s="38" t="str">
        <f t="shared" si="41"/>
        <v>―</v>
      </c>
      <c r="F210" s="38" t="str">
        <f t="shared" si="41"/>
        <v>―</v>
      </c>
      <c r="G210" s="45" t="str">
        <f t="shared" si="42"/>
        <v>--</v>
      </c>
      <c r="H210" s="38" t="str">
        <f t="shared" si="43"/>
        <v>―</v>
      </c>
      <c r="I210" s="38" t="str">
        <f t="shared" si="43"/>
        <v>―</v>
      </c>
      <c r="J210" s="45" t="str">
        <f t="shared" si="44"/>
        <v>--</v>
      </c>
      <c r="K210" s="38" t="str">
        <f t="shared" si="45"/>
        <v>―</v>
      </c>
      <c r="L210" s="38" t="str">
        <f t="shared" si="45"/>
        <v>―</v>
      </c>
      <c r="M210" s="45" t="str">
        <f t="shared" si="46"/>
        <v>--</v>
      </c>
      <c r="N210" s="38" t="str">
        <f t="shared" si="47"/>
        <v>―</v>
      </c>
      <c r="O210" s="38" t="str">
        <f t="shared" si="47"/>
        <v>―</v>
      </c>
      <c r="P210" s="42"/>
    </row>
    <row r="211" spans="1:16" ht="13.5" hidden="1" customHeight="1" x14ac:dyDescent="0.2">
      <c r="A211" s="34">
        <v>40</v>
      </c>
      <c r="B211" s="42"/>
      <c r="C211" s="137" t="str">
        <f t="shared" si="39"/>
        <v>項目40</v>
      </c>
      <c r="D211" s="45" t="str">
        <f t="shared" si="40"/>
        <v>--</v>
      </c>
      <c r="E211" s="38" t="str">
        <f t="shared" si="41"/>
        <v>―</v>
      </c>
      <c r="F211" s="38" t="str">
        <f t="shared" si="41"/>
        <v>―</v>
      </c>
      <c r="G211" s="45" t="str">
        <f t="shared" si="42"/>
        <v>--</v>
      </c>
      <c r="H211" s="38" t="str">
        <f t="shared" si="43"/>
        <v>―</v>
      </c>
      <c r="I211" s="38" t="str">
        <f t="shared" si="43"/>
        <v>―</v>
      </c>
      <c r="J211" s="45" t="str">
        <f t="shared" si="44"/>
        <v>--</v>
      </c>
      <c r="K211" s="38" t="str">
        <f t="shared" si="45"/>
        <v>―</v>
      </c>
      <c r="L211" s="38" t="str">
        <f t="shared" si="45"/>
        <v>―</v>
      </c>
      <c r="M211" s="45" t="str">
        <f t="shared" si="46"/>
        <v>--</v>
      </c>
      <c r="N211" s="38" t="str">
        <f t="shared" si="47"/>
        <v>―</v>
      </c>
      <c r="O211" s="38" t="str">
        <f t="shared" si="47"/>
        <v>―</v>
      </c>
      <c r="P211" s="42"/>
    </row>
    <row r="212" spans="1:16" ht="13.5" hidden="1" customHeight="1" x14ac:dyDescent="0.2">
      <c r="A212" s="34">
        <v>41</v>
      </c>
      <c r="B212" s="42"/>
      <c r="C212" s="137" t="str">
        <f t="shared" si="39"/>
        <v>項目41</v>
      </c>
      <c r="D212" s="45" t="str">
        <f t="shared" si="40"/>
        <v>--</v>
      </c>
      <c r="E212" s="38" t="str">
        <f t="shared" si="41"/>
        <v>―</v>
      </c>
      <c r="F212" s="38" t="str">
        <f t="shared" si="41"/>
        <v>―</v>
      </c>
      <c r="G212" s="45" t="str">
        <f t="shared" si="42"/>
        <v>--</v>
      </c>
      <c r="H212" s="38" t="str">
        <f t="shared" si="43"/>
        <v>―</v>
      </c>
      <c r="I212" s="38" t="str">
        <f t="shared" si="43"/>
        <v>―</v>
      </c>
      <c r="J212" s="45" t="str">
        <f t="shared" si="44"/>
        <v>--</v>
      </c>
      <c r="K212" s="38" t="str">
        <f t="shared" si="45"/>
        <v>―</v>
      </c>
      <c r="L212" s="38" t="str">
        <f t="shared" si="45"/>
        <v>―</v>
      </c>
      <c r="M212" s="45" t="str">
        <f t="shared" si="46"/>
        <v>--</v>
      </c>
      <c r="N212" s="38" t="str">
        <f t="shared" si="47"/>
        <v>―</v>
      </c>
      <c r="O212" s="38" t="str">
        <f t="shared" si="47"/>
        <v>―</v>
      </c>
      <c r="P212" s="42"/>
    </row>
    <row r="213" spans="1:16" ht="13.5" hidden="1" customHeight="1" x14ac:dyDescent="0.2">
      <c r="A213" s="34">
        <v>42</v>
      </c>
      <c r="B213" s="42"/>
      <c r="C213" s="137" t="str">
        <f t="shared" si="39"/>
        <v>項目42</v>
      </c>
      <c r="D213" s="45" t="str">
        <f t="shared" si="40"/>
        <v>--</v>
      </c>
      <c r="E213" s="38" t="str">
        <f t="shared" si="41"/>
        <v>―</v>
      </c>
      <c r="F213" s="38" t="str">
        <f t="shared" si="41"/>
        <v>―</v>
      </c>
      <c r="G213" s="45" t="str">
        <f t="shared" si="42"/>
        <v>--</v>
      </c>
      <c r="H213" s="38" t="str">
        <f t="shared" si="43"/>
        <v>―</v>
      </c>
      <c r="I213" s="38" t="str">
        <f t="shared" si="43"/>
        <v>―</v>
      </c>
      <c r="J213" s="45" t="str">
        <f t="shared" si="44"/>
        <v>--</v>
      </c>
      <c r="K213" s="38" t="str">
        <f t="shared" si="45"/>
        <v>―</v>
      </c>
      <c r="L213" s="38" t="str">
        <f t="shared" si="45"/>
        <v>―</v>
      </c>
      <c r="M213" s="45" t="str">
        <f t="shared" si="46"/>
        <v>--</v>
      </c>
      <c r="N213" s="38" t="str">
        <f t="shared" si="47"/>
        <v>―</v>
      </c>
      <c r="O213" s="38" t="str">
        <f t="shared" si="47"/>
        <v>―</v>
      </c>
      <c r="P213" s="42"/>
    </row>
    <row r="214" spans="1:16" ht="13.5" hidden="1" customHeight="1" x14ac:dyDescent="0.2">
      <c r="A214" s="34">
        <v>43</v>
      </c>
      <c r="B214" s="42"/>
      <c r="C214" s="137" t="str">
        <f t="shared" si="39"/>
        <v>項目43</v>
      </c>
      <c r="D214" s="45" t="str">
        <f t="shared" si="40"/>
        <v>--</v>
      </c>
      <c r="E214" s="38" t="str">
        <f t="shared" si="41"/>
        <v>―</v>
      </c>
      <c r="F214" s="38" t="str">
        <f t="shared" si="41"/>
        <v>―</v>
      </c>
      <c r="G214" s="45" t="str">
        <f t="shared" si="42"/>
        <v>--</v>
      </c>
      <c r="H214" s="38" t="str">
        <f t="shared" si="43"/>
        <v>―</v>
      </c>
      <c r="I214" s="38" t="str">
        <f t="shared" si="43"/>
        <v>―</v>
      </c>
      <c r="J214" s="45" t="str">
        <f t="shared" si="44"/>
        <v>--</v>
      </c>
      <c r="K214" s="38" t="str">
        <f t="shared" si="45"/>
        <v>―</v>
      </c>
      <c r="L214" s="38" t="str">
        <f t="shared" si="45"/>
        <v>―</v>
      </c>
      <c r="M214" s="45" t="str">
        <f t="shared" si="46"/>
        <v>--</v>
      </c>
      <c r="N214" s="38" t="str">
        <f t="shared" si="47"/>
        <v>―</v>
      </c>
      <c r="O214" s="38" t="str">
        <f t="shared" si="47"/>
        <v>―</v>
      </c>
      <c r="P214" s="42"/>
    </row>
    <row r="215" spans="1:16" ht="13.5" hidden="1" customHeight="1" x14ac:dyDescent="0.2">
      <c r="A215" s="34">
        <v>44</v>
      </c>
      <c r="B215" s="42"/>
      <c r="C215" s="137" t="str">
        <f t="shared" si="39"/>
        <v>項目44</v>
      </c>
      <c r="D215" s="45" t="str">
        <f t="shared" si="40"/>
        <v>--</v>
      </c>
      <c r="E215" s="38" t="str">
        <f t="shared" si="41"/>
        <v>―</v>
      </c>
      <c r="F215" s="38" t="str">
        <f t="shared" si="41"/>
        <v>―</v>
      </c>
      <c r="G215" s="45" t="str">
        <f t="shared" si="42"/>
        <v>--</v>
      </c>
      <c r="H215" s="38" t="str">
        <f t="shared" si="43"/>
        <v>―</v>
      </c>
      <c r="I215" s="38" t="str">
        <f t="shared" si="43"/>
        <v>―</v>
      </c>
      <c r="J215" s="45" t="str">
        <f t="shared" si="44"/>
        <v>--</v>
      </c>
      <c r="K215" s="38" t="str">
        <f t="shared" si="45"/>
        <v>―</v>
      </c>
      <c r="L215" s="38" t="str">
        <f t="shared" si="45"/>
        <v>―</v>
      </c>
      <c r="M215" s="45" t="str">
        <f t="shared" si="46"/>
        <v>--</v>
      </c>
      <c r="N215" s="38" t="str">
        <f t="shared" si="47"/>
        <v>―</v>
      </c>
      <c r="O215" s="38" t="str">
        <f t="shared" si="47"/>
        <v>―</v>
      </c>
      <c r="P215" s="42"/>
    </row>
    <row r="216" spans="1:16" ht="13.5" hidden="1" customHeight="1" x14ac:dyDescent="0.2">
      <c r="A216" s="34">
        <v>45</v>
      </c>
      <c r="B216" s="42"/>
      <c r="C216" s="137" t="str">
        <f t="shared" si="39"/>
        <v>項目45</v>
      </c>
      <c r="D216" s="45" t="str">
        <f t="shared" si="40"/>
        <v>--</v>
      </c>
      <c r="E216" s="38" t="str">
        <f t="shared" si="41"/>
        <v>―</v>
      </c>
      <c r="F216" s="38" t="str">
        <f t="shared" si="41"/>
        <v>―</v>
      </c>
      <c r="G216" s="45" t="str">
        <f t="shared" si="42"/>
        <v>--</v>
      </c>
      <c r="H216" s="38" t="str">
        <f t="shared" si="43"/>
        <v>―</v>
      </c>
      <c r="I216" s="38" t="str">
        <f t="shared" si="43"/>
        <v>―</v>
      </c>
      <c r="J216" s="45" t="str">
        <f t="shared" si="44"/>
        <v>--</v>
      </c>
      <c r="K216" s="38" t="str">
        <f t="shared" si="45"/>
        <v>―</v>
      </c>
      <c r="L216" s="38" t="str">
        <f t="shared" si="45"/>
        <v>―</v>
      </c>
      <c r="M216" s="45" t="str">
        <f t="shared" si="46"/>
        <v>--</v>
      </c>
      <c r="N216" s="38" t="str">
        <f t="shared" si="47"/>
        <v>―</v>
      </c>
      <c r="O216" s="38" t="str">
        <f t="shared" si="47"/>
        <v>―</v>
      </c>
      <c r="P216" s="42"/>
    </row>
    <row r="217" spans="1:16" ht="13.5" hidden="1" customHeight="1" x14ac:dyDescent="0.2">
      <c r="A217" s="34">
        <v>46</v>
      </c>
      <c r="B217" s="42"/>
      <c r="C217" s="137" t="str">
        <f t="shared" si="39"/>
        <v>項目46</v>
      </c>
      <c r="D217" s="45" t="str">
        <f t="shared" si="40"/>
        <v>--</v>
      </c>
      <c r="E217" s="38" t="str">
        <f t="shared" si="41"/>
        <v>―</v>
      </c>
      <c r="F217" s="38" t="str">
        <f t="shared" si="41"/>
        <v>―</v>
      </c>
      <c r="G217" s="45" t="str">
        <f t="shared" si="42"/>
        <v>--</v>
      </c>
      <c r="H217" s="38" t="str">
        <f t="shared" si="43"/>
        <v>―</v>
      </c>
      <c r="I217" s="38" t="str">
        <f t="shared" si="43"/>
        <v>―</v>
      </c>
      <c r="J217" s="45" t="str">
        <f t="shared" si="44"/>
        <v>--</v>
      </c>
      <c r="K217" s="38" t="str">
        <f t="shared" si="45"/>
        <v>―</v>
      </c>
      <c r="L217" s="38" t="str">
        <f t="shared" si="45"/>
        <v>―</v>
      </c>
      <c r="M217" s="45" t="str">
        <f t="shared" si="46"/>
        <v>--</v>
      </c>
      <c r="N217" s="38" t="str">
        <f t="shared" si="47"/>
        <v>―</v>
      </c>
      <c r="O217" s="38" t="str">
        <f t="shared" si="47"/>
        <v>―</v>
      </c>
      <c r="P217" s="42"/>
    </row>
    <row r="218" spans="1:16" ht="13.5" hidden="1" customHeight="1" x14ac:dyDescent="0.2">
      <c r="A218" s="34">
        <v>47</v>
      </c>
      <c r="B218" s="42"/>
      <c r="C218" s="137" t="str">
        <f t="shared" si="39"/>
        <v>項目47</v>
      </c>
      <c r="D218" s="45" t="str">
        <f t="shared" si="40"/>
        <v>--</v>
      </c>
      <c r="E218" s="38" t="str">
        <f t="shared" si="41"/>
        <v>―</v>
      </c>
      <c r="F218" s="38" t="str">
        <f t="shared" si="41"/>
        <v>―</v>
      </c>
      <c r="G218" s="45" t="str">
        <f t="shared" si="42"/>
        <v>--</v>
      </c>
      <c r="H218" s="38" t="str">
        <f t="shared" si="43"/>
        <v>―</v>
      </c>
      <c r="I218" s="38" t="str">
        <f t="shared" si="43"/>
        <v>―</v>
      </c>
      <c r="J218" s="45" t="str">
        <f t="shared" si="44"/>
        <v>--</v>
      </c>
      <c r="K218" s="38" t="str">
        <f t="shared" si="45"/>
        <v>―</v>
      </c>
      <c r="L218" s="38" t="str">
        <f t="shared" si="45"/>
        <v>―</v>
      </c>
      <c r="M218" s="45" t="str">
        <f t="shared" si="46"/>
        <v>--</v>
      </c>
      <c r="N218" s="38" t="str">
        <f t="shared" si="47"/>
        <v>―</v>
      </c>
      <c r="O218" s="38" t="str">
        <f t="shared" si="47"/>
        <v>―</v>
      </c>
      <c r="P218" s="42"/>
    </row>
    <row r="219" spans="1:16" ht="13.5" hidden="1" customHeight="1" x14ac:dyDescent="0.2">
      <c r="A219" s="34">
        <v>48</v>
      </c>
      <c r="B219" s="42"/>
      <c r="C219" s="137" t="str">
        <f t="shared" si="39"/>
        <v>項目48</v>
      </c>
      <c r="D219" s="45" t="str">
        <f t="shared" si="40"/>
        <v>--</v>
      </c>
      <c r="E219" s="38" t="str">
        <f t="shared" si="41"/>
        <v>―</v>
      </c>
      <c r="F219" s="38" t="str">
        <f t="shared" si="41"/>
        <v>―</v>
      </c>
      <c r="G219" s="45" t="str">
        <f t="shared" si="42"/>
        <v>--</v>
      </c>
      <c r="H219" s="38" t="str">
        <f t="shared" si="43"/>
        <v>―</v>
      </c>
      <c r="I219" s="38" t="str">
        <f t="shared" si="43"/>
        <v>―</v>
      </c>
      <c r="J219" s="45" t="str">
        <f t="shared" si="44"/>
        <v>--</v>
      </c>
      <c r="K219" s="38" t="str">
        <f t="shared" si="45"/>
        <v>―</v>
      </c>
      <c r="L219" s="38" t="str">
        <f t="shared" si="45"/>
        <v>―</v>
      </c>
      <c r="M219" s="45" t="str">
        <f t="shared" si="46"/>
        <v>--</v>
      </c>
      <c r="N219" s="38" t="str">
        <f t="shared" si="47"/>
        <v>―</v>
      </c>
      <c r="O219" s="38" t="str">
        <f t="shared" si="47"/>
        <v>―</v>
      </c>
      <c r="P219" s="42"/>
    </row>
    <row r="220" spans="1:16" ht="13.5" hidden="1" customHeight="1" x14ac:dyDescent="0.2">
      <c r="A220" s="34">
        <v>49</v>
      </c>
      <c r="B220" s="42"/>
      <c r="C220" s="137" t="str">
        <f t="shared" si="39"/>
        <v>項目49</v>
      </c>
      <c r="D220" s="45" t="str">
        <f t="shared" si="40"/>
        <v>--</v>
      </c>
      <c r="E220" s="38" t="str">
        <f t="shared" si="41"/>
        <v>―</v>
      </c>
      <c r="F220" s="38" t="str">
        <f t="shared" si="41"/>
        <v>―</v>
      </c>
      <c r="G220" s="45" t="str">
        <f t="shared" si="42"/>
        <v>--</v>
      </c>
      <c r="H220" s="38" t="str">
        <f t="shared" si="43"/>
        <v>―</v>
      </c>
      <c r="I220" s="38" t="str">
        <f t="shared" si="43"/>
        <v>―</v>
      </c>
      <c r="J220" s="45" t="str">
        <f t="shared" si="44"/>
        <v>--</v>
      </c>
      <c r="K220" s="38" t="str">
        <f t="shared" si="45"/>
        <v>―</v>
      </c>
      <c r="L220" s="38" t="str">
        <f t="shared" si="45"/>
        <v>―</v>
      </c>
      <c r="M220" s="45" t="str">
        <f t="shared" si="46"/>
        <v>--</v>
      </c>
      <c r="N220" s="38" t="str">
        <f t="shared" si="47"/>
        <v>―</v>
      </c>
      <c r="O220" s="38" t="str">
        <f t="shared" si="47"/>
        <v>―</v>
      </c>
      <c r="P220" s="42"/>
    </row>
    <row r="221" spans="1:16" ht="13.5" hidden="1" customHeight="1" x14ac:dyDescent="0.2">
      <c r="A221" s="34">
        <v>50</v>
      </c>
      <c r="B221" s="42"/>
      <c r="C221" s="137" t="str">
        <f t="shared" si="39"/>
        <v>項目50</v>
      </c>
      <c r="D221" s="45" t="str">
        <f t="shared" si="40"/>
        <v>--</v>
      </c>
      <c r="E221" s="38" t="str">
        <f t="shared" si="41"/>
        <v>―</v>
      </c>
      <c r="F221" s="38" t="str">
        <f t="shared" si="41"/>
        <v>―</v>
      </c>
      <c r="G221" s="45" t="str">
        <f t="shared" si="42"/>
        <v>--</v>
      </c>
      <c r="H221" s="38" t="str">
        <f t="shared" si="43"/>
        <v>―</v>
      </c>
      <c r="I221" s="38" t="str">
        <f t="shared" si="43"/>
        <v>―</v>
      </c>
      <c r="J221" s="45" t="str">
        <f t="shared" si="44"/>
        <v>--</v>
      </c>
      <c r="K221" s="38" t="str">
        <f t="shared" si="45"/>
        <v>―</v>
      </c>
      <c r="L221" s="38" t="str">
        <f t="shared" si="45"/>
        <v>―</v>
      </c>
      <c r="M221" s="45" t="str">
        <f t="shared" si="46"/>
        <v>--</v>
      </c>
      <c r="N221" s="38" t="str">
        <f t="shared" si="47"/>
        <v>―</v>
      </c>
      <c r="O221" s="38" t="str">
        <f t="shared" si="47"/>
        <v>―</v>
      </c>
      <c r="P221" s="42"/>
    </row>
    <row r="222" spans="1:16" ht="3" hidden="1" customHeight="1" x14ac:dyDescent="0.2">
      <c r="A222" s="34"/>
      <c r="B222" s="42"/>
      <c r="C222" s="134"/>
      <c r="D222" s="129"/>
      <c r="E222" s="85"/>
      <c r="F222" s="85"/>
      <c r="G222" s="128"/>
      <c r="H222" s="85"/>
      <c r="I222" s="168"/>
      <c r="J222" s="129"/>
      <c r="K222" s="85"/>
      <c r="L222" s="85"/>
      <c r="M222" s="128"/>
      <c r="N222" s="85"/>
      <c r="O222" s="168"/>
      <c r="P222" s="42"/>
    </row>
    <row r="223" spans="1:16" ht="13.5" hidden="1" customHeight="1" x14ac:dyDescent="0.2">
      <c r="A223" s="34">
        <v>1</v>
      </c>
      <c r="B223" s="42"/>
      <c r="C223" s="152" t="s">
        <v>32</v>
      </c>
      <c r="D223" s="45" t="str">
        <f>IF(INDEX(前年比較データ合計, $A223, $E$1)="", "--", INDEX(前年比較データ合計, $A223, $E$1)/$G$1)</f>
        <v>--</v>
      </c>
      <c r="E223" s="38" t="str">
        <f t="shared" ref="E223:F223" si="48">"―"</f>
        <v>―</v>
      </c>
      <c r="F223" s="38" t="str">
        <f t="shared" si="48"/>
        <v>―</v>
      </c>
      <c r="G223" s="45" t="str">
        <f>IF(INDEX(前年分析データ合計, $A223, $E$1)="", "--", INDEX(前年分析データ合計, $A223, $E$1)/$G$1)</f>
        <v>--</v>
      </c>
      <c r="H223" s="38" t="str">
        <f t="shared" ref="H223:I223" si="49">"―"</f>
        <v>―</v>
      </c>
      <c r="I223" s="38" t="str">
        <f t="shared" si="49"/>
        <v>―</v>
      </c>
      <c r="J223" s="45" t="str">
        <f>IF(INDEX(合算前年比較データ合計, $A223, $E$1)="", "--", INDEX(合算前年比較データ合計, $A223, $E$1)/$G$1)</f>
        <v>--</v>
      </c>
      <c r="K223" s="38" t="str">
        <f t="shared" ref="K223:L223" si="50">"―"</f>
        <v>―</v>
      </c>
      <c r="L223" s="38" t="str">
        <f t="shared" si="50"/>
        <v>―</v>
      </c>
      <c r="M223" s="45" t="str">
        <f>IF(INDEX(合算前年分析データ合計, $A223, $E$1)="", "--", INDEX(合算前年分析データ合計, $A223, $E$1)/$G$1)</f>
        <v>--</v>
      </c>
      <c r="N223" s="38" t="str">
        <f t="shared" ref="N223:O223" si="51">"―"</f>
        <v>―</v>
      </c>
      <c r="O223" s="38" t="str">
        <f t="shared" si="51"/>
        <v>―</v>
      </c>
      <c r="P223" s="42"/>
    </row>
    <row r="224" spans="1:16" ht="12" customHeight="1" collapsed="1" x14ac:dyDescent="0.2">
      <c r="A224" s="34"/>
    </row>
  </sheetData>
  <mergeCells count="4">
    <mergeCell ref="D6:F7"/>
    <mergeCell ref="G6:I7"/>
    <mergeCell ref="J6:L7"/>
    <mergeCell ref="M6:O7"/>
  </mergeCells>
  <phoneticPr fontId="28"/>
  <dataValidations count="1">
    <dataValidation type="list" allowBlank="1" showInputMessage="1" showErrorMessage="1" sqref="D1" xr:uid="{00000000-0002-0000-0100-000000000000}">
      <formula1>リスト用値単位</formula1>
    </dataValidation>
  </dataValidations>
  <printOptions horizontalCentered="1"/>
  <pageMargins left="0.59055118110236215" right="0.59055118110236215" top="0.59055118110236215" bottom="0.59055118110236215" header="0.31496062992125989" footer="0.31496062992125989"/>
  <pageSetup paperSize="9" orientation="landscape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229"/>
  <sheetViews>
    <sheetView tabSelected="1" zoomScale="75" workbookViewId="0">
      <pane xSplit="3" topLeftCell="E1" activePane="topRight" state="frozen"/>
      <selection pane="topRight" activeCell="C33" sqref="C33:O36"/>
    </sheetView>
  </sheetViews>
  <sheetFormatPr defaultColWidth="5.6328125" defaultRowHeight="12" x14ac:dyDescent="0.2"/>
  <cols>
    <col min="1" max="1" width="2.08984375" style="59" customWidth="1"/>
    <col min="2" max="2" width="1.6328125" style="59" customWidth="1"/>
    <col min="3" max="3" width="35.453125" style="100" customWidth="1"/>
    <col min="4" max="15" width="11.6328125" style="59" customWidth="1"/>
    <col min="16" max="16" width="15.6328125" style="39" customWidth="1"/>
    <col min="17" max="17" width="1.6328125" style="59" customWidth="1"/>
    <col min="18" max="18" width="2.08984375" style="59" customWidth="1"/>
    <col min="19" max="16384" width="5.6328125" style="59"/>
  </cols>
  <sheetData>
    <row r="1" spans="3:18" s="39" customFormat="1" ht="24" customHeight="1" x14ac:dyDescent="0.2">
      <c r="C1" s="182" t="s">
        <v>136</v>
      </c>
      <c r="D1" s="141" t="s">
        <v>0</v>
      </c>
      <c r="E1" s="11">
        <f>VLOOKUP($D$1, 値単位リスト, 2, FALSE)</f>
        <v>1</v>
      </c>
      <c r="F1" s="11" t="str">
        <f>VLOOKUP($D$1, 値単位リスト, 3, FALSE)</f>
        <v>個</v>
      </c>
      <c r="G1" s="11">
        <f>VLOOKUP($D$1, 値単位リスト, 4, FALSE)</f>
        <v>1</v>
      </c>
      <c r="H1" s="11"/>
      <c r="I1" s="11"/>
      <c r="J1" s="11"/>
      <c r="K1" s="11"/>
      <c r="L1" s="11"/>
      <c r="M1" s="11"/>
      <c r="N1" s="11"/>
      <c r="O1" s="11"/>
      <c r="P1" s="295" t="str">
        <f>IF(INFO!$D$13=3,"※価格帯の分析は期間と累計で異なります。","")</f>
        <v/>
      </c>
      <c r="Q1" s="11"/>
      <c r="R1" s="11"/>
    </row>
    <row r="2" spans="3:18" s="84" customFormat="1" ht="24" customHeight="1" x14ac:dyDescent="0.2">
      <c r="C2" s="93" t="str">
        <f>"【 " &amp; 分析種別名称 &amp; " 実績推移(" &amp; $D$1 &amp; ") 】" &amp; PI値モード名称</f>
        <v>【 カテゴリー別 実績推移(数量) 】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19"/>
    </row>
    <row r="3" spans="3:18" s="39" customFormat="1" ht="12.75" customHeight="1" x14ac:dyDescent="0.2">
      <c r="C3" s="94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96" t="str">
        <f>IF(分析POS名称="","",分析POS名称) &amp;  " (" &amp; IF(年度開始年月=分析終了年月,年度開始年月,年度開始年月&amp;"～"&amp;分析終了年月) &amp; ")"</f>
        <v>RDS06 スーパー  04 首都圏 (2017年4月～2018年3月)</v>
      </c>
    </row>
    <row r="4" spans="3:18" ht="12" customHeight="1" x14ac:dyDescent="0.2"/>
    <row r="5" spans="3:18" ht="12" customHeight="1" x14ac:dyDescent="0.2"/>
    <row r="6" spans="3:18" ht="12" customHeight="1" x14ac:dyDescent="0.2"/>
    <row r="7" spans="3:18" ht="12" customHeight="1" x14ac:dyDescent="0.2"/>
    <row r="8" spans="3:18" ht="12" customHeight="1" x14ac:dyDescent="0.2"/>
    <row r="9" spans="3:18" ht="12" customHeight="1" x14ac:dyDescent="0.2"/>
    <row r="10" spans="3:18" ht="12" customHeight="1" x14ac:dyDescent="0.2"/>
    <row r="11" spans="3:18" ht="12" customHeight="1" x14ac:dyDescent="0.2"/>
    <row r="12" spans="3:18" ht="12" customHeight="1" x14ac:dyDescent="0.2"/>
    <row r="13" spans="3:18" ht="12" customHeight="1" x14ac:dyDescent="0.2"/>
    <row r="14" spans="3:18" ht="12" customHeight="1" x14ac:dyDescent="0.2"/>
    <row r="15" spans="3:18" ht="12" customHeight="1" x14ac:dyDescent="0.2"/>
    <row r="16" spans="3:18" ht="12" customHeight="1" x14ac:dyDescent="0.2"/>
    <row r="17" spans="4:15" ht="12" customHeight="1" x14ac:dyDescent="0.2"/>
    <row r="18" spans="4:15" ht="12" customHeight="1" x14ac:dyDescent="0.2"/>
    <row r="19" spans="4:15" ht="12" customHeight="1" x14ac:dyDescent="0.2"/>
    <row r="20" spans="4:15" ht="12" customHeight="1" x14ac:dyDescent="0.2"/>
    <row r="21" spans="4:15" ht="12" customHeight="1" x14ac:dyDescent="0.2"/>
    <row r="22" spans="4:15" ht="12" customHeight="1" x14ac:dyDescent="0.2"/>
    <row r="23" spans="4:15" ht="12" customHeight="1" x14ac:dyDescent="0.2"/>
    <row r="24" spans="4:15" ht="12" customHeight="1" x14ac:dyDescent="0.2"/>
    <row r="25" spans="4:15" ht="12" customHeight="1" x14ac:dyDescent="0.2"/>
    <row r="26" spans="4:15" ht="12" customHeight="1" x14ac:dyDescent="0.2"/>
    <row r="27" spans="4:15" ht="12" customHeight="1" x14ac:dyDescent="0.2"/>
    <row r="28" spans="4:15" ht="12" customHeight="1" x14ac:dyDescent="0.2"/>
    <row r="29" spans="4:15" ht="12" customHeight="1" x14ac:dyDescent="0.2"/>
    <row r="30" spans="4:15" ht="12" customHeight="1" x14ac:dyDescent="0.2"/>
    <row r="31" spans="4:15" ht="12" customHeight="1" x14ac:dyDescent="0.2"/>
    <row r="32" spans="4:15" ht="12" customHeight="1" thickBot="1" x14ac:dyDescent="0.25">
      <c r="D32" s="11">
        <v>0</v>
      </c>
      <c r="E32" s="11">
        <v>1</v>
      </c>
      <c r="F32" s="11">
        <v>2</v>
      </c>
      <c r="G32" s="11">
        <v>3</v>
      </c>
      <c r="H32" s="11">
        <v>4</v>
      </c>
      <c r="I32" s="11">
        <v>5</v>
      </c>
      <c r="J32" s="11">
        <v>6</v>
      </c>
      <c r="K32" s="11">
        <v>7</v>
      </c>
      <c r="L32" s="11">
        <v>8</v>
      </c>
      <c r="M32" s="11">
        <v>9</v>
      </c>
      <c r="N32" s="11">
        <v>10</v>
      </c>
      <c r="O32" s="11">
        <v>11</v>
      </c>
    </row>
    <row r="33" spans="1:16" s="39" customFormat="1" ht="18" customHeight="1" thickBot="1" x14ac:dyDescent="0.25">
      <c r="C33" s="102" t="str">
        <f>分析オプション&amp;"　単位：" &amp; $F$1</f>
        <v xml:space="preserve"> [税抜分析]　単位：個</v>
      </c>
      <c r="D33" s="99" t="str">
        <f>INFO!AC$4</f>
        <v>4月</v>
      </c>
      <c r="E33" s="29" t="str">
        <f>INFO!AD$4</f>
        <v>5月</v>
      </c>
      <c r="F33" s="29" t="str">
        <f>INFO!AE$4</f>
        <v>6月</v>
      </c>
      <c r="G33" s="29" t="str">
        <f>INFO!AF$4</f>
        <v>7月</v>
      </c>
      <c r="H33" s="29" t="str">
        <f>INFO!AG$4</f>
        <v>8月</v>
      </c>
      <c r="I33" s="29" t="str">
        <f>INFO!AH$4</f>
        <v>9月</v>
      </c>
      <c r="J33" s="29" t="str">
        <f>INFO!AI$4</f>
        <v>10月</v>
      </c>
      <c r="K33" s="29" t="str">
        <f>INFO!AJ$4</f>
        <v>11月</v>
      </c>
      <c r="L33" s="29" t="str">
        <f>INFO!AK$4</f>
        <v>12月</v>
      </c>
      <c r="M33" s="29" t="str">
        <f>INFO!AL$4</f>
        <v>1月</v>
      </c>
      <c r="N33" s="29" t="str">
        <f>INFO!AM$4</f>
        <v>2月</v>
      </c>
      <c r="O33" s="98" t="str">
        <f>INFO!AN$4</f>
        <v>3月</v>
      </c>
      <c r="P33" s="104" t="str">
        <f>IF(INFO!$D$13=3,"累計","合計")</f>
        <v>合計</v>
      </c>
    </row>
    <row r="34" spans="1:16" s="39" customFormat="1" ht="15" customHeight="1" x14ac:dyDescent="0.2">
      <c r="A34" s="11">
        <v>1</v>
      </c>
      <c r="B34" s="11"/>
      <c r="C34" s="135" t="str">
        <f t="shared" ref="C34:C83" si="0">IF(INDEX(項目,$A34,1)="","",INDEX(項目,$A34,1))</f>
        <v>加工食品</v>
      </c>
      <c r="D34" s="334" t="str">
        <f t="shared" ref="D34:H83" si="1">IF(INDEX(累計分析データ,$A34,D$32*4+$E$1)="", "--", INDEX(累計分析データ,$A34,D$32*4+$E$1)/$G$1)</f>
        <v>--</v>
      </c>
      <c r="E34" s="64">
        <f t="shared" si="1"/>
        <v>18943231.932700001</v>
      </c>
      <c r="F34" s="64">
        <f t="shared" si="1"/>
        <v>18986524.2656</v>
      </c>
      <c r="G34" s="64">
        <f t="shared" si="1"/>
        <v>19083383.089499999</v>
      </c>
      <c r="H34" s="64">
        <f t="shared" si="1"/>
        <v>18979490.328200001</v>
      </c>
      <c r="I34" s="64">
        <f t="shared" ref="I34:M83" si="2">IF(INDEX(累計分析データ,$A34,I$32*4+$E$1)="", "--", INDEX(累計分析データ,$A34,I$32*4+$E$1)/$G$1)</f>
        <v>18938619.007599998</v>
      </c>
      <c r="J34" s="64">
        <f t="shared" si="2"/>
        <v>20619806.385200001</v>
      </c>
      <c r="K34" s="64">
        <f t="shared" si="2"/>
        <v>19739836.7053</v>
      </c>
      <c r="L34" s="64">
        <f t="shared" si="2"/>
        <v>21686252.374000002</v>
      </c>
      <c r="M34" s="64">
        <f t="shared" si="2"/>
        <v>19071086.969099998</v>
      </c>
      <c r="N34" s="64">
        <f t="shared" ref="N34:O83" si="3">IF(INDEX(累計分析データ,$A34,N$32*4+$E$1)="", "--", INDEX(累計分析データ,$A34,N$32*4+$E$1)/$G$1)</f>
        <v>18286834.916099999</v>
      </c>
      <c r="O34" s="319">
        <f t="shared" si="3"/>
        <v>19846388.187199999</v>
      </c>
      <c r="P34" s="231">
        <f t="shared" ref="P34:P83" si="4">IF(INDEX(合算分析データ, $A34, $E$1)="", "--", INDEX(合算分析データ, $A34, $E$1)/$G$1)</f>
        <v>214181454.16049999</v>
      </c>
    </row>
    <row r="35" spans="1:16" s="39" customFormat="1" ht="15" customHeight="1" x14ac:dyDescent="0.2">
      <c r="A35" s="11">
        <v>2</v>
      </c>
      <c r="B35" s="11"/>
      <c r="C35" s="132" t="str">
        <f t="shared" si="0"/>
        <v>生鮮食品</v>
      </c>
      <c r="D35" s="206" t="str">
        <f t="shared" si="1"/>
        <v>--</v>
      </c>
      <c r="E35" s="47">
        <f t="shared" si="1"/>
        <v>4600448.1217</v>
      </c>
      <c r="F35" s="47">
        <f t="shared" si="1"/>
        <v>4517218.6030999999</v>
      </c>
      <c r="G35" s="47">
        <f t="shared" si="1"/>
        <v>4282007.7703</v>
      </c>
      <c r="H35" s="47">
        <f t="shared" si="1"/>
        <v>4318767.6497</v>
      </c>
      <c r="I35" s="47">
        <f t="shared" si="2"/>
        <v>4434228.9652000004</v>
      </c>
      <c r="J35" s="47">
        <f t="shared" si="2"/>
        <v>4994283.3586999997</v>
      </c>
      <c r="K35" s="47">
        <f t="shared" si="2"/>
        <v>4716794.0427999999</v>
      </c>
      <c r="L35" s="47">
        <f t="shared" si="2"/>
        <v>4891467.9873000002</v>
      </c>
      <c r="M35" s="47">
        <f t="shared" si="2"/>
        <v>4745225.3973000003</v>
      </c>
      <c r="N35" s="47">
        <f t="shared" si="3"/>
        <v>4532714.0171999997</v>
      </c>
      <c r="O35" s="180">
        <f t="shared" si="3"/>
        <v>4862487.8064000001</v>
      </c>
      <c r="P35" s="203">
        <f t="shared" si="4"/>
        <v>50895643.719700001</v>
      </c>
    </row>
    <row r="36" spans="1:16" s="39" customFormat="1" ht="15" customHeight="1" thickBot="1" x14ac:dyDescent="0.25">
      <c r="A36" s="11">
        <v>3</v>
      </c>
      <c r="B36" s="11"/>
      <c r="C36" s="132" t="str">
        <f t="shared" si="0"/>
        <v>菓子類</v>
      </c>
      <c r="D36" s="206" t="str">
        <f t="shared" si="1"/>
        <v>--</v>
      </c>
      <c r="E36" s="47">
        <f t="shared" si="1"/>
        <v>8660321.9674999993</v>
      </c>
      <c r="F36" s="47">
        <f t="shared" si="1"/>
        <v>8313808.9568999996</v>
      </c>
      <c r="G36" s="47">
        <f t="shared" si="1"/>
        <v>8695796.5208999999</v>
      </c>
      <c r="H36" s="47">
        <f t="shared" si="1"/>
        <v>8195583.4999000002</v>
      </c>
      <c r="I36" s="47">
        <f t="shared" si="2"/>
        <v>7624857.6497999998</v>
      </c>
      <c r="J36" s="47">
        <f t="shared" si="2"/>
        <v>7991927.0686999997</v>
      </c>
      <c r="K36" s="47">
        <f t="shared" si="2"/>
        <v>7598892.2663000003</v>
      </c>
      <c r="L36" s="47">
        <f t="shared" si="2"/>
        <v>8044802.8448999999</v>
      </c>
      <c r="M36" s="47">
        <f t="shared" si="2"/>
        <v>7605614.4918</v>
      </c>
      <c r="N36" s="47">
        <f t="shared" si="3"/>
        <v>7777435.0190000003</v>
      </c>
      <c r="O36" s="180">
        <f t="shared" si="3"/>
        <v>8349216.7895999998</v>
      </c>
      <c r="P36" s="203">
        <f t="shared" si="4"/>
        <v>88858257.075299993</v>
      </c>
    </row>
    <row r="37" spans="1:16" s="39" customFormat="1" ht="15" hidden="1" customHeight="1" x14ac:dyDescent="0.2">
      <c r="A37" s="11">
        <v>4</v>
      </c>
      <c r="B37" s="11"/>
      <c r="C37" s="132" t="str">
        <f t="shared" si="0"/>
        <v>項目4</v>
      </c>
      <c r="D37" s="206" t="str">
        <f t="shared" si="1"/>
        <v>--</v>
      </c>
      <c r="E37" s="47" t="str">
        <f t="shared" si="1"/>
        <v>--</v>
      </c>
      <c r="F37" s="47" t="str">
        <f t="shared" si="1"/>
        <v>--</v>
      </c>
      <c r="G37" s="47" t="str">
        <f t="shared" si="1"/>
        <v>--</v>
      </c>
      <c r="H37" s="47" t="str">
        <f t="shared" si="1"/>
        <v>--</v>
      </c>
      <c r="I37" s="47" t="str">
        <f t="shared" si="2"/>
        <v>--</v>
      </c>
      <c r="J37" s="47" t="str">
        <f t="shared" si="2"/>
        <v>--</v>
      </c>
      <c r="K37" s="47" t="str">
        <f t="shared" si="2"/>
        <v>--</v>
      </c>
      <c r="L37" s="47" t="str">
        <f t="shared" si="2"/>
        <v>--</v>
      </c>
      <c r="M37" s="47" t="str">
        <f t="shared" si="2"/>
        <v>--</v>
      </c>
      <c r="N37" s="47" t="str">
        <f t="shared" si="3"/>
        <v>--</v>
      </c>
      <c r="O37" s="180" t="str">
        <f t="shared" si="3"/>
        <v>--</v>
      </c>
      <c r="P37" s="203" t="str">
        <f t="shared" si="4"/>
        <v>--</v>
      </c>
    </row>
    <row r="38" spans="1:16" s="39" customFormat="1" ht="15" hidden="1" customHeight="1" x14ac:dyDescent="0.2">
      <c r="A38" s="11">
        <v>5</v>
      </c>
      <c r="B38" s="11"/>
      <c r="C38" s="132" t="str">
        <f t="shared" si="0"/>
        <v>項目5</v>
      </c>
      <c r="D38" s="206" t="str">
        <f t="shared" si="1"/>
        <v>--</v>
      </c>
      <c r="E38" s="47" t="str">
        <f t="shared" si="1"/>
        <v>--</v>
      </c>
      <c r="F38" s="47" t="str">
        <f t="shared" si="1"/>
        <v>--</v>
      </c>
      <c r="G38" s="47" t="str">
        <f t="shared" si="1"/>
        <v>--</v>
      </c>
      <c r="H38" s="47" t="str">
        <f t="shared" si="1"/>
        <v>--</v>
      </c>
      <c r="I38" s="47" t="str">
        <f t="shared" si="2"/>
        <v>--</v>
      </c>
      <c r="J38" s="47" t="str">
        <f t="shared" si="2"/>
        <v>--</v>
      </c>
      <c r="K38" s="47" t="str">
        <f t="shared" si="2"/>
        <v>--</v>
      </c>
      <c r="L38" s="47" t="str">
        <f t="shared" si="2"/>
        <v>--</v>
      </c>
      <c r="M38" s="47" t="str">
        <f t="shared" si="2"/>
        <v>--</v>
      </c>
      <c r="N38" s="47" t="str">
        <f t="shared" si="3"/>
        <v>--</v>
      </c>
      <c r="O38" s="180" t="str">
        <f t="shared" si="3"/>
        <v>--</v>
      </c>
      <c r="P38" s="203" t="str">
        <f t="shared" si="4"/>
        <v>--</v>
      </c>
    </row>
    <row r="39" spans="1:16" s="39" customFormat="1" ht="15" hidden="1" customHeight="1" x14ac:dyDescent="0.2">
      <c r="A39" s="11">
        <v>6</v>
      </c>
      <c r="B39" s="11"/>
      <c r="C39" s="132" t="str">
        <f t="shared" si="0"/>
        <v>項目6</v>
      </c>
      <c r="D39" s="206" t="str">
        <f t="shared" si="1"/>
        <v>--</v>
      </c>
      <c r="E39" s="47" t="str">
        <f t="shared" si="1"/>
        <v>--</v>
      </c>
      <c r="F39" s="47" t="str">
        <f t="shared" si="1"/>
        <v>--</v>
      </c>
      <c r="G39" s="47" t="str">
        <f t="shared" si="1"/>
        <v>--</v>
      </c>
      <c r="H39" s="47" t="str">
        <f t="shared" si="1"/>
        <v>--</v>
      </c>
      <c r="I39" s="47" t="str">
        <f t="shared" si="2"/>
        <v>--</v>
      </c>
      <c r="J39" s="47" t="str">
        <f t="shared" si="2"/>
        <v>--</v>
      </c>
      <c r="K39" s="47" t="str">
        <f t="shared" si="2"/>
        <v>--</v>
      </c>
      <c r="L39" s="47" t="str">
        <f t="shared" si="2"/>
        <v>--</v>
      </c>
      <c r="M39" s="47" t="str">
        <f t="shared" si="2"/>
        <v>--</v>
      </c>
      <c r="N39" s="47" t="str">
        <f t="shared" si="3"/>
        <v>--</v>
      </c>
      <c r="O39" s="180" t="str">
        <f t="shared" si="3"/>
        <v>--</v>
      </c>
      <c r="P39" s="203" t="str">
        <f t="shared" si="4"/>
        <v>--</v>
      </c>
    </row>
    <row r="40" spans="1:16" s="39" customFormat="1" ht="15" hidden="1" customHeight="1" x14ac:dyDescent="0.2">
      <c r="A40" s="11">
        <v>7</v>
      </c>
      <c r="B40" s="11"/>
      <c r="C40" s="132" t="str">
        <f t="shared" si="0"/>
        <v>項目7</v>
      </c>
      <c r="D40" s="206" t="str">
        <f t="shared" si="1"/>
        <v>--</v>
      </c>
      <c r="E40" s="47" t="str">
        <f t="shared" si="1"/>
        <v>--</v>
      </c>
      <c r="F40" s="47" t="str">
        <f t="shared" si="1"/>
        <v>--</v>
      </c>
      <c r="G40" s="47" t="str">
        <f t="shared" si="1"/>
        <v>--</v>
      </c>
      <c r="H40" s="47" t="str">
        <f t="shared" si="1"/>
        <v>--</v>
      </c>
      <c r="I40" s="47" t="str">
        <f t="shared" si="2"/>
        <v>--</v>
      </c>
      <c r="J40" s="47" t="str">
        <f t="shared" si="2"/>
        <v>--</v>
      </c>
      <c r="K40" s="47" t="str">
        <f t="shared" si="2"/>
        <v>--</v>
      </c>
      <c r="L40" s="47" t="str">
        <f t="shared" si="2"/>
        <v>--</v>
      </c>
      <c r="M40" s="47" t="str">
        <f t="shared" si="2"/>
        <v>--</v>
      </c>
      <c r="N40" s="47" t="str">
        <f t="shared" si="3"/>
        <v>--</v>
      </c>
      <c r="O40" s="180" t="str">
        <f t="shared" si="3"/>
        <v>--</v>
      </c>
      <c r="P40" s="203" t="str">
        <f t="shared" si="4"/>
        <v>--</v>
      </c>
    </row>
    <row r="41" spans="1:16" s="39" customFormat="1" ht="15" hidden="1" customHeight="1" x14ac:dyDescent="0.2">
      <c r="A41" s="11">
        <v>8</v>
      </c>
      <c r="B41" s="11"/>
      <c r="C41" s="132" t="str">
        <f t="shared" si="0"/>
        <v>項目8</v>
      </c>
      <c r="D41" s="206" t="str">
        <f t="shared" si="1"/>
        <v>--</v>
      </c>
      <c r="E41" s="47" t="str">
        <f t="shared" si="1"/>
        <v>--</v>
      </c>
      <c r="F41" s="47" t="str">
        <f t="shared" si="1"/>
        <v>--</v>
      </c>
      <c r="G41" s="47" t="str">
        <f t="shared" si="1"/>
        <v>--</v>
      </c>
      <c r="H41" s="47" t="str">
        <f t="shared" si="1"/>
        <v>--</v>
      </c>
      <c r="I41" s="47" t="str">
        <f t="shared" si="2"/>
        <v>--</v>
      </c>
      <c r="J41" s="47" t="str">
        <f t="shared" si="2"/>
        <v>--</v>
      </c>
      <c r="K41" s="47" t="str">
        <f t="shared" si="2"/>
        <v>--</v>
      </c>
      <c r="L41" s="47" t="str">
        <f t="shared" si="2"/>
        <v>--</v>
      </c>
      <c r="M41" s="47" t="str">
        <f t="shared" si="2"/>
        <v>--</v>
      </c>
      <c r="N41" s="47" t="str">
        <f t="shared" si="3"/>
        <v>--</v>
      </c>
      <c r="O41" s="180" t="str">
        <f t="shared" si="3"/>
        <v>--</v>
      </c>
      <c r="P41" s="203" t="str">
        <f t="shared" si="4"/>
        <v>--</v>
      </c>
    </row>
    <row r="42" spans="1:16" s="39" customFormat="1" ht="15" hidden="1" customHeight="1" x14ac:dyDescent="0.2">
      <c r="A42" s="11">
        <v>9</v>
      </c>
      <c r="B42" s="11"/>
      <c r="C42" s="132" t="str">
        <f t="shared" si="0"/>
        <v>項目9</v>
      </c>
      <c r="D42" s="206" t="str">
        <f t="shared" si="1"/>
        <v>--</v>
      </c>
      <c r="E42" s="47" t="str">
        <f t="shared" si="1"/>
        <v>--</v>
      </c>
      <c r="F42" s="47" t="str">
        <f t="shared" si="1"/>
        <v>--</v>
      </c>
      <c r="G42" s="47" t="str">
        <f t="shared" si="1"/>
        <v>--</v>
      </c>
      <c r="H42" s="47" t="str">
        <f t="shared" si="1"/>
        <v>--</v>
      </c>
      <c r="I42" s="47" t="str">
        <f t="shared" si="2"/>
        <v>--</v>
      </c>
      <c r="J42" s="47" t="str">
        <f t="shared" si="2"/>
        <v>--</v>
      </c>
      <c r="K42" s="47" t="str">
        <f t="shared" si="2"/>
        <v>--</v>
      </c>
      <c r="L42" s="47" t="str">
        <f t="shared" si="2"/>
        <v>--</v>
      </c>
      <c r="M42" s="47" t="str">
        <f t="shared" si="2"/>
        <v>--</v>
      </c>
      <c r="N42" s="47" t="str">
        <f t="shared" si="3"/>
        <v>--</v>
      </c>
      <c r="O42" s="180" t="str">
        <f t="shared" si="3"/>
        <v>--</v>
      </c>
      <c r="P42" s="203" t="str">
        <f t="shared" si="4"/>
        <v>--</v>
      </c>
    </row>
    <row r="43" spans="1:16" s="39" customFormat="1" ht="15" hidden="1" customHeight="1" x14ac:dyDescent="0.2">
      <c r="A43" s="11">
        <v>10</v>
      </c>
      <c r="B43" s="11"/>
      <c r="C43" s="132" t="str">
        <f t="shared" si="0"/>
        <v>項目10</v>
      </c>
      <c r="D43" s="206" t="str">
        <f t="shared" si="1"/>
        <v>--</v>
      </c>
      <c r="E43" s="47" t="str">
        <f t="shared" si="1"/>
        <v>--</v>
      </c>
      <c r="F43" s="47" t="str">
        <f t="shared" si="1"/>
        <v>--</v>
      </c>
      <c r="G43" s="47" t="str">
        <f t="shared" si="1"/>
        <v>--</v>
      </c>
      <c r="H43" s="47" t="str">
        <f t="shared" si="1"/>
        <v>--</v>
      </c>
      <c r="I43" s="47" t="str">
        <f t="shared" si="2"/>
        <v>--</v>
      </c>
      <c r="J43" s="47" t="str">
        <f t="shared" si="2"/>
        <v>--</v>
      </c>
      <c r="K43" s="47" t="str">
        <f t="shared" si="2"/>
        <v>--</v>
      </c>
      <c r="L43" s="47" t="str">
        <f t="shared" si="2"/>
        <v>--</v>
      </c>
      <c r="M43" s="47" t="str">
        <f t="shared" si="2"/>
        <v>--</v>
      </c>
      <c r="N43" s="47" t="str">
        <f t="shared" si="3"/>
        <v>--</v>
      </c>
      <c r="O43" s="180" t="str">
        <f t="shared" si="3"/>
        <v>--</v>
      </c>
      <c r="P43" s="203" t="str">
        <f t="shared" si="4"/>
        <v>--</v>
      </c>
    </row>
    <row r="44" spans="1:16" s="39" customFormat="1" ht="15" hidden="1" customHeight="1" x14ac:dyDescent="0.2">
      <c r="A44" s="11">
        <v>11</v>
      </c>
      <c r="B44" s="11"/>
      <c r="C44" s="132" t="str">
        <f t="shared" si="0"/>
        <v>項目11</v>
      </c>
      <c r="D44" s="206" t="str">
        <f t="shared" si="1"/>
        <v>--</v>
      </c>
      <c r="E44" s="47" t="str">
        <f t="shared" si="1"/>
        <v>--</v>
      </c>
      <c r="F44" s="47" t="str">
        <f t="shared" si="1"/>
        <v>--</v>
      </c>
      <c r="G44" s="47" t="str">
        <f t="shared" si="1"/>
        <v>--</v>
      </c>
      <c r="H44" s="47" t="str">
        <f t="shared" si="1"/>
        <v>--</v>
      </c>
      <c r="I44" s="47" t="str">
        <f t="shared" si="2"/>
        <v>--</v>
      </c>
      <c r="J44" s="47" t="str">
        <f t="shared" si="2"/>
        <v>--</v>
      </c>
      <c r="K44" s="47" t="str">
        <f t="shared" si="2"/>
        <v>--</v>
      </c>
      <c r="L44" s="47" t="str">
        <f t="shared" si="2"/>
        <v>--</v>
      </c>
      <c r="M44" s="47" t="str">
        <f t="shared" si="2"/>
        <v>--</v>
      </c>
      <c r="N44" s="47" t="str">
        <f t="shared" si="3"/>
        <v>--</v>
      </c>
      <c r="O44" s="180" t="str">
        <f t="shared" si="3"/>
        <v>--</v>
      </c>
      <c r="P44" s="203" t="str">
        <f t="shared" si="4"/>
        <v>--</v>
      </c>
    </row>
    <row r="45" spans="1:16" s="39" customFormat="1" ht="15" hidden="1" customHeight="1" x14ac:dyDescent="0.2">
      <c r="A45" s="11">
        <v>12</v>
      </c>
      <c r="B45" s="11"/>
      <c r="C45" s="132" t="str">
        <f t="shared" si="0"/>
        <v>項目12</v>
      </c>
      <c r="D45" s="206" t="str">
        <f t="shared" si="1"/>
        <v>--</v>
      </c>
      <c r="E45" s="47" t="str">
        <f t="shared" si="1"/>
        <v>--</v>
      </c>
      <c r="F45" s="47" t="str">
        <f t="shared" si="1"/>
        <v>--</v>
      </c>
      <c r="G45" s="47" t="str">
        <f t="shared" si="1"/>
        <v>--</v>
      </c>
      <c r="H45" s="47" t="str">
        <f t="shared" si="1"/>
        <v>--</v>
      </c>
      <c r="I45" s="47" t="str">
        <f t="shared" si="2"/>
        <v>--</v>
      </c>
      <c r="J45" s="47" t="str">
        <f t="shared" si="2"/>
        <v>--</v>
      </c>
      <c r="K45" s="47" t="str">
        <f t="shared" si="2"/>
        <v>--</v>
      </c>
      <c r="L45" s="47" t="str">
        <f t="shared" si="2"/>
        <v>--</v>
      </c>
      <c r="M45" s="47" t="str">
        <f t="shared" si="2"/>
        <v>--</v>
      </c>
      <c r="N45" s="47" t="str">
        <f t="shared" si="3"/>
        <v>--</v>
      </c>
      <c r="O45" s="180" t="str">
        <f t="shared" si="3"/>
        <v>--</v>
      </c>
      <c r="P45" s="203" t="str">
        <f t="shared" si="4"/>
        <v>--</v>
      </c>
    </row>
    <row r="46" spans="1:16" s="39" customFormat="1" ht="15" hidden="1" customHeight="1" x14ac:dyDescent="0.2">
      <c r="A46" s="11">
        <v>13</v>
      </c>
      <c r="B46" s="11"/>
      <c r="C46" s="132" t="str">
        <f t="shared" si="0"/>
        <v>項目13</v>
      </c>
      <c r="D46" s="206" t="str">
        <f t="shared" si="1"/>
        <v>--</v>
      </c>
      <c r="E46" s="47" t="str">
        <f t="shared" si="1"/>
        <v>--</v>
      </c>
      <c r="F46" s="47" t="str">
        <f t="shared" si="1"/>
        <v>--</v>
      </c>
      <c r="G46" s="47" t="str">
        <f t="shared" si="1"/>
        <v>--</v>
      </c>
      <c r="H46" s="47" t="str">
        <f t="shared" si="1"/>
        <v>--</v>
      </c>
      <c r="I46" s="47" t="str">
        <f t="shared" si="2"/>
        <v>--</v>
      </c>
      <c r="J46" s="47" t="str">
        <f t="shared" si="2"/>
        <v>--</v>
      </c>
      <c r="K46" s="47" t="str">
        <f t="shared" si="2"/>
        <v>--</v>
      </c>
      <c r="L46" s="47" t="str">
        <f t="shared" si="2"/>
        <v>--</v>
      </c>
      <c r="M46" s="47" t="str">
        <f t="shared" si="2"/>
        <v>--</v>
      </c>
      <c r="N46" s="47" t="str">
        <f t="shared" si="3"/>
        <v>--</v>
      </c>
      <c r="O46" s="180" t="str">
        <f t="shared" si="3"/>
        <v>--</v>
      </c>
      <c r="P46" s="203" t="str">
        <f t="shared" si="4"/>
        <v>--</v>
      </c>
    </row>
    <row r="47" spans="1:16" s="39" customFormat="1" ht="15" hidden="1" customHeight="1" x14ac:dyDescent="0.2">
      <c r="A47" s="11">
        <v>14</v>
      </c>
      <c r="B47" s="11"/>
      <c r="C47" s="132" t="str">
        <f t="shared" si="0"/>
        <v>項目14</v>
      </c>
      <c r="D47" s="206" t="str">
        <f t="shared" si="1"/>
        <v>--</v>
      </c>
      <c r="E47" s="47" t="str">
        <f t="shared" si="1"/>
        <v>--</v>
      </c>
      <c r="F47" s="47" t="str">
        <f t="shared" si="1"/>
        <v>--</v>
      </c>
      <c r="G47" s="47" t="str">
        <f t="shared" si="1"/>
        <v>--</v>
      </c>
      <c r="H47" s="47" t="str">
        <f t="shared" si="1"/>
        <v>--</v>
      </c>
      <c r="I47" s="47" t="str">
        <f t="shared" si="2"/>
        <v>--</v>
      </c>
      <c r="J47" s="47" t="str">
        <f t="shared" si="2"/>
        <v>--</v>
      </c>
      <c r="K47" s="47" t="str">
        <f t="shared" si="2"/>
        <v>--</v>
      </c>
      <c r="L47" s="47" t="str">
        <f t="shared" si="2"/>
        <v>--</v>
      </c>
      <c r="M47" s="47" t="str">
        <f t="shared" si="2"/>
        <v>--</v>
      </c>
      <c r="N47" s="47" t="str">
        <f t="shared" si="3"/>
        <v>--</v>
      </c>
      <c r="O47" s="180" t="str">
        <f t="shared" si="3"/>
        <v>--</v>
      </c>
      <c r="P47" s="203" t="str">
        <f t="shared" si="4"/>
        <v>--</v>
      </c>
    </row>
    <row r="48" spans="1:16" s="39" customFormat="1" ht="15" hidden="1" customHeight="1" x14ac:dyDescent="0.2">
      <c r="A48" s="11">
        <v>15</v>
      </c>
      <c r="B48" s="11"/>
      <c r="C48" s="132" t="str">
        <f t="shared" si="0"/>
        <v>項目15</v>
      </c>
      <c r="D48" s="206" t="str">
        <f t="shared" si="1"/>
        <v>--</v>
      </c>
      <c r="E48" s="47" t="str">
        <f t="shared" si="1"/>
        <v>--</v>
      </c>
      <c r="F48" s="47" t="str">
        <f t="shared" si="1"/>
        <v>--</v>
      </c>
      <c r="G48" s="47" t="str">
        <f t="shared" si="1"/>
        <v>--</v>
      </c>
      <c r="H48" s="47" t="str">
        <f t="shared" si="1"/>
        <v>--</v>
      </c>
      <c r="I48" s="47" t="str">
        <f t="shared" si="2"/>
        <v>--</v>
      </c>
      <c r="J48" s="47" t="str">
        <f t="shared" si="2"/>
        <v>--</v>
      </c>
      <c r="K48" s="47" t="str">
        <f t="shared" si="2"/>
        <v>--</v>
      </c>
      <c r="L48" s="47" t="str">
        <f t="shared" si="2"/>
        <v>--</v>
      </c>
      <c r="M48" s="47" t="str">
        <f t="shared" si="2"/>
        <v>--</v>
      </c>
      <c r="N48" s="47" t="str">
        <f t="shared" si="3"/>
        <v>--</v>
      </c>
      <c r="O48" s="180" t="str">
        <f t="shared" si="3"/>
        <v>--</v>
      </c>
      <c r="P48" s="203" t="str">
        <f t="shared" si="4"/>
        <v>--</v>
      </c>
    </row>
    <row r="49" spans="1:16" s="39" customFormat="1" ht="15" hidden="1" customHeight="1" x14ac:dyDescent="0.2">
      <c r="A49" s="11">
        <v>16</v>
      </c>
      <c r="B49" s="11"/>
      <c r="C49" s="132" t="str">
        <f t="shared" si="0"/>
        <v>項目16</v>
      </c>
      <c r="D49" s="206" t="str">
        <f t="shared" si="1"/>
        <v>--</v>
      </c>
      <c r="E49" s="47" t="str">
        <f t="shared" si="1"/>
        <v>--</v>
      </c>
      <c r="F49" s="47" t="str">
        <f t="shared" si="1"/>
        <v>--</v>
      </c>
      <c r="G49" s="47" t="str">
        <f t="shared" si="1"/>
        <v>--</v>
      </c>
      <c r="H49" s="47" t="str">
        <f t="shared" si="1"/>
        <v>--</v>
      </c>
      <c r="I49" s="47" t="str">
        <f t="shared" si="2"/>
        <v>--</v>
      </c>
      <c r="J49" s="47" t="str">
        <f t="shared" si="2"/>
        <v>--</v>
      </c>
      <c r="K49" s="47" t="str">
        <f t="shared" si="2"/>
        <v>--</v>
      </c>
      <c r="L49" s="47" t="str">
        <f t="shared" si="2"/>
        <v>--</v>
      </c>
      <c r="M49" s="47" t="str">
        <f t="shared" si="2"/>
        <v>--</v>
      </c>
      <c r="N49" s="47" t="str">
        <f t="shared" si="3"/>
        <v>--</v>
      </c>
      <c r="O49" s="180" t="str">
        <f t="shared" si="3"/>
        <v>--</v>
      </c>
      <c r="P49" s="203" t="str">
        <f t="shared" si="4"/>
        <v>--</v>
      </c>
    </row>
    <row r="50" spans="1:16" s="39" customFormat="1" ht="15" hidden="1" customHeight="1" x14ac:dyDescent="0.2">
      <c r="A50" s="11">
        <v>17</v>
      </c>
      <c r="B50" s="11"/>
      <c r="C50" s="132" t="str">
        <f t="shared" si="0"/>
        <v>項目17</v>
      </c>
      <c r="D50" s="206" t="str">
        <f t="shared" si="1"/>
        <v>--</v>
      </c>
      <c r="E50" s="47" t="str">
        <f t="shared" si="1"/>
        <v>--</v>
      </c>
      <c r="F50" s="47" t="str">
        <f t="shared" si="1"/>
        <v>--</v>
      </c>
      <c r="G50" s="47" t="str">
        <f t="shared" si="1"/>
        <v>--</v>
      </c>
      <c r="H50" s="47" t="str">
        <f t="shared" si="1"/>
        <v>--</v>
      </c>
      <c r="I50" s="47" t="str">
        <f t="shared" si="2"/>
        <v>--</v>
      </c>
      <c r="J50" s="47" t="str">
        <f t="shared" si="2"/>
        <v>--</v>
      </c>
      <c r="K50" s="47" t="str">
        <f t="shared" si="2"/>
        <v>--</v>
      </c>
      <c r="L50" s="47" t="str">
        <f t="shared" si="2"/>
        <v>--</v>
      </c>
      <c r="M50" s="47" t="str">
        <f t="shared" si="2"/>
        <v>--</v>
      </c>
      <c r="N50" s="47" t="str">
        <f t="shared" si="3"/>
        <v>--</v>
      </c>
      <c r="O50" s="180" t="str">
        <f t="shared" si="3"/>
        <v>--</v>
      </c>
      <c r="P50" s="203" t="str">
        <f t="shared" si="4"/>
        <v>--</v>
      </c>
    </row>
    <row r="51" spans="1:16" s="39" customFormat="1" ht="15" hidden="1" customHeight="1" x14ac:dyDescent="0.2">
      <c r="A51" s="11">
        <v>18</v>
      </c>
      <c r="B51" s="11"/>
      <c r="C51" s="132" t="str">
        <f t="shared" si="0"/>
        <v>項目18</v>
      </c>
      <c r="D51" s="206" t="str">
        <f t="shared" si="1"/>
        <v>--</v>
      </c>
      <c r="E51" s="47" t="str">
        <f t="shared" si="1"/>
        <v>--</v>
      </c>
      <c r="F51" s="47" t="str">
        <f t="shared" si="1"/>
        <v>--</v>
      </c>
      <c r="G51" s="47" t="str">
        <f t="shared" si="1"/>
        <v>--</v>
      </c>
      <c r="H51" s="47" t="str">
        <f t="shared" si="1"/>
        <v>--</v>
      </c>
      <c r="I51" s="47" t="str">
        <f t="shared" si="2"/>
        <v>--</v>
      </c>
      <c r="J51" s="47" t="str">
        <f t="shared" si="2"/>
        <v>--</v>
      </c>
      <c r="K51" s="47" t="str">
        <f t="shared" si="2"/>
        <v>--</v>
      </c>
      <c r="L51" s="47" t="str">
        <f t="shared" si="2"/>
        <v>--</v>
      </c>
      <c r="M51" s="47" t="str">
        <f t="shared" si="2"/>
        <v>--</v>
      </c>
      <c r="N51" s="47" t="str">
        <f t="shared" si="3"/>
        <v>--</v>
      </c>
      <c r="O51" s="180" t="str">
        <f t="shared" si="3"/>
        <v>--</v>
      </c>
      <c r="P51" s="203" t="str">
        <f t="shared" si="4"/>
        <v>--</v>
      </c>
    </row>
    <row r="52" spans="1:16" s="39" customFormat="1" ht="15" hidden="1" customHeight="1" x14ac:dyDescent="0.2">
      <c r="A52" s="11">
        <v>19</v>
      </c>
      <c r="B52" s="11"/>
      <c r="C52" s="132" t="str">
        <f t="shared" si="0"/>
        <v>項目19</v>
      </c>
      <c r="D52" s="206" t="str">
        <f t="shared" si="1"/>
        <v>--</v>
      </c>
      <c r="E52" s="47" t="str">
        <f t="shared" si="1"/>
        <v>--</v>
      </c>
      <c r="F52" s="47" t="str">
        <f t="shared" si="1"/>
        <v>--</v>
      </c>
      <c r="G52" s="47" t="str">
        <f t="shared" si="1"/>
        <v>--</v>
      </c>
      <c r="H52" s="47" t="str">
        <f t="shared" si="1"/>
        <v>--</v>
      </c>
      <c r="I52" s="47" t="str">
        <f t="shared" si="2"/>
        <v>--</v>
      </c>
      <c r="J52" s="47" t="str">
        <f t="shared" si="2"/>
        <v>--</v>
      </c>
      <c r="K52" s="47" t="str">
        <f t="shared" si="2"/>
        <v>--</v>
      </c>
      <c r="L52" s="47" t="str">
        <f t="shared" si="2"/>
        <v>--</v>
      </c>
      <c r="M52" s="47" t="str">
        <f t="shared" si="2"/>
        <v>--</v>
      </c>
      <c r="N52" s="47" t="str">
        <f t="shared" si="3"/>
        <v>--</v>
      </c>
      <c r="O52" s="180" t="str">
        <f t="shared" si="3"/>
        <v>--</v>
      </c>
      <c r="P52" s="203" t="str">
        <f t="shared" si="4"/>
        <v>--</v>
      </c>
    </row>
    <row r="53" spans="1:16" s="39" customFormat="1" ht="15" hidden="1" customHeight="1" x14ac:dyDescent="0.2">
      <c r="A53" s="11">
        <v>20</v>
      </c>
      <c r="B53" s="11"/>
      <c r="C53" s="132" t="str">
        <f t="shared" si="0"/>
        <v>項目20</v>
      </c>
      <c r="D53" s="206" t="str">
        <f t="shared" si="1"/>
        <v>--</v>
      </c>
      <c r="E53" s="47" t="str">
        <f t="shared" si="1"/>
        <v>--</v>
      </c>
      <c r="F53" s="47" t="str">
        <f t="shared" si="1"/>
        <v>--</v>
      </c>
      <c r="G53" s="47" t="str">
        <f t="shared" si="1"/>
        <v>--</v>
      </c>
      <c r="H53" s="47" t="str">
        <f t="shared" si="1"/>
        <v>--</v>
      </c>
      <c r="I53" s="47" t="str">
        <f t="shared" si="2"/>
        <v>--</v>
      </c>
      <c r="J53" s="47" t="str">
        <f t="shared" si="2"/>
        <v>--</v>
      </c>
      <c r="K53" s="47" t="str">
        <f t="shared" si="2"/>
        <v>--</v>
      </c>
      <c r="L53" s="47" t="str">
        <f t="shared" si="2"/>
        <v>--</v>
      </c>
      <c r="M53" s="47" t="str">
        <f t="shared" si="2"/>
        <v>--</v>
      </c>
      <c r="N53" s="47" t="str">
        <f t="shared" si="3"/>
        <v>--</v>
      </c>
      <c r="O53" s="180" t="str">
        <f t="shared" si="3"/>
        <v>--</v>
      </c>
      <c r="P53" s="203" t="str">
        <f t="shared" si="4"/>
        <v>--</v>
      </c>
    </row>
    <row r="54" spans="1:16" s="39" customFormat="1" ht="15" hidden="1" customHeight="1" x14ac:dyDescent="0.2">
      <c r="A54" s="11">
        <v>21</v>
      </c>
      <c r="B54" s="11"/>
      <c r="C54" s="132" t="str">
        <f t="shared" si="0"/>
        <v>項目21</v>
      </c>
      <c r="D54" s="206" t="str">
        <f t="shared" si="1"/>
        <v>--</v>
      </c>
      <c r="E54" s="47" t="str">
        <f t="shared" si="1"/>
        <v>--</v>
      </c>
      <c r="F54" s="47" t="str">
        <f t="shared" si="1"/>
        <v>--</v>
      </c>
      <c r="G54" s="47" t="str">
        <f t="shared" si="1"/>
        <v>--</v>
      </c>
      <c r="H54" s="47" t="str">
        <f t="shared" si="1"/>
        <v>--</v>
      </c>
      <c r="I54" s="47" t="str">
        <f t="shared" si="2"/>
        <v>--</v>
      </c>
      <c r="J54" s="47" t="str">
        <f t="shared" si="2"/>
        <v>--</v>
      </c>
      <c r="K54" s="47" t="str">
        <f t="shared" si="2"/>
        <v>--</v>
      </c>
      <c r="L54" s="47" t="str">
        <f t="shared" si="2"/>
        <v>--</v>
      </c>
      <c r="M54" s="47" t="str">
        <f t="shared" si="2"/>
        <v>--</v>
      </c>
      <c r="N54" s="47" t="str">
        <f t="shared" si="3"/>
        <v>--</v>
      </c>
      <c r="O54" s="180" t="str">
        <f t="shared" si="3"/>
        <v>--</v>
      </c>
      <c r="P54" s="203" t="str">
        <f t="shared" si="4"/>
        <v>--</v>
      </c>
    </row>
    <row r="55" spans="1:16" s="39" customFormat="1" ht="15" hidden="1" customHeight="1" x14ac:dyDescent="0.2">
      <c r="A55" s="11">
        <v>22</v>
      </c>
      <c r="B55" s="11"/>
      <c r="C55" s="132" t="str">
        <f t="shared" si="0"/>
        <v>項目22</v>
      </c>
      <c r="D55" s="206" t="str">
        <f t="shared" si="1"/>
        <v>--</v>
      </c>
      <c r="E55" s="47" t="str">
        <f t="shared" si="1"/>
        <v>--</v>
      </c>
      <c r="F55" s="47" t="str">
        <f t="shared" si="1"/>
        <v>--</v>
      </c>
      <c r="G55" s="47" t="str">
        <f t="shared" si="1"/>
        <v>--</v>
      </c>
      <c r="H55" s="47" t="str">
        <f t="shared" si="1"/>
        <v>--</v>
      </c>
      <c r="I55" s="47" t="str">
        <f t="shared" si="2"/>
        <v>--</v>
      </c>
      <c r="J55" s="47" t="str">
        <f t="shared" si="2"/>
        <v>--</v>
      </c>
      <c r="K55" s="47" t="str">
        <f t="shared" si="2"/>
        <v>--</v>
      </c>
      <c r="L55" s="47" t="str">
        <f t="shared" si="2"/>
        <v>--</v>
      </c>
      <c r="M55" s="47" t="str">
        <f t="shared" si="2"/>
        <v>--</v>
      </c>
      <c r="N55" s="47" t="str">
        <f t="shared" si="3"/>
        <v>--</v>
      </c>
      <c r="O55" s="180" t="str">
        <f t="shared" si="3"/>
        <v>--</v>
      </c>
      <c r="P55" s="203" t="str">
        <f t="shared" si="4"/>
        <v>--</v>
      </c>
    </row>
    <row r="56" spans="1:16" s="39" customFormat="1" ht="15" hidden="1" customHeight="1" x14ac:dyDescent="0.2">
      <c r="A56" s="11">
        <v>23</v>
      </c>
      <c r="B56" s="11"/>
      <c r="C56" s="132" t="str">
        <f t="shared" si="0"/>
        <v>項目23</v>
      </c>
      <c r="D56" s="206" t="str">
        <f t="shared" si="1"/>
        <v>--</v>
      </c>
      <c r="E56" s="47" t="str">
        <f t="shared" si="1"/>
        <v>--</v>
      </c>
      <c r="F56" s="47" t="str">
        <f t="shared" si="1"/>
        <v>--</v>
      </c>
      <c r="G56" s="47" t="str">
        <f t="shared" si="1"/>
        <v>--</v>
      </c>
      <c r="H56" s="47" t="str">
        <f t="shared" si="1"/>
        <v>--</v>
      </c>
      <c r="I56" s="47" t="str">
        <f t="shared" si="2"/>
        <v>--</v>
      </c>
      <c r="J56" s="47" t="str">
        <f t="shared" si="2"/>
        <v>--</v>
      </c>
      <c r="K56" s="47" t="str">
        <f t="shared" si="2"/>
        <v>--</v>
      </c>
      <c r="L56" s="47" t="str">
        <f t="shared" si="2"/>
        <v>--</v>
      </c>
      <c r="M56" s="47" t="str">
        <f t="shared" si="2"/>
        <v>--</v>
      </c>
      <c r="N56" s="47" t="str">
        <f t="shared" si="3"/>
        <v>--</v>
      </c>
      <c r="O56" s="180" t="str">
        <f t="shared" si="3"/>
        <v>--</v>
      </c>
      <c r="P56" s="203" t="str">
        <f t="shared" si="4"/>
        <v>--</v>
      </c>
    </row>
    <row r="57" spans="1:16" s="39" customFormat="1" ht="15" hidden="1" customHeight="1" x14ac:dyDescent="0.2">
      <c r="A57" s="11">
        <v>24</v>
      </c>
      <c r="B57" s="11"/>
      <c r="C57" s="132" t="str">
        <f t="shared" si="0"/>
        <v>項目24</v>
      </c>
      <c r="D57" s="206" t="str">
        <f t="shared" si="1"/>
        <v>--</v>
      </c>
      <c r="E57" s="47" t="str">
        <f t="shared" si="1"/>
        <v>--</v>
      </c>
      <c r="F57" s="47" t="str">
        <f t="shared" si="1"/>
        <v>--</v>
      </c>
      <c r="G57" s="47" t="str">
        <f t="shared" si="1"/>
        <v>--</v>
      </c>
      <c r="H57" s="47" t="str">
        <f t="shared" si="1"/>
        <v>--</v>
      </c>
      <c r="I57" s="47" t="str">
        <f t="shared" si="2"/>
        <v>--</v>
      </c>
      <c r="J57" s="47" t="str">
        <f t="shared" si="2"/>
        <v>--</v>
      </c>
      <c r="K57" s="47" t="str">
        <f t="shared" si="2"/>
        <v>--</v>
      </c>
      <c r="L57" s="47" t="str">
        <f t="shared" si="2"/>
        <v>--</v>
      </c>
      <c r="M57" s="47" t="str">
        <f t="shared" si="2"/>
        <v>--</v>
      </c>
      <c r="N57" s="47" t="str">
        <f t="shared" si="3"/>
        <v>--</v>
      </c>
      <c r="O57" s="180" t="str">
        <f t="shared" si="3"/>
        <v>--</v>
      </c>
      <c r="P57" s="203" t="str">
        <f t="shared" si="4"/>
        <v>--</v>
      </c>
    </row>
    <row r="58" spans="1:16" s="39" customFormat="1" ht="15" hidden="1" customHeight="1" x14ac:dyDescent="0.2">
      <c r="A58" s="11">
        <v>25</v>
      </c>
      <c r="B58" s="11"/>
      <c r="C58" s="132" t="str">
        <f t="shared" si="0"/>
        <v>項目25</v>
      </c>
      <c r="D58" s="206" t="str">
        <f t="shared" si="1"/>
        <v>--</v>
      </c>
      <c r="E58" s="47" t="str">
        <f t="shared" si="1"/>
        <v>--</v>
      </c>
      <c r="F58" s="47" t="str">
        <f t="shared" si="1"/>
        <v>--</v>
      </c>
      <c r="G58" s="47" t="str">
        <f t="shared" si="1"/>
        <v>--</v>
      </c>
      <c r="H58" s="47" t="str">
        <f t="shared" si="1"/>
        <v>--</v>
      </c>
      <c r="I58" s="47" t="str">
        <f t="shared" si="2"/>
        <v>--</v>
      </c>
      <c r="J58" s="47" t="str">
        <f t="shared" si="2"/>
        <v>--</v>
      </c>
      <c r="K58" s="47" t="str">
        <f t="shared" si="2"/>
        <v>--</v>
      </c>
      <c r="L58" s="47" t="str">
        <f t="shared" si="2"/>
        <v>--</v>
      </c>
      <c r="M58" s="47" t="str">
        <f t="shared" si="2"/>
        <v>--</v>
      </c>
      <c r="N58" s="47" t="str">
        <f t="shared" si="3"/>
        <v>--</v>
      </c>
      <c r="O58" s="180" t="str">
        <f t="shared" si="3"/>
        <v>--</v>
      </c>
      <c r="P58" s="203" t="str">
        <f t="shared" si="4"/>
        <v>--</v>
      </c>
    </row>
    <row r="59" spans="1:16" s="39" customFormat="1" ht="15" hidden="1" customHeight="1" x14ac:dyDescent="0.2">
      <c r="A59" s="11">
        <v>26</v>
      </c>
      <c r="B59" s="11"/>
      <c r="C59" s="132" t="str">
        <f t="shared" si="0"/>
        <v>項目26</v>
      </c>
      <c r="D59" s="206" t="str">
        <f t="shared" si="1"/>
        <v>--</v>
      </c>
      <c r="E59" s="47" t="str">
        <f t="shared" si="1"/>
        <v>--</v>
      </c>
      <c r="F59" s="47" t="str">
        <f t="shared" si="1"/>
        <v>--</v>
      </c>
      <c r="G59" s="47" t="str">
        <f t="shared" si="1"/>
        <v>--</v>
      </c>
      <c r="H59" s="47" t="str">
        <f t="shared" si="1"/>
        <v>--</v>
      </c>
      <c r="I59" s="47" t="str">
        <f t="shared" si="2"/>
        <v>--</v>
      </c>
      <c r="J59" s="47" t="str">
        <f t="shared" si="2"/>
        <v>--</v>
      </c>
      <c r="K59" s="47" t="str">
        <f t="shared" si="2"/>
        <v>--</v>
      </c>
      <c r="L59" s="47" t="str">
        <f t="shared" si="2"/>
        <v>--</v>
      </c>
      <c r="M59" s="47" t="str">
        <f t="shared" si="2"/>
        <v>--</v>
      </c>
      <c r="N59" s="47" t="str">
        <f t="shared" si="3"/>
        <v>--</v>
      </c>
      <c r="O59" s="180" t="str">
        <f t="shared" si="3"/>
        <v>--</v>
      </c>
      <c r="P59" s="203" t="str">
        <f t="shared" si="4"/>
        <v>--</v>
      </c>
    </row>
    <row r="60" spans="1:16" s="39" customFormat="1" ht="15" hidden="1" customHeight="1" x14ac:dyDescent="0.2">
      <c r="A60" s="11">
        <v>27</v>
      </c>
      <c r="B60" s="11"/>
      <c r="C60" s="132" t="str">
        <f t="shared" si="0"/>
        <v>項目27</v>
      </c>
      <c r="D60" s="206" t="str">
        <f t="shared" si="1"/>
        <v>--</v>
      </c>
      <c r="E60" s="47" t="str">
        <f t="shared" si="1"/>
        <v>--</v>
      </c>
      <c r="F60" s="47" t="str">
        <f t="shared" si="1"/>
        <v>--</v>
      </c>
      <c r="G60" s="47" t="str">
        <f t="shared" si="1"/>
        <v>--</v>
      </c>
      <c r="H60" s="47" t="str">
        <f t="shared" si="1"/>
        <v>--</v>
      </c>
      <c r="I60" s="47" t="str">
        <f t="shared" si="2"/>
        <v>--</v>
      </c>
      <c r="J60" s="47" t="str">
        <f t="shared" si="2"/>
        <v>--</v>
      </c>
      <c r="K60" s="47" t="str">
        <f t="shared" si="2"/>
        <v>--</v>
      </c>
      <c r="L60" s="47" t="str">
        <f t="shared" si="2"/>
        <v>--</v>
      </c>
      <c r="M60" s="47" t="str">
        <f t="shared" si="2"/>
        <v>--</v>
      </c>
      <c r="N60" s="47" t="str">
        <f t="shared" si="3"/>
        <v>--</v>
      </c>
      <c r="O60" s="180" t="str">
        <f t="shared" si="3"/>
        <v>--</v>
      </c>
      <c r="P60" s="203" t="str">
        <f t="shared" si="4"/>
        <v>--</v>
      </c>
    </row>
    <row r="61" spans="1:16" s="39" customFormat="1" ht="15" hidden="1" customHeight="1" x14ac:dyDescent="0.2">
      <c r="A61" s="11">
        <v>28</v>
      </c>
      <c r="B61" s="11"/>
      <c r="C61" s="132" t="str">
        <f t="shared" si="0"/>
        <v>項目28</v>
      </c>
      <c r="D61" s="206" t="str">
        <f t="shared" si="1"/>
        <v>--</v>
      </c>
      <c r="E61" s="47" t="str">
        <f t="shared" si="1"/>
        <v>--</v>
      </c>
      <c r="F61" s="47" t="str">
        <f t="shared" si="1"/>
        <v>--</v>
      </c>
      <c r="G61" s="47" t="str">
        <f t="shared" si="1"/>
        <v>--</v>
      </c>
      <c r="H61" s="47" t="str">
        <f t="shared" si="1"/>
        <v>--</v>
      </c>
      <c r="I61" s="47" t="str">
        <f t="shared" si="2"/>
        <v>--</v>
      </c>
      <c r="J61" s="47" t="str">
        <f t="shared" si="2"/>
        <v>--</v>
      </c>
      <c r="K61" s="47" t="str">
        <f t="shared" si="2"/>
        <v>--</v>
      </c>
      <c r="L61" s="47" t="str">
        <f t="shared" si="2"/>
        <v>--</v>
      </c>
      <c r="M61" s="47" t="str">
        <f t="shared" si="2"/>
        <v>--</v>
      </c>
      <c r="N61" s="47" t="str">
        <f t="shared" si="3"/>
        <v>--</v>
      </c>
      <c r="O61" s="180" t="str">
        <f t="shared" si="3"/>
        <v>--</v>
      </c>
      <c r="P61" s="203" t="str">
        <f t="shared" si="4"/>
        <v>--</v>
      </c>
    </row>
    <row r="62" spans="1:16" s="39" customFormat="1" ht="15" hidden="1" customHeight="1" x14ac:dyDescent="0.2">
      <c r="A62" s="11">
        <v>29</v>
      </c>
      <c r="B62" s="11"/>
      <c r="C62" s="132" t="str">
        <f t="shared" si="0"/>
        <v>項目29</v>
      </c>
      <c r="D62" s="206" t="str">
        <f t="shared" si="1"/>
        <v>--</v>
      </c>
      <c r="E62" s="47" t="str">
        <f t="shared" si="1"/>
        <v>--</v>
      </c>
      <c r="F62" s="47" t="str">
        <f t="shared" si="1"/>
        <v>--</v>
      </c>
      <c r="G62" s="47" t="str">
        <f t="shared" si="1"/>
        <v>--</v>
      </c>
      <c r="H62" s="47" t="str">
        <f t="shared" si="1"/>
        <v>--</v>
      </c>
      <c r="I62" s="47" t="str">
        <f t="shared" si="2"/>
        <v>--</v>
      </c>
      <c r="J62" s="47" t="str">
        <f t="shared" si="2"/>
        <v>--</v>
      </c>
      <c r="K62" s="47" t="str">
        <f t="shared" si="2"/>
        <v>--</v>
      </c>
      <c r="L62" s="47" t="str">
        <f t="shared" si="2"/>
        <v>--</v>
      </c>
      <c r="M62" s="47" t="str">
        <f t="shared" si="2"/>
        <v>--</v>
      </c>
      <c r="N62" s="47" t="str">
        <f t="shared" si="3"/>
        <v>--</v>
      </c>
      <c r="O62" s="180" t="str">
        <f t="shared" si="3"/>
        <v>--</v>
      </c>
      <c r="P62" s="203" t="str">
        <f t="shared" si="4"/>
        <v>--</v>
      </c>
    </row>
    <row r="63" spans="1:16" s="39" customFormat="1" ht="15" hidden="1" customHeight="1" x14ac:dyDescent="0.2">
      <c r="A63" s="11">
        <v>30</v>
      </c>
      <c r="B63" s="11"/>
      <c r="C63" s="132" t="str">
        <f t="shared" si="0"/>
        <v>項目30</v>
      </c>
      <c r="D63" s="206" t="str">
        <f t="shared" si="1"/>
        <v>--</v>
      </c>
      <c r="E63" s="47" t="str">
        <f t="shared" si="1"/>
        <v>--</v>
      </c>
      <c r="F63" s="47" t="str">
        <f t="shared" si="1"/>
        <v>--</v>
      </c>
      <c r="G63" s="47" t="str">
        <f t="shared" si="1"/>
        <v>--</v>
      </c>
      <c r="H63" s="47" t="str">
        <f t="shared" si="1"/>
        <v>--</v>
      </c>
      <c r="I63" s="47" t="str">
        <f t="shared" si="2"/>
        <v>--</v>
      </c>
      <c r="J63" s="47" t="str">
        <f t="shared" si="2"/>
        <v>--</v>
      </c>
      <c r="K63" s="47" t="str">
        <f t="shared" si="2"/>
        <v>--</v>
      </c>
      <c r="L63" s="47" t="str">
        <f t="shared" si="2"/>
        <v>--</v>
      </c>
      <c r="M63" s="47" t="str">
        <f t="shared" si="2"/>
        <v>--</v>
      </c>
      <c r="N63" s="47" t="str">
        <f t="shared" si="3"/>
        <v>--</v>
      </c>
      <c r="O63" s="180" t="str">
        <f t="shared" si="3"/>
        <v>--</v>
      </c>
      <c r="P63" s="203" t="str">
        <f t="shared" si="4"/>
        <v>--</v>
      </c>
    </row>
    <row r="64" spans="1:16" s="39" customFormat="1" ht="15" hidden="1" customHeight="1" x14ac:dyDescent="0.2">
      <c r="A64" s="11">
        <v>31</v>
      </c>
      <c r="B64" s="11"/>
      <c r="C64" s="132" t="str">
        <f t="shared" si="0"/>
        <v>項目31</v>
      </c>
      <c r="D64" s="206" t="str">
        <f t="shared" si="1"/>
        <v>--</v>
      </c>
      <c r="E64" s="47" t="str">
        <f t="shared" si="1"/>
        <v>--</v>
      </c>
      <c r="F64" s="47" t="str">
        <f t="shared" si="1"/>
        <v>--</v>
      </c>
      <c r="G64" s="47" t="str">
        <f t="shared" si="1"/>
        <v>--</v>
      </c>
      <c r="H64" s="47" t="str">
        <f t="shared" si="1"/>
        <v>--</v>
      </c>
      <c r="I64" s="47" t="str">
        <f t="shared" si="2"/>
        <v>--</v>
      </c>
      <c r="J64" s="47" t="str">
        <f t="shared" si="2"/>
        <v>--</v>
      </c>
      <c r="K64" s="47" t="str">
        <f t="shared" si="2"/>
        <v>--</v>
      </c>
      <c r="L64" s="47" t="str">
        <f t="shared" si="2"/>
        <v>--</v>
      </c>
      <c r="M64" s="47" t="str">
        <f t="shared" si="2"/>
        <v>--</v>
      </c>
      <c r="N64" s="47" t="str">
        <f t="shared" si="3"/>
        <v>--</v>
      </c>
      <c r="O64" s="180" t="str">
        <f t="shared" si="3"/>
        <v>--</v>
      </c>
      <c r="P64" s="203" t="str">
        <f t="shared" si="4"/>
        <v>--</v>
      </c>
    </row>
    <row r="65" spans="1:16" s="39" customFormat="1" ht="15" hidden="1" customHeight="1" x14ac:dyDescent="0.2">
      <c r="A65" s="11">
        <v>32</v>
      </c>
      <c r="B65" s="11"/>
      <c r="C65" s="132" t="str">
        <f t="shared" si="0"/>
        <v>項目32</v>
      </c>
      <c r="D65" s="206" t="str">
        <f t="shared" si="1"/>
        <v>--</v>
      </c>
      <c r="E65" s="47" t="str">
        <f t="shared" si="1"/>
        <v>--</v>
      </c>
      <c r="F65" s="47" t="str">
        <f t="shared" si="1"/>
        <v>--</v>
      </c>
      <c r="G65" s="47" t="str">
        <f t="shared" si="1"/>
        <v>--</v>
      </c>
      <c r="H65" s="47" t="str">
        <f t="shared" si="1"/>
        <v>--</v>
      </c>
      <c r="I65" s="47" t="str">
        <f t="shared" si="2"/>
        <v>--</v>
      </c>
      <c r="J65" s="47" t="str">
        <f t="shared" si="2"/>
        <v>--</v>
      </c>
      <c r="K65" s="47" t="str">
        <f t="shared" si="2"/>
        <v>--</v>
      </c>
      <c r="L65" s="47" t="str">
        <f t="shared" si="2"/>
        <v>--</v>
      </c>
      <c r="M65" s="47" t="str">
        <f t="shared" si="2"/>
        <v>--</v>
      </c>
      <c r="N65" s="47" t="str">
        <f t="shared" si="3"/>
        <v>--</v>
      </c>
      <c r="O65" s="180" t="str">
        <f t="shared" si="3"/>
        <v>--</v>
      </c>
      <c r="P65" s="203" t="str">
        <f t="shared" si="4"/>
        <v>--</v>
      </c>
    </row>
    <row r="66" spans="1:16" s="39" customFormat="1" ht="15" hidden="1" customHeight="1" x14ac:dyDescent="0.2">
      <c r="A66" s="11">
        <v>33</v>
      </c>
      <c r="B66" s="11"/>
      <c r="C66" s="132" t="str">
        <f t="shared" si="0"/>
        <v>項目33</v>
      </c>
      <c r="D66" s="206" t="str">
        <f t="shared" si="1"/>
        <v>--</v>
      </c>
      <c r="E66" s="47" t="str">
        <f t="shared" si="1"/>
        <v>--</v>
      </c>
      <c r="F66" s="47" t="str">
        <f t="shared" si="1"/>
        <v>--</v>
      </c>
      <c r="G66" s="47" t="str">
        <f t="shared" si="1"/>
        <v>--</v>
      </c>
      <c r="H66" s="47" t="str">
        <f t="shared" si="1"/>
        <v>--</v>
      </c>
      <c r="I66" s="47" t="str">
        <f t="shared" si="2"/>
        <v>--</v>
      </c>
      <c r="J66" s="47" t="str">
        <f t="shared" si="2"/>
        <v>--</v>
      </c>
      <c r="K66" s="47" t="str">
        <f t="shared" si="2"/>
        <v>--</v>
      </c>
      <c r="L66" s="47" t="str">
        <f t="shared" si="2"/>
        <v>--</v>
      </c>
      <c r="M66" s="47" t="str">
        <f t="shared" si="2"/>
        <v>--</v>
      </c>
      <c r="N66" s="47" t="str">
        <f t="shared" si="3"/>
        <v>--</v>
      </c>
      <c r="O66" s="180" t="str">
        <f t="shared" si="3"/>
        <v>--</v>
      </c>
      <c r="P66" s="203" t="str">
        <f t="shared" si="4"/>
        <v>--</v>
      </c>
    </row>
    <row r="67" spans="1:16" s="39" customFormat="1" ht="15" hidden="1" customHeight="1" x14ac:dyDescent="0.2">
      <c r="A67" s="11">
        <v>34</v>
      </c>
      <c r="B67" s="11"/>
      <c r="C67" s="132" t="str">
        <f t="shared" si="0"/>
        <v>項目34</v>
      </c>
      <c r="D67" s="206" t="str">
        <f t="shared" si="1"/>
        <v>--</v>
      </c>
      <c r="E67" s="47" t="str">
        <f t="shared" si="1"/>
        <v>--</v>
      </c>
      <c r="F67" s="47" t="str">
        <f t="shared" si="1"/>
        <v>--</v>
      </c>
      <c r="G67" s="47" t="str">
        <f t="shared" si="1"/>
        <v>--</v>
      </c>
      <c r="H67" s="47" t="str">
        <f t="shared" si="1"/>
        <v>--</v>
      </c>
      <c r="I67" s="47" t="str">
        <f t="shared" si="2"/>
        <v>--</v>
      </c>
      <c r="J67" s="47" t="str">
        <f t="shared" si="2"/>
        <v>--</v>
      </c>
      <c r="K67" s="47" t="str">
        <f t="shared" si="2"/>
        <v>--</v>
      </c>
      <c r="L67" s="47" t="str">
        <f t="shared" si="2"/>
        <v>--</v>
      </c>
      <c r="M67" s="47" t="str">
        <f t="shared" si="2"/>
        <v>--</v>
      </c>
      <c r="N67" s="47" t="str">
        <f t="shared" si="3"/>
        <v>--</v>
      </c>
      <c r="O67" s="180" t="str">
        <f t="shared" si="3"/>
        <v>--</v>
      </c>
      <c r="P67" s="203" t="str">
        <f t="shared" si="4"/>
        <v>--</v>
      </c>
    </row>
    <row r="68" spans="1:16" s="39" customFormat="1" ht="15" hidden="1" customHeight="1" x14ac:dyDescent="0.2">
      <c r="A68" s="11">
        <v>35</v>
      </c>
      <c r="B68" s="11"/>
      <c r="C68" s="132" t="str">
        <f t="shared" si="0"/>
        <v>項目35</v>
      </c>
      <c r="D68" s="206" t="str">
        <f t="shared" si="1"/>
        <v>--</v>
      </c>
      <c r="E68" s="47" t="str">
        <f t="shared" si="1"/>
        <v>--</v>
      </c>
      <c r="F68" s="47" t="str">
        <f t="shared" si="1"/>
        <v>--</v>
      </c>
      <c r="G68" s="47" t="str">
        <f t="shared" si="1"/>
        <v>--</v>
      </c>
      <c r="H68" s="47" t="str">
        <f t="shared" si="1"/>
        <v>--</v>
      </c>
      <c r="I68" s="47" t="str">
        <f t="shared" si="2"/>
        <v>--</v>
      </c>
      <c r="J68" s="47" t="str">
        <f t="shared" si="2"/>
        <v>--</v>
      </c>
      <c r="K68" s="47" t="str">
        <f t="shared" si="2"/>
        <v>--</v>
      </c>
      <c r="L68" s="47" t="str">
        <f t="shared" si="2"/>
        <v>--</v>
      </c>
      <c r="M68" s="47" t="str">
        <f t="shared" si="2"/>
        <v>--</v>
      </c>
      <c r="N68" s="47" t="str">
        <f t="shared" si="3"/>
        <v>--</v>
      </c>
      <c r="O68" s="180" t="str">
        <f t="shared" si="3"/>
        <v>--</v>
      </c>
      <c r="P68" s="203" t="str">
        <f t="shared" si="4"/>
        <v>--</v>
      </c>
    </row>
    <row r="69" spans="1:16" s="39" customFormat="1" ht="15" hidden="1" customHeight="1" x14ac:dyDescent="0.2">
      <c r="A69" s="11">
        <v>36</v>
      </c>
      <c r="B69" s="11"/>
      <c r="C69" s="132" t="str">
        <f t="shared" si="0"/>
        <v>項目36</v>
      </c>
      <c r="D69" s="206" t="str">
        <f t="shared" si="1"/>
        <v>--</v>
      </c>
      <c r="E69" s="47" t="str">
        <f t="shared" si="1"/>
        <v>--</v>
      </c>
      <c r="F69" s="47" t="str">
        <f t="shared" si="1"/>
        <v>--</v>
      </c>
      <c r="G69" s="47" t="str">
        <f t="shared" si="1"/>
        <v>--</v>
      </c>
      <c r="H69" s="47" t="str">
        <f t="shared" si="1"/>
        <v>--</v>
      </c>
      <c r="I69" s="47" t="str">
        <f t="shared" si="2"/>
        <v>--</v>
      </c>
      <c r="J69" s="47" t="str">
        <f t="shared" si="2"/>
        <v>--</v>
      </c>
      <c r="K69" s="47" t="str">
        <f t="shared" si="2"/>
        <v>--</v>
      </c>
      <c r="L69" s="47" t="str">
        <f t="shared" si="2"/>
        <v>--</v>
      </c>
      <c r="M69" s="47" t="str">
        <f t="shared" si="2"/>
        <v>--</v>
      </c>
      <c r="N69" s="47" t="str">
        <f t="shared" si="3"/>
        <v>--</v>
      </c>
      <c r="O69" s="180" t="str">
        <f t="shared" si="3"/>
        <v>--</v>
      </c>
      <c r="P69" s="203" t="str">
        <f t="shared" si="4"/>
        <v>--</v>
      </c>
    </row>
    <row r="70" spans="1:16" s="39" customFormat="1" ht="15" hidden="1" customHeight="1" x14ac:dyDescent="0.2">
      <c r="A70" s="11">
        <v>37</v>
      </c>
      <c r="B70" s="11"/>
      <c r="C70" s="132" t="str">
        <f t="shared" si="0"/>
        <v>項目37</v>
      </c>
      <c r="D70" s="206" t="str">
        <f t="shared" si="1"/>
        <v>--</v>
      </c>
      <c r="E70" s="47" t="str">
        <f t="shared" si="1"/>
        <v>--</v>
      </c>
      <c r="F70" s="47" t="str">
        <f t="shared" si="1"/>
        <v>--</v>
      </c>
      <c r="G70" s="47" t="str">
        <f t="shared" si="1"/>
        <v>--</v>
      </c>
      <c r="H70" s="47" t="str">
        <f t="shared" si="1"/>
        <v>--</v>
      </c>
      <c r="I70" s="47" t="str">
        <f t="shared" si="2"/>
        <v>--</v>
      </c>
      <c r="J70" s="47" t="str">
        <f t="shared" si="2"/>
        <v>--</v>
      </c>
      <c r="K70" s="47" t="str">
        <f t="shared" si="2"/>
        <v>--</v>
      </c>
      <c r="L70" s="47" t="str">
        <f t="shared" si="2"/>
        <v>--</v>
      </c>
      <c r="M70" s="47" t="str">
        <f t="shared" si="2"/>
        <v>--</v>
      </c>
      <c r="N70" s="47" t="str">
        <f t="shared" si="3"/>
        <v>--</v>
      </c>
      <c r="O70" s="180" t="str">
        <f t="shared" si="3"/>
        <v>--</v>
      </c>
      <c r="P70" s="203" t="str">
        <f t="shared" si="4"/>
        <v>--</v>
      </c>
    </row>
    <row r="71" spans="1:16" s="39" customFormat="1" ht="15" hidden="1" customHeight="1" x14ac:dyDescent="0.2">
      <c r="A71" s="11">
        <v>38</v>
      </c>
      <c r="B71" s="11"/>
      <c r="C71" s="132" t="str">
        <f t="shared" si="0"/>
        <v>項目38</v>
      </c>
      <c r="D71" s="206" t="str">
        <f t="shared" si="1"/>
        <v>--</v>
      </c>
      <c r="E71" s="47" t="str">
        <f t="shared" si="1"/>
        <v>--</v>
      </c>
      <c r="F71" s="47" t="str">
        <f t="shared" si="1"/>
        <v>--</v>
      </c>
      <c r="G71" s="47" t="str">
        <f t="shared" si="1"/>
        <v>--</v>
      </c>
      <c r="H71" s="47" t="str">
        <f t="shared" si="1"/>
        <v>--</v>
      </c>
      <c r="I71" s="47" t="str">
        <f t="shared" si="2"/>
        <v>--</v>
      </c>
      <c r="J71" s="47" t="str">
        <f t="shared" si="2"/>
        <v>--</v>
      </c>
      <c r="K71" s="47" t="str">
        <f t="shared" si="2"/>
        <v>--</v>
      </c>
      <c r="L71" s="47" t="str">
        <f t="shared" si="2"/>
        <v>--</v>
      </c>
      <c r="M71" s="47" t="str">
        <f t="shared" si="2"/>
        <v>--</v>
      </c>
      <c r="N71" s="47" t="str">
        <f t="shared" si="3"/>
        <v>--</v>
      </c>
      <c r="O71" s="180" t="str">
        <f t="shared" si="3"/>
        <v>--</v>
      </c>
      <c r="P71" s="203" t="str">
        <f t="shared" si="4"/>
        <v>--</v>
      </c>
    </row>
    <row r="72" spans="1:16" s="39" customFormat="1" ht="15" hidden="1" customHeight="1" x14ac:dyDescent="0.2">
      <c r="A72" s="11">
        <v>39</v>
      </c>
      <c r="B72" s="11"/>
      <c r="C72" s="132" t="str">
        <f t="shared" si="0"/>
        <v>項目39</v>
      </c>
      <c r="D72" s="206" t="str">
        <f t="shared" si="1"/>
        <v>--</v>
      </c>
      <c r="E72" s="47" t="str">
        <f t="shared" si="1"/>
        <v>--</v>
      </c>
      <c r="F72" s="47" t="str">
        <f t="shared" si="1"/>
        <v>--</v>
      </c>
      <c r="G72" s="47" t="str">
        <f t="shared" si="1"/>
        <v>--</v>
      </c>
      <c r="H72" s="47" t="str">
        <f t="shared" si="1"/>
        <v>--</v>
      </c>
      <c r="I72" s="47" t="str">
        <f t="shared" si="2"/>
        <v>--</v>
      </c>
      <c r="J72" s="47" t="str">
        <f t="shared" si="2"/>
        <v>--</v>
      </c>
      <c r="K72" s="47" t="str">
        <f t="shared" si="2"/>
        <v>--</v>
      </c>
      <c r="L72" s="47" t="str">
        <f t="shared" si="2"/>
        <v>--</v>
      </c>
      <c r="M72" s="47" t="str">
        <f t="shared" si="2"/>
        <v>--</v>
      </c>
      <c r="N72" s="47" t="str">
        <f t="shared" si="3"/>
        <v>--</v>
      </c>
      <c r="O72" s="180" t="str">
        <f t="shared" si="3"/>
        <v>--</v>
      </c>
      <c r="P72" s="203" t="str">
        <f t="shared" si="4"/>
        <v>--</v>
      </c>
    </row>
    <row r="73" spans="1:16" s="39" customFormat="1" ht="15" hidden="1" customHeight="1" x14ac:dyDescent="0.2">
      <c r="A73" s="11">
        <v>40</v>
      </c>
      <c r="B73" s="11"/>
      <c r="C73" s="132" t="str">
        <f t="shared" si="0"/>
        <v>項目40</v>
      </c>
      <c r="D73" s="206" t="str">
        <f t="shared" si="1"/>
        <v>--</v>
      </c>
      <c r="E73" s="47" t="str">
        <f t="shared" si="1"/>
        <v>--</v>
      </c>
      <c r="F73" s="47" t="str">
        <f t="shared" si="1"/>
        <v>--</v>
      </c>
      <c r="G73" s="47" t="str">
        <f t="shared" si="1"/>
        <v>--</v>
      </c>
      <c r="H73" s="47" t="str">
        <f t="shared" si="1"/>
        <v>--</v>
      </c>
      <c r="I73" s="47" t="str">
        <f t="shared" si="2"/>
        <v>--</v>
      </c>
      <c r="J73" s="47" t="str">
        <f t="shared" si="2"/>
        <v>--</v>
      </c>
      <c r="K73" s="47" t="str">
        <f t="shared" si="2"/>
        <v>--</v>
      </c>
      <c r="L73" s="47" t="str">
        <f t="shared" si="2"/>
        <v>--</v>
      </c>
      <c r="M73" s="47" t="str">
        <f t="shared" si="2"/>
        <v>--</v>
      </c>
      <c r="N73" s="47" t="str">
        <f t="shared" si="3"/>
        <v>--</v>
      </c>
      <c r="O73" s="180" t="str">
        <f t="shared" si="3"/>
        <v>--</v>
      </c>
      <c r="P73" s="203" t="str">
        <f t="shared" si="4"/>
        <v>--</v>
      </c>
    </row>
    <row r="74" spans="1:16" s="39" customFormat="1" ht="15" hidden="1" customHeight="1" x14ac:dyDescent="0.2">
      <c r="A74" s="11">
        <v>41</v>
      </c>
      <c r="B74" s="11"/>
      <c r="C74" s="132" t="str">
        <f t="shared" si="0"/>
        <v>項目41</v>
      </c>
      <c r="D74" s="206" t="str">
        <f t="shared" si="1"/>
        <v>--</v>
      </c>
      <c r="E74" s="47" t="str">
        <f t="shared" si="1"/>
        <v>--</v>
      </c>
      <c r="F74" s="47" t="str">
        <f t="shared" si="1"/>
        <v>--</v>
      </c>
      <c r="G74" s="47" t="str">
        <f t="shared" si="1"/>
        <v>--</v>
      </c>
      <c r="H74" s="47" t="str">
        <f t="shared" si="1"/>
        <v>--</v>
      </c>
      <c r="I74" s="47" t="str">
        <f t="shared" si="2"/>
        <v>--</v>
      </c>
      <c r="J74" s="47" t="str">
        <f t="shared" si="2"/>
        <v>--</v>
      </c>
      <c r="K74" s="47" t="str">
        <f t="shared" si="2"/>
        <v>--</v>
      </c>
      <c r="L74" s="47" t="str">
        <f t="shared" si="2"/>
        <v>--</v>
      </c>
      <c r="M74" s="47" t="str">
        <f t="shared" si="2"/>
        <v>--</v>
      </c>
      <c r="N74" s="47" t="str">
        <f t="shared" si="3"/>
        <v>--</v>
      </c>
      <c r="O74" s="180" t="str">
        <f t="shared" si="3"/>
        <v>--</v>
      </c>
      <c r="P74" s="203" t="str">
        <f t="shared" si="4"/>
        <v>--</v>
      </c>
    </row>
    <row r="75" spans="1:16" s="39" customFormat="1" ht="15" hidden="1" customHeight="1" x14ac:dyDescent="0.2">
      <c r="A75" s="11">
        <v>42</v>
      </c>
      <c r="B75" s="11"/>
      <c r="C75" s="132" t="str">
        <f t="shared" si="0"/>
        <v>項目42</v>
      </c>
      <c r="D75" s="206" t="str">
        <f t="shared" si="1"/>
        <v>--</v>
      </c>
      <c r="E75" s="47" t="str">
        <f t="shared" si="1"/>
        <v>--</v>
      </c>
      <c r="F75" s="47" t="str">
        <f t="shared" si="1"/>
        <v>--</v>
      </c>
      <c r="G75" s="47" t="str">
        <f t="shared" si="1"/>
        <v>--</v>
      </c>
      <c r="H75" s="47" t="str">
        <f t="shared" si="1"/>
        <v>--</v>
      </c>
      <c r="I75" s="47" t="str">
        <f t="shared" si="2"/>
        <v>--</v>
      </c>
      <c r="J75" s="47" t="str">
        <f t="shared" si="2"/>
        <v>--</v>
      </c>
      <c r="K75" s="47" t="str">
        <f t="shared" si="2"/>
        <v>--</v>
      </c>
      <c r="L75" s="47" t="str">
        <f t="shared" si="2"/>
        <v>--</v>
      </c>
      <c r="M75" s="47" t="str">
        <f t="shared" si="2"/>
        <v>--</v>
      </c>
      <c r="N75" s="47" t="str">
        <f t="shared" si="3"/>
        <v>--</v>
      </c>
      <c r="O75" s="180" t="str">
        <f t="shared" si="3"/>
        <v>--</v>
      </c>
      <c r="P75" s="203" t="str">
        <f t="shared" si="4"/>
        <v>--</v>
      </c>
    </row>
    <row r="76" spans="1:16" s="39" customFormat="1" ht="15" hidden="1" customHeight="1" x14ac:dyDescent="0.2">
      <c r="A76" s="11">
        <v>43</v>
      </c>
      <c r="B76" s="11"/>
      <c r="C76" s="132" t="str">
        <f t="shared" si="0"/>
        <v>項目43</v>
      </c>
      <c r="D76" s="206" t="str">
        <f t="shared" si="1"/>
        <v>--</v>
      </c>
      <c r="E76" s="47" t="str">
        <f t="shared" si="1"/>
        <v>--</v>
      </c>
      <c r="F76" s="47" t="str">
        <f t="shared" si="1"/>
        <v>--</v>
      </c>
      <c r="G76" s="47" t="str">
        <f t="shared" si="1"/>
        <v>--</v>
      </c>
      <c r="H76" s="47" t="str">
        <f t="shared" si="1"/>
        <v>--</v>
      </c>
      <c r="I76" s="47" t="str">
        <f t="shared" si="2"/>
        <v>--</v>
      </c>
      <c r="J76" s="47" t="str">
        <f t="shared" si="2"/>
        <v>--</v>
      </c>
      <c r="K76" s="47" t="str">
        <f t="shared" si="2"/>
        <v>--</v>
      </c>
      <c r="L76" s="47" t="str">
        <f t="shared" si="2"/>
        <v>--</v>
      </c>
      <c r="M76" s="47" t="str">
        <f t="shared" si="2"/>
        <v>--</v>
      </c>
      <c r="N76" s="47" t="str">
        <f t="shared" si="3"/>
        <v>--</v>
      </c>
      <c r="O76" s="180" t="str">
        <f t="shared" si="3"/>
        <v>--</v>
      </c>
      <c r="P76" s="203" t="str">
        <f t="shared" si="4"/>
        <v>--</v>
      </c>
    </row>
    <row r="77" spans="1:16" s="39" customFormat="1" ht="15" hidden="1" customHeight="1" x14ac:dyDescent="0.2">
      <c r="A77" s="11">
        <v>44</v>
      </c>
      <c r="B77" s="11"/>
      <c r="C77" s="132" t="str">
        <f t="shared" si="0"/>
        <v>項目44</v>
      </c>
      <c r="D77" s="206" t="str">
        <f t="shared" si="1"/>
        <v>--</v>
      </c>
      <c r="E77" s="47" t="str">
        <f t="shared" si="1"/>
        <v>--</v>
      </c>
      <c r="F77" s="47" t="str">
        <f t="shared" si="1"/>
        <v>--</v>
      </c>
      <c r="G77" s="47" t="str">
        <f t="shared" si="1"/>
        <v>--</v>
      </c>
      <c r="H77" s="47" t="str">
        <f t="shared" si="1"/>
        <v>--</v>
      </c>
      <c r="I77" s="47" t="str">
        <f t="shared" si="2"/>
        <v>--</v>
      </c>
      <c r="J77" s="47" t="str">
        <f t="shared" si="2"/>
        <v>--</v>
      </c>
      <c r="K77" s="47" t="str">
        <f t="shared" si="2"/>
        <v>--</v>
      </c>
      <c r="L77" s="47" t="str">
        <f t="shared" si="2"/>
        <v>--</v>
      </c>
      <c r="M77" s="47" t="str">
        <f t="shared" si="2"/>
        <v>--</v>
      </c>
      <c r="N77" s="47" t="str">
        <f t="shared" si="3"/>
        <v>--</v>
      </c>
      <c r="O77" s="180" t="str">
        <f t="shared" si="3"/>
        <v>--</v>
      </c>
      <c r="P77" s="203" t="str">
        <f t="shared" si="4"/>
        <v>--</v>
      </c>
    </row>
    <row r="78" spans="1:16" s="39" customFormat="1" ht="15" hidden="1" customHeight="1" x14ac:dyDescent="0.2">
      <c r="A78" s="11">
        <v>45</v>
      </c>
      <c r="B78" s="11"/>
      <c r="C78" s="132" t="str">
        <f t="shared" si="0"/>
        <v>項目45</v>
      </c>
      <c r="D78" s="206" t="str">
        <f t="shared" si="1"/>
        <v>--</v>
      </c>
      <c r="E78" s="47" t="str">
        <f t="shared" si="1"/>
        <v>--</v>
      </c>
      <c r="F78" s="47" t="str">
        <f t="shared" si="1"/>
        <v>--</v>
      </c>
      <c r="G78" s="47" t="str">
        <f t="shared" si="1"/>
        <v>--</v>
      </c>
      <c r="H78" s="47" t="str">
        <f t="shared" si="1"/>
        <v>--</v>
      </c>
      <c r="I78" s="47" t="str">
        <f t="shared" si="2"/>
        <v>--</v>
      </c>
      <c r="J78" s="47" t="str">
        <f t="shared" si="2"/>
        <v>--</v>
      </c>
      <c r="K78" s="47" t="str">
        <f t="shared" si="2"/>
        <v>--</v>
      </c>
      <c r="L78" s="47" t="str">
        <f t="shared" si="2"/>
        <v>--</v>
      </c>
      <c r="M78" s="47" t="str">
        <f t="shared" si="2"/>
        <v>--</v>
      </c>
      <c r="N78" s="47" t="str">
        <f t="shared" si="3"/>
        <v>--</v>
      </c>
      <c r="O78" s="180" t="str">
        <f t="shared" si="3"/>
        <v>--</v>
      </c>
      <c r="P78" s="203" t="str">
        <f t="shared" si="4"/>
        <v>--</v>
      </c>
    </row>
    <row r="79" spans="1:16" s="39" customFormat="1" ht="15" hidden="1" customHeight="1" x14ac:dyDescent="0.2">
      <c r="A79" s="11">
        <v>46</v>
      </c>
      <c r="B79" s="11"/>
      <c r="C79" s="132" t="str">
        <f t="shared" si="0"/>
        <v>項目46</v>
      </c>
      <c r="D79" s="206" t="str">
        <f t="shared" si="1"/>
        <v>--</v>
      </c>
      <c r="E79" s="47" t="str">
        <f t="shared" si="1"/>
        <v>--</v>
      </c>
      <c r="F79" s="47" t="str">
        <f t="shared" si="1"/>
        <v>--</v>
      </c>
      <c r="G79" s="47" t="str">
        <f t="shared" si="1"/>
        <v>--</v>
      </c>
      <c r="H79" s="47" t="str">
        <f t="shared" si="1"/>
        <v>--</v>
      </c>
      <c r="I79" s="47" t="str">
        <f t="shared" si="2"/>
        <v>--</v>
      </c>
      <c r="J79" s="47" t="str">
        <f t="shared" si="2"/>
        <v>--</v>
      </c>
      <c r="K79" s="47" t="str">
        <f t="shared" si="2"/>
        <v>--</v>
      </c>
      <c r="L79" s="47" t="str">
        <f t="shared" si="2"/>
        <v>--</v>
      </c>
      <c r="M79" s="47" t="str">
        <f t="shared" si="2"/>
        <v>--</v>
      </c>
      <c r="N79" s="47" t="str">
        <f t="shared" si="3"/>
        <v>--</v>
      </c>
      <c r="O79" s="180" t="str">
        <f t="shared" si="3"/>
        <v>--</v>
      </c>
      <c r="P79" s="203" t="str">
        <f t="shared" si="4"/>
        <v>--</v>
      </c>
    </row>
    <row r="80" spans="1:16" s="39" customFormat="1" ht="15" hidden="1" customHeight="1" x14ac:dyDescent="0.2">
      <c r="A80" s="11">
        <v>47</v>
      </c>
      <c r="B80" s="11"/>
      <c r="C80" s="132" t="str">
        <f t="shared" si="0"/>
        <v>項目47</v>
      </c>
      <c r="D80" s="206" t="str">
        <f t="shared" si="1"/>
        <v>--</v>
      </c>
      <c r="E80" s="47" t="str">
        <f t="shared" si="1"/>
        <v>--</v>
      </c>
      <c r="F80" s="47" t="str">
        <f t="shared" si="1"/>
        <v>--</v>
      </c>
      <c r="G80" s="47" t="str">
        <f t="shared" si="1"/>
        <v>--</v>
      </c>
      <c r="H80" s="47" t="str">
        <f t="shared" si="1"/>
        <v>--</v>
      </c>
      <c r="I80" s="47" t="str">
        <f t="shared" si="2"/>
        <v>--</v>
      </c>
      <c r="J80" s="47" t="str">
        <f t="shared" si="2"/>
        <v>--</v>
      </c>
      <c r="K80" s="47" t="str">
        <f t="shared" si="2"/>
        <v>--</v>
      </c>
      <c r="L80" s="47" t="str">
        <f t="shared" si="2"/>
        <v>--</v>
      </c>
      <c r="M80" s="47" t="str">
        <f t="shared" si="2"/>
        <v>--</v>
      </c>
      <c r="N80" s="47" t="str">
        <f t="shared" si="3"/>
        <v>--</v>
      </c>
      <c r="O80" s="180" t="str">
        <f t="shared" si="3"/>
        <v>--</v>
      </c>
      <c r="P80" s="203" t="str">
        <f t="shared" si="4"/>
        <v>--</v>
      </c>
    </row>
    <row r="81" spans="1:16" s="39" customFormat="1" ht="15" hidden="1" customHeight="1" x14ac:dyDescent="0.2">
      <c r="A81" s="11">
        <v>48</v>
      </c>
      <c r="B81" s="11"/>
      <c r="C81" s="132" t="str">
        <f t="shared" si="0"/>
        <v>項目48</v>
      </c>
      <c r="D81" s="206" t="str">
        <f t="shared" si="1"/>
        <v>--</v>
      </c>
      <c r="E81" s="47" t="str">
        <f t="shared" si="1"/>
        <v>--</v>
      </c>
      <c r="F81" s="47" t="str">
        <f t="shared" si="1"/>
        <v>--</v>
      </c>
      <c r="G81" s="47" t="str">
        <f t="shared" si="1"/>
        <v>--</v>
      </c>
      <c r="H81" s="47" t="str">
        <f t="shared" si="1"/>
        <v>--</v>
      </c>
      <c r="I81" s="47" t="str">
        <f t="shared" si="2"/>
        <v>--</v>
      </c>
      <c r="J81" s="47" t="str">
        <f t="shared" si="2"/>
        <v>--</v>
      </c>
      <c r="K81" s="47" t="str">
        <f t="shared" si="2"/>
        <v>--</v>
      </c>
      <c r="L81" s="47" t="str">
        <f t="shared" si="2"/>
        <v>--</v>
      </c>
      <c r="M81" s="47" t="str">
        <f t="shared" si="2"/>
        <v>--</v>
      </c>
      <c r="N81" s="47" t="str">
        <f t="shared" si="3"/>
        <v>--</v>
      </c>
      <c r="O81" s="180" t="str">
        <f t="shared" si="3"/>
        <v>--</v>
      </c>
      <c r="P81" s="203" t="str">
        <f t="shared" si="4"/>
        <v>--</v>
      </c>
    </row>
    <row r="82" spans="1:16" s="39" customFormat="1" ht="15" hidden="1" customHeight="1" x14ac:dyDescent="0.2">
      <c r="A82" s="11">
        <v>49</v>
      </c>
      <c r="B82" s="11"/>
      <c r="C82" s="132" t="str">
        <f t="shared" si="0"/>
        <v>項目49</v>
      </c>
      <c r="D82" s="206" t="str">
        <f t="shared" si="1"/>
        <v>--</v>
      </c>
      <c r="E82" s="47" t="str">
        <f t="shared" si="1"/>
        <v>--</v>
      </c>
      <c r="F82" s="47" t="str">
        <f t="shared" si="1"/>
        <v>--</v>
      </c>
      <c r="G82" s="47" t="str">
        <f t="shared" si="1"/>
        <v>--</v>
      </c>
      <c r="H82" s="47" t="str">
        <f t="shared" si="1"/>
        <v>--</v>
      </c>
      <c r="I82" s="47" t="str">
        <f t="shared" si="2"/>
        <v>--</v>
      </c>
      <c r="J82" s="47" t="str">
        <f t="shared" si="2"/>
        <v>--</v>
      </c>
      <c r="K82" s="47" t="str">
        <f t="shared" si="2"/>
        <v>--</v>
      </c>
      <c r="L82" s="47" t="str">
        <f t="shared" si="2"/>
        <v>--</v>
      </c>
      <c r="M82" s="47" t="str">
        <f t="shared" si="2"/>
        <v>--</v>
      </c>
      <c r="N82" s="47" t="str">
        <f t="shared" si="3"/>
        <v>--</v>
      </c>
      <c r="O82" s="180" t="str">
        <f t="shared" si="3"/>
        <v>--</v>
      </c>
      <c r="P82" s="203" t="str">
        <f t="shared" si="4"/>
        <v>--</v>
      </c>
    </row>
    <row r="83" spans="1:16" s="39" customFormat="1" ht="15" hidden="1" customHeight="1" thickBot="1" x14ac:dyDescent="0.25">
      <c r="A83" s="11">
        <v>50</v>
      </c>
      <c r="B83" s="11"/>
      <c r="C83" s="127" t="str">
        <f t="shared" si="0"/>
        <v>項目50</v>
      </c>
      <c r="D83" s="239" t="str">
        <f t="shared" si="1"/>
        <v>--</v>
      </c>
      <c r="E83" s="46" t="str">
        <f t="shared" si="1"/>
        <v>--</v>
      </c>
      <c r="F83" s="46" t="str">
        <f t="shared" si="1"/>
        <v>--</v>
      </c>
      <c r="G83" s="46" t="str">
        <f t="shared" si="1"/>
        <v>--</v>
      </c>
      <c r="H83" s="46" t="str">
        <f t="shared" si="1"/>
        <v>--</v>
      </c>
      <c r="I83" s="46" t="str">
        <f t="shared" si="2"/>
        <v>--</v>
      </c>
      <c r="J83" s="46" t="str">
        <f t="shared" si="2"/>
        <v>--</v>
      </c>
      <c r="K83" s="46" t="str">
        <f t="shared" si="2"/>
        <v>--</v>
      </c>
      <c r="L83" s="46" t="str">
        <f t="shared" si="2"/>
        <v>--</v>
      </c>
      <c r="M83" s="46" t="str">
        <f t="shared" si="2"/>
        <v>--</v>
      </c>
      <c r="N83" s="46" t="str">
        <f t="shared" si="3"/>
        <v>--</v>
      </c>
      <c r="O83" s="175" t="str">
        <f t="shared" si="3"/>
        <v>--</v>
      </c>
      <c r="P83" s="207" t="str">
        <f t="shared" si="4"/>
        <v>--</v>
      </c>
    </row>
    <row r="84" spans="1:16" ht="6.75" customHeight="1" thickBot="1" x14ac:dyDescent="0.25">
      <c r="A84" s="34"/>
      <c r="B84" s="34"/>
      <c r="C84" s="18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177"/>
    </row>
    <row r="85" spans="1:16" s="39" customFormat="1" ht="19.5" customHeight="1" thickBot="1" x14ac:dyDescent="0.25">
      <c r="A85" s="11">
        <v>1</v>
      </c>
      <c r="C85" s="142" t="s">
        <v>32</v>
      </c>
      <c r="D85" s="238" t="str">
        <f t="shared" ref="D85:O85" si="5">IF(INDEX(累計分析データ期間合計,$A85,D$32*4+$E$1)="", "--", INDEX(累計分析データ期間合計,$A85,D$32*4+$E$1)/$G$1)</f>
        <v>--</v>
      </c>
      <c r="E85" s="48">
        <f t="shared" si="5"/>
        <v>32204002.021899998</v>
      </c>
      <c r="F85" s="48">
        <f t="shared" si="5"/>
        <v>31817551.825599998</v>
      </c>
      <c r="G85" s="48">
        <f t="shared" si="5"/>
        <v>32061187.3807</v>
      </c>
      <c r="H85" s="48">
        <f t="shared" si="5"/>
        <v>31493841.4778</v>
      </c>
      <c r="I85" s="48">
        <f t="shared" si="5"/>
        <v>30997705.6226</v>
      </c>
      <c r="J85" s="48">
        <f t="shared" si="5"/>
        <v>33606016.812600002</v>
      </c>
      <c r="K85" s="48">
        <f t="shared" si="5"/>
        <v>32055523.014400002</v>
      </c>
      <c r="L85" s="48">
        <f t="shared" si="5"/>
        <v>34622523.206200004</v>
      </c>
      <c r="M85" s="48">
        <f t="shared" si="5"/>
        <v>31421926.858199999</v>
      </c>
      <c r="N85" s="48">
        <f t="shared" si="5"/>
        <v>30596983.952300001</v>
      </c>
      <c r="O85" s="184">
        <f t="shared" si="5"/>
        <v>33058092.783199999</v>
      </c>
      <c r="P85" s="186">
        <f>IF(INDEX(合算分析データ合計, $A85, $E$1)="", "--", INDEX(合算分析データ合計, $A85, $E$1)/$G$1)</f>
        <v>353935354.95550001</v>
      </c>
    </row>
    <row r="86" spans="1:16" s="39" customFormat="1" ht="19.5" customHeight="1" thickBot="1" x14ac:dyDescent="0.25">
      <c r="C86" s="142" t="s">
        <v>131</v>
      </c>
      <c r="D86" s="238" t="str">
        <f t="shared" ref="D86:P86" si="6">IF(ISERROR(D85/D141),"--",D85/D141*100)</f>
        <v>--</v>
      </c>
      <c r="E86" s="48" t="str">
        <f t="shared" si="6"/>
        <v>--</v>
      </c>
      <c r="F86" s="48" t="str">
        <f t="shared" si="6"/>
        <v>--</v>
      </c>
      <c r="G86" s="48" t="str">
        <f t="shared" si="6"/>
        <v>--</v>
      </c>
      <c r="H86" s="48" t="str">
        <f t="shared" si="6"/>
        <v>--</v>
      </c>
      <c r="I86" s="48" t="str">
        <f t="shared" si="6"/>
        <v>--</v>
      </c>
      <c r="J86" s="48" t="str">
        <f t="shared" si="6"/>
        <v>--</v>
      </c>
      <c r="K86" s="48" t="str">
        <f t="shared" si="6"/>
        <v>--</v>
      </c>
      <c r="L86" s="48" t="str">
        <f t="shared" si="6"/>
        <v>--</v>
      </c>
      <c r="M86" s="48" t="str">
        <f t="shared" si="6"/>
        <v>--</v>
      </c>
      <c r="N86" s="48" t="str">
        <f t="shared" si="6"/>
        <v>--</v>
      </c>
      <c r="O86" s="184" t="str">
        <f t="shared" si="6"/>
        <v>--</v>
      </c>
      <c r="P86" s="186" t="str">
        <f t="shared" si="6"/>
        <v>--</v>
      </c>
    </row>
    <row r="87" spans="1:16" ht="15" customHeight="1" x14ac:dyDescent="0.2"/>
    <row r="88" spans="1:16" ht="15" customHeight="1" thickBot="1" x14ac:dyDescent="0.25">
      <c r="C88" s="320" t="s">
        <v>44</v>
      </c>
    </row>
    <row r="89" spans="1:16" ht="15" customHeight="1" thickBot="1" x14ac:dyDescent="0.25">
      <c r="A89" s="39"/>
      <c r="B89" s="39"/>
      <c r="C89" s="102" t="str">
        <f>分析オプション&amp;"　単位：" &amp; $F$1</f>
        <v xml:space="preserve"> [税抜分析]　単位：個</v>
      </c>
      <c r="D89" s="302" t="str">
        <f>INFO!AC$5</f>
        <v>4月</v>
      </c>
      <c r="E89" s="89" t="str">
        <f>INFO!AD$5</f>
        <v>5月</v>
      </c>
      <c r="F89" s="89" t="str">
        <f>INFO!AE$5</f>
        <v>6月</v>
      </c>
      <c r="G89" s="89" t="str">
        <f>INFO!AF$5</f>
        <v>7月</v>
      </c>
      <c r="H89" s="89" t="str">
        <f>INFO!AG$5</f>
        <v>8月</v>
      </c>
      <c r="I89" s="89" t="str">
        <f>INFO!AH$5</f>
        <v>9月</v>
      </c>
      <c r="J89" s="89" t="str">
        <f>INFO!AI$5</f>
        <v>10月</v>
      </c>
      <c r="K89" s="89" t="str">
        <f>INFO!AJ$5</f>
        <v>11月</v>
      </c>
      <c r="L89" s="89" t="str">
        <f>INFO!AK$5</f>
        <v>12月</v>
      </c>
      <c r="M89" s="89" t="str">
        <f>INFO!AL$5</f>
        <v>1月</v>
      </c>
      <c r="N89" s="89" t="str">
        <f>INFO!AM$5</f>
        <v>2月</v>
      </c>
      <c r="O89" s="292" t="str">
        <f>INFO!AN$5</f>
        <v>3月</v>
      </c>
      <c r="P89" s="310" t="s">
        <v>61</v>
      </c>
    </row>
    <row r="90" spans="1:16" ht="15" customHeight="1" x14ac:dyDescent="0.2">
      <c r="A90" s="11">
        <v>1</v>
      </c>
      <c r="B90" s="11"/>
      <c r="C90" s="325" t="str">
        <f t="shared" ref="C90:C139" si="7">IF(INDEX(項目,$A90,1)="","",INDEX(項目,$A90,1))</f>
        <v>加工食品</v>
      </c>
      <c r="D90" s="290" t="str">
        <f t="shared" ref="D90:H139" si="8">IF(INDEX(累計前年分析データ,$A90,D$32*4+$E$1)="", "--", INDEX(累計前年分析データ,$A90,D$32*4+$E$1)/$G$1)</f>
        <v>--</v>
      </c>
      <c r="E90" s="64" t="str">
        <f t="shared" si="8"/>
        <v>--</v>
      </c>
      <c r="F90" s="64" t="str">
        <f t="shared" si="8"/>
        <v>--</v>
      </c>
      <c r="G90" s="64" t="str">
        <f t="shared" si="8"/>
        <v>--</v>
      </c>
      <c r="H90" s="64" t="str">
        <f t="shared" si="8"/>
        <v>--</v>
      </c>
      <c r="I90" s="64" t="str">
        <f t="shared" ref="I90:M139" si="9">IF(INDEX(累計前年分析データ,$A90,I$32*4+$E$1)="", "--", INDEX(累計前年分析データ,$A90,I$32*4+$E$1)/$G$1)</f>
        <v>--</v>
      </c>
      <c r="J90" s="64" t="str">
        <f t="shared" si="9"/>
        <v>--</v>
      </c>
      <c r="K90" s="64" t="str">
        <f t="shared" si="9"/>
        <v>--</v>
      </c>
      <c r="L90" s="64" t="str">
        <f t="shared" si="9"/>
        <v>--</v>
      </c>
      <c r="M90" s="64" t="str">
        <f t="shared" si="9"/>
        <v>--</v>
      </c>
      <c r="N90" s="64" t="str">
        <f t="shared" ref="N90:O139" si="10">IF(INDEX(累計前年分析データ,$A90,N$32*4+$E$1)="", "--", INDEX(累計前年分析データ,$A90,N$32*4+$E$1)/$G$1)</f>
        <v>--</v>
      </c>
      <c r="O90" s="268" t="str">
        <f t="shared" si="10"/>
        <v>--</v>
      </c>
      <c r="P90" s="263" t="str">
        <f t="shared" ref="P90:P139" si="11">IF(INDEX(合算前年分析データ, $A90, $E$1)="", "--", INDEX(合算前年分析データ, $A90, $E$1)/$G$1)</f>
        <v>--</v>
      </c>
    </row>
    <row r="91" spans="1:16" ht="15" customHeight="1" x14ac:dyDescent="0.2">
      <c r="A91" s="11">
        <v>2</v>
      </c>
      <c r="B91" s="11"/>
      <c r="C91" s="309" t="str">
        <f t="shared" si="7"/>
        <v>生鮮食品</v>
      </c>
      <c r="D91" s="243" t="str">
        <f t="shared" si="8"/>
        <v>--</v>
      </c>
      <c r="E91" s="47" t="str">
        <f t="shared" si="8"/>
        <v>--</v>
      </c>
      <c r="F91" s="47" t="str">
        <f t="shared" si="8"/>
        <v>--</v>
      </c>
      <c r="G91" s="47" t="str">
        <f t="shared" si="8"/>
        <v>--</v>
      </c>
      <c r="H91" s="47" t="str">
        <f t="shared" si="8"/>
        <v>--</v>
      </c>
      <c r="I91" s="47" t="str">
        <f t="shared" si="9"/>
        <v>--</v>
      </c>
      <c r="J91" s="47" t="str">
        <f t="shared" si="9"/>
        <v>--</v>
      </c>
      <c r="K91" s="47" t="str">
        <f t="shared" si="9"/>
        <v>--</v>
      </c>
      <c r="L91" s="47" t="str">
        <f t="shared" si="9"/>
        <v>--</v>
      </c>
      <c r="M91" s="47" t="str">
        <f t="shared" si="9"/>
        <v>--</v>
      </c>
      <c r="N91" s="47" t="str">
        <f t="shared" si="10"/>
        <v>--</v>
      </c>
      <c r="O91" s="277" t="str">
        <f t="shared" si="10"/>
        <v>--</v>
      </c>
      <c r="P91" s="331" t="str">
        <f t="shared" si="11"/>
        <v>--</v>
      </c>
    </row>
    <row r="92" spans="1:16" ht="15" customHeight="1" thickBot="1" x14ac:dyDescent="0.25">
      <c r="A92" s="11">
        <v>3</v>
      </c>
      <c r="B92" s="11"/>
      <c r="C92" s="309" t="str">
        <f t="shared" si="7"/>
        <v>菓子類</v>
      </c>
      <c r="D92" s="243" t="str">
        <f t="shared" si="8"/>
        <v>--</v>
      </c>
      <c r="E92" s="47" t="str">
        <f t="shared" si="8"/>
        <v>--</v>
      </c>
      <c r="F92" s="47" t="str">
        <f t="shared" si="8"/>
        <v>--</v>
      </c>
      <c r="G92" s="47" t="str">
        <f t="shared" si="8"/>
        <v>--</v>
      </c>
      <c r="H92" s="47" t="str">
        <f t="shared" si="8"/>
        <v>--</v>
      </c>
      <c r="I92" s="47" t="str">
        <f t="shared" si="9"/>
        <v>--</v>
      </c>
      <c r="J92" s="47" t="str">
        <f t="shared" si="9"/>
        <v>--</v>
      </c>
      <c r="K92" s="47" t="str">
        <f t="shared" si="9"/>
        <v>--</v>
      </c>
      <c r="L92" s="47" t="str">
        <f t="shared" si="9"/>
        <v>--</v>
      </c>
      <c r="M92" s="47" t="str">
        <f t="shared" si="9"/>
        <v>--</v>
      </c>
      <c r="N92" s="47" t="str">
        <f t="shared" si="10"/>
        <v>--</v>
      </c>
      <c r="O92" s="277" t="str">
        <f t="shared" si="10"/>
        <v>--</v>
      </c>
      <c r="P92" s="331" t="str">
        <f t="shared" si="11"/>
        <v>--</v>
      </c>
    </row>
    <row r="93" spans="1:16" ht="15" hidden="1" customHeight="1" x14ac:dyDescent="0.2">
      <c r="A93" s="11">
        <v>4</v>
      </c>
      <c r="B93" s="11"/>
      <c r="C93" s="309" t="str">
        <f t="shared" si="7"/>
        <v>項目4</v>
      </c>
      <c r="D93" s="243" t="str">
        <f t="shared" si="8"/>
        <v>--</v>
      </c>
      <c r="E93" s="47" t="str">
        <f t="shared" si="8"/>
        <v>--</v>
      </c>
      <c r="F93" s="47" t="str">
        <f t="shared" si="8"/>
        <v>--</v>
      </c>
      <c r="G93" s="47" t="str">
        <f t="shared" si="8"/>
        <v>--</v>
      </c>
      <c r="H93" s="47" t="str">
        <f t="shared" si="8"/>
        <v>--</v>
      </c>
      <c r="I93" s="47" t="str">
        <f t="shared" si="9"/>
        <v>--</v>
      </c>
      <c r="J93" s="47" t="str">
        <f t="shared" si="9"/>
        <v>--</v>
      </c>
      <c r="K93" s="47" t="str">
        <f t="shared" si="9"/>
        <v>--</v>
      </c>
      <c r="L93" s="47" t="str">
        <f t="shared" si="9"/>
        <v>--</v>
      </c>
      <c r="M93" s="47" t="str">
        <f t="shared" si="9"/>
        <v>--</v>
      </c>
      <c r="N93" s="47" t="str">
        <f t="shared" si="10"/>
        <v>--</v>
      </c>
      <c r="O93" s="277" t="str">
        <f t="shared" si="10"/>
        <v>--</v>
      </c>
      <c r="P93" s="331" t="str">
        <f t="shared" si="11"/>
        <v>--</v>
      </c>
    </row>
    <row r="94" spans="1:16" ht="15" hidden="1" customHeight="1" x14ac:dyDescent="0.2">
      <c r="A94" s="11">
        <v>5</v>
      </c>
      <c r="B94" s="11"/>
      <c r="C94" s="309" t="str">
        <f t="shared" si="7"/>
        <v>項目5</v>
      </c>
      <c r="D94" s="243" t="str">
        <f t="shared" si="8"/>
        <v>--</v>
      </c>
      <c r="E94" s="47" t="str">
        <f t="shared" si="8"/>
        <v>--</v>
      </c>
      <c r="F94" s="47" t="str">
        <f t="shared" si="8"/>
        <v>--</v>
      </c>
      <c r="G94" s="47" t="str">
        <f t="shared" si="8"/>
        <v>--</v>
      </c>
      <c r="H94" s="47" t="str">
        <f t="shared" si="8"/>
        <v>--</v>
      </c>
      <c r="I94" s="47" t="str">
        <f t="shared" si="9"/>
        <v>--</v>
      </c>
      <c r="J94" s="47" t="str">
        <f t="shared" si="9"/>
        <v>--</v>
      </c>
      <c r="K94" s="47" t="str">
        <f t="shared" si="9"/>
        <v>--</v>
      </c>
      <c r="L94" s="47" t="str">
        <f t="shared" si="9"/>
        <v>--</v>
      </c>
      <c r="M94" s="47" t="str">
        <f t="shared" si="9"/>
        <v>--</v>
      </c>
      <c r="N94" s="47" t="str">
        <f t="shared" si="10"/>
        <v>--</v>
      </c>
      <c r="O94" s="277" t="str">
        <f t="shared" si="10"/>
        <v>--</v>
      </c>
      <c r="P94" s="331" t="str">
        <f t="shared" si="11"/>
        <v>--</v>
      </c>
    </row>
    <row r="95" spans="1:16" ht="15" hidden="1" customHeight="1" x14ac:dyDescent="0.2">
      <c r="A95" s="11">
        <v>6</v>
      </c>
      <c r="B95" s="11"/>
      <c r="C95" s="309" t="str">
        <f t="shared" si="7"/>
        <v>項目6</v>
      </c>
      <c r="D95" s="243" t="str">
        <f t="shared" si="8"/>
        <v>--</v>
      </c>
      <c r="E95" s="47" t="str">
        <f t="shared" si="8"/>
        <v>--</v>
      </c>
      <c r="F95" s="47" t="str">
        <f t="shared" si="8"/>
        <v>--</v>
      </c>
      <c r="G95" s="47" t="str">
        <f t="shared" si="8"/>
        <v>--</v>
      </c>
      <c r="H95" s="47" t="str">
        <f t="shared" si="8"/>
        <v>--</v>
      </c>
      <c r="I95" s="47" t="str">
        <f t="shared" si="9"/>
        <v>--</v>
      </c>
      <c r="J95" s="47" t="str">
        <f t="shared" si="9"/>
        <v>--</v>
      </c>
      <c r="K95" s="47" t="str">
        <f t="shared" si="9"/>
        <v>--</v>
      </c>
      <c r="L95" s="47" t="str">
        <f t="shared" si="9"/>
        <v>--</v>
      </c>
      <c r="M95" s="47" t="str">
        <f t="shared" si="9"/>
        <v>--</v>
      </c>
      <c r="N95" s="47" t="str">
        <f t="shared" si="10"/>
        <v>--</v>
      </c>
      <c r="O95" s="277" t="str">
        <f t="shared" si="10"/>
        <v>--</v>
      </c>
      <c r="P95" s="331" t="str">
        <f t="shared" si="11"/>
        <v>--</v>
      </c>
    </row>
    <row r="96" spans="1:16" ht="15" hidden="1" customHeight="1" x14ac:dyDescent="0.2">
      <c r="A96" s="11">
        <v>7</v>
      </c>
      <c r="B96" s="11"/>
      <c r="C96" s="309" t="str">
        <f t="shared" si="7"/>
        <v>項目7</v>
      </c>
      <c r="D96" s="243" t="str">
        <f t="shared" si="8"/>
        <v>--</v>
      </c>
      <c r="E96" s="47" t="str">
        <f t="shared" si="8"/>
        <v>--</v>
      </c>
      <c r="F96" s="47" t="str">
        <f t="shared" si="8"/>
        <v>--</v>
      </c>
      <c r="G96" s="47" t="str">
        <f t="shared" si="8"/>
        <v>--</v>
      </c>
      <c r="H96" s="47" t="str">
        <f t="shared" si="8"/>
        <v>--</v>
      </c>
      <c r="I96" s="47" t="str">
        <f t="shared" si="9"/>
        <v>--</v>
      </c>
      <c r="J96" s="47" t="str">
        <f t="shared" si="9"/>
        <v>--</v>
      </c>
      <c r="K96" s="47" t="str">
        <f t="shared" si="9"/>
        <v>--</v>
      </c>
      <c r="L96" s="47" t="str">
        <f t="shared" si="9"/>
        <v>--</v>
      </c>
      <c r="M96" s="47" t="str">
        <f t="shared" si="9"/>
        <v>--</v>
      </c>
      <c r="N96" s="47" t="str">
        <f t="shared" si="10"/>
        <v>--</v>
      </c>
      <c r="O96" s="277" t="str">
        <f t="shared" si="10"/>
        <v>--</v>
      </c>
      <c r="P96" s="331" t="str">
        <f t="shared" si="11"/>
        <v>--</v>
      </c>
    </row>
    <row r="97" spans="1:16" ht="15" hidden="1" customHeight="1" x14ac:dyDescent="0.2">
      <c r="A97" s="11">
        <v>8</v>
      </c>
      <c r="B97" s="11"/>
      <c r="C97" s="309" t="str">
        <f t="shared" si="7"/>
        <v>項目8</v>
      </c>
      <c r="D97" s="243" t="str">
        <f t="shared" si="8"/>
        <v>--</v>
      </c>
      <c r="E97" s="47" t="str">
        <f t="shared" si="8"/>
        <v>--</v>
      </c>
      <c r="F97" s="47" t="str">
        <f t="shared" si="8"/>
        <v>--</v>
      </c>
      <c r="G97" s="47" t="str">
        <f t="shared" si="8"/>
        <v>--</v>
      </c>
      <c r="H97" s="47" t="str">
        <f t="shared" si="8"/>
        <v>--</v>
      </c>
      <c r="I97" s="47" t="str">
        <f t="shared" si="9"/>
        <v>--</v>
      </c>
      <c r="J97" s="47" t="str">
        <f t="shared" si="9"/>
        <v>--</v>
      </c>
      <c r="K97" s="47" t="str">
        <f t="shared" si="9"/>
        <v>--</v>
      </c>
      <c r="L97" s="47" t="str">
        <f t="shared" si="9"/>
        <v>--</v>
      </c>
      <c r="M97" s="47" t="str">
        <f t="shared" si="9"/>
        <v>--</v>
      </c>
      <c r="N97" s="47" t="str">
        <f t="shared" si="10"/>
        <v>--</v>
      </c>
      <c r="O97" s="277" t="str">
        <f t="shared" si="10"/>
        <v>--</v>
      </c>
      <c r="P97" s="331" t="str">
        <f t="shared" si="11"/>
        <v>--</v>
      </c>
    </row>
    <row r="98" spans="1:16" ht="15" hidden="1" customHeight="1" x14ac:dyDescent="0.2">
      <c r="A98" s="11">
        <v>9</v>
      </c>
      <c r="B98" s="11"/>
      <c r="C98" s="309" t="str">
        <f t="shared" si="7"/>
        <v>項目9</v>
      </c>
      <c r="D98" s="243" t="str">
        <f t="shared" si="8"/>
        <v>--</v>
      </c>
      <c r="E98" s="47" t="str">
        <f t="shared" si="8"/>
        <v>--</v>
      </c>
      <c r="F98" s="47" t="str">
        <f t="shared" si="8"/>
        <v>--</v>
      </c>
      <c r="G98" s="47" t="str">
        <f t="shared" si="8"/>
        <v>--</v>
      </c>
      <c r="H98" s="47" t="str">
        <f t="shared" si="8"/>
        <v>--</v>
      </c>
      <c r="I98" s="47" t="str">
        <f t="shared" si="9"/>
        <v>--</v>
      </c>
      <c r="J98" s="47" t="str">
        <f t="shared" si="9"/>
        <v>--</v>
      </c>
      <c r="K98" s="47" t="str">
        <f t="shared" si="9"/>
        <v>--</v>
      </c>
      <c r="L98" s="47" t="str">
        <f t="shared" si="9"/>
        <v>--</v>
      </c>
      <c r="M98" s="47" t="str">
        <f t="shared" si="9"/>
        <v>--</v>
      </c>
      <c r="N98" s="47" t="str">
        <f t="shared" si="10"/>
        <v>--</v>
      </c>
      <c r="O98" s="277" t="str">
        <f t="shared" si="10"/>
        <v>--</v>
      </c>
      <c r="P98" s="331" t="str">
        <f t="shared" si="11"/>
        <v>--</v>
      </c>
    </row>
    <row r="99" spans="1:16" ht="15" hidden="1" customHeight="1" x14ac:dyDescent="0.2">
      <c r="A99" s="11">
        <v>10</v>
      </c>
      <c r="B99" s="11"/>
      <c r="C99" s="309" t="str">
        <f t="shared" si="7"/>
        <v>項目10</v>
      </c>
      <c r="D99" s="243" t="str">
        <f t="shared" si="8"/>
        <v>--</v>
      </c>
      <c r="E99" s="47" t="str">
        <f t="shared" si="8"/>
        <v>--</v>
      </c>
      <c r="F99" s="47" t="str">
        <f t="shared" si="8"/>
        <v>--</v>
      </c>
      <c r="G99" s="47" t="str">
        <f t="shared" si="8"/>
        <v>--</v>
      </c>
      <c r="H99" s="47" t="str">
        <f t="shared" si="8"/>
        <v>--</v>
      </c>
      <c r="I99" s="47" t="str">
        <f t="shared" si="9"/>
        <v>--</v>
      </c>
      <c r="J99" s="47" t="str">
        <f t="shared" si="9"/>
        <v>--</v>
      </c>
      <c r="K99" s="47" t="str">
        <f t="shared" si="9"/>
        <v>--</v>
      </c>
      <c r="L99" s="47" t="str">
        <f t="shared" si="9"/>
        <v>--</v>
      </c>
      <c r="M99" s="47" t="str">
        <f t="shared" si="9"/>
        <v>--</v>
      </c>
      <c r="N99" s="47" t="str">
        <f t="shared" si="10"/>
        <v>--</v>
      </c>
      <c r="O99" s="277" t="str">
        <f t="shared" si="10"/>
        <v>--</v>
      </c>
      <c r="P99" s="331" t="str">
        <f t="shared" si="11"/>
        <v>--</v>
      </c>
    </row>
    <row r="100" spans="1:16" ht="15" hidden="1" customHeight="1" x14ac:dyDescent="0.2">
      <c r="A100" s="11">
        <v>11</v>
      </c>
      <c r="B100" s="11"/>
      <c r="C100" s="309" t="str">
        <f t="shared" si="7"/>
        <v>項目11</v>
      </c>
      <c r="D100" s="243" t="str">
        <f t="shared" si="8"/>
        <v>--</v>
      </c>
      <c r="E100" s="47" t="str">
        <f t="shared" si="8"/>
        <v>--</v>
      </c>
      <c r="F100" s="47" t="str">
        <f t="shared" si="8"/>
        <v>--</v>
      </c>
      <c r="G100" s="47" t="str">
        <f t="shared" si="8"/>
        <v>--</v>
      </c>
      <c r="H100" s="47" t="str">
        <f t="shared" si="8"/>
        <v>--</v>
      </c>
      <c r="I100" s="47" t="str">
        <f t="shared" si="9"/>
        <v>--</v>
      </c>
      <c r="J100" s="47" t="str">
        <f t="shared" si="9"/>
        <v>--</v>
      </c>
      <c r="K100" s="47" t="str">
        <f t="shared" si="9"/>
        <v>--</v>
      </c>
      <c r="L100" s="47" t="str">
        <f t="shared" si="9"/>
        <v>--</v>
      </c>
      <c r="M100" s="47" t="str">
        <f t="shared" si="9"/>
        <v>--</v>
      </c>
      <c r="N100" s="47" t="str">
        <f t="shared" si="10"/>
        <v>--</v>
      </c>
      <c r="O100" s="277" t="str">
        <f t="shared" si="10"/>
        <v>--</v>
      </c>
      <c r="P100" s="331" t="str">
        <f t="shared" si="11"/>
        <v>--</v>
      </c>
    </row>
    <row r="101" spans="1:16" ht="15" hidden="1" customHeight="1" x14ac:dyDescent="0.2">
      <c r="A101" s="11">
        <v>12</v>
      </c>
      <c r="B101" s="11"/>
      <c r="C101" s="309" t="str">
        <f t="shared" si="7"/>
        <v>項目12</v>
      </c>
      <c r="D101" s="243" t="str">
        <f t="shared" si="8"/>
        <v>--</v>
      </c>
      <c r="E101" s="47" t="str">
        <f t="shared" si="8"/>
        <v>--</v>
      </c>
      <c r="F101" s="47" t="str">
        <f t="shared" si="8"/>
        <v>--</v>
      </c>
      <c r="G101" s="47" t="str">
        <f t="shared" si="8"/>
        <v>--</v>
      </c>
      <c r="H101" s="47" t="str">
        <f t="shared" si="8"/>
        <v>--</v>
      </c>
      <c r="I101" s="47" t="str">
        <f t="shared" si="9"/>
        <v>--</v>
      </c>
      <c r="J101" s="47" t="str">
        <f t="shared" si="9"/>
        <v>--</v>
      </c>
      <c r="K101" s="47" t="str">
        <f t="shared" si="9"/>
        <v>--</v>
      </c>
      <c r="L101" s="47" t="str">
        <f t="shared" si="9"/>
        <v>--</v>
      </c>
      <c r="M101" s="47" t="str">
        <f t="shared" si="9"/>
        <v>--</v>
      </c>
      <c r="N101" s="47" t="str">
        <f t="shared" si="10"/>
        <v>--</v>
      </c>
      <c r="O101" s="277" t="str">
        <f t="shared" si="10"/>
        <v>--</v>
      </c>
      <c r="P101" s="331" t="str">
        <f t="shared" si="11"/>
        <v>--</v>
      </c>
    </row>
    <row r="102" spans="1:16" ht="15" hidden="1" customHeight="1" x14ac:dyDescent="0.2">
      <c r="A102" s="11">
        <v>13</v>
      </c>
      <c r="B102" s="11"/>
      <c r="C102" s="309" t="str">
        <f t="shared" si="7"/>
        <v>項目13</v>
      </c>
      <c r="D102" s="243" t="str">
        <f t="shared" si="8"/>
        <v>--</v>
      </c>
      <c r="E102" s="47" t="str">
        <f t="shared" si="8"/>
        <v>--</v>
      </c>
      <c r="F102" s="47" t="str">
        <f t="shared" si="8"/>
        <v>--</v>
      </c>
      <c r="G102" s="47" t="str">
        <f t="shared" si="8"/>
        <v>--</v>
      </c>
      <c r="H102" s="47" t="str">
        <f t="shared" si="8"/>
        <v>--</v>
      </c>
      <c r="I102" s="47" t="str">
        <f t="shared" si="9"/>
        <v>--</v>
      </c>
      <c r="J102" s="47" t="str">
        <f t="shared" si="9"/>
        <v>--</v>
      </c>
      <c r="K102" s="47" t="str">
        <f t="shared" si="9"/>
        <v>--</v>
      </c>
      <c r="L102" s="47" t="str">
        <f t="shared" si="9"/>
        <v>--</v>
      </c>
      <c r="M102" s="47" t="str">
        <f t="shared" si="9"/>
        <v>--</v>
      </c>
      <c r="N102" s="47" t="str">
        <f t="shared" si="10"/>
        <v>--</v>
      </c>
      <c r="O102" s="277" t="str">
        <f t="shared" si="10"/>
        <v>--</v>
      </c>
      <c r="P102" s="331" t="str">
        <f t="shared" si="11"/>
        <v>--</v>
      </c>
    </row>
    <row r="103" spans="1:16" ht="15" hidden="1" customHeight="1" x14ac:dyDescent="0.2">
      <c r="A103" s="11">
        <v>14</v>
      </c>
      <c r="B103" s="11"/>
      <c r="C103" s="309" t="str">
        <f t="shared" si="7"/>
        <v>項目14</v>
      </c>
      <c r="D103" s="243" t="str">
        <f t="shared" si="8"/>
        <v>--</v>
      </c>
      <c r="E103" s="47" t="str">
        <f t="shared" si="8"/>
        <v>--</v>
      </c>
      <c r="F103" s="47" t="str">
        <f t="shared" si="8"/>
        <v>--</v>
      </c>
      <c r="G103" s="47" t="str">
        <f t="shared" si="8"/>
        <v>--</v>
      </c>
      <c r="H103" s="47" t="str">
        <f t="shared" si="8"/>
        <v>--</v>
      </c>
      <c r="I103" s="47" t="str">
        <f t="shared" si="9"/>
        <v>--</v>
      </c>
      <c r="J103" s="47" t="str">
        <f t="shared" si="9"/>
        <v>--</v>
      </c>
      <c r="K103" s="47" t="str">
        <f t="shared" si="9"/>
        <v>--</v>
      </c>
      <c r="L103" s="47" t="str">
        <f t="shared" si="9"/>
        <v>--</v>
      </c>
      <c r="M103" s="47" t="str">
        <f t="shared" si="9"/>
        <v>--</v>
      </c>
      <c r="N103" s="47" t="str">
        <f t="shared" si="10"/>
        <v>--</v>
      </c>
      <c r="O103" s="277" t="str">
        <f t="shared" si="10"/>
        <v>--</v>
      </c>
      <c r="P103" s="331" t="str">
        <f t="shared" si="11"/>
        <v>--</v>
      </c>
    </row>
    <row r="104" spans="1:16" ht="15" hidden="1" customHeight="1" x14ac:dyDescent="0.2">
      <c r="A104" s="11">
        <v>15</v>
      </c>
      <c r="B104" s="11"/>
      <c r="C104" s="309" t="str">
        <f t="shared" si="7"/>
        <v>項目15</v>
      </c>
      <c r="D104" s="243" t="str">
        <f t="shared" si="8"/>
        <v>--</v>
      </c>
      <c r="E104" s="47" t="str">
        <f t="shared" si="8"/>
        <v>--</v>
      </c>
      <c r="F104" s="47" t="str">
        <f t="shared" si="8"/>
        <v>--</v>
      </c>
      <c r="G104" s="47" t="str">
        <f t="shared" si="8"/>
        <v>--</v>
      </c>
      <c r="H104" s="47" t="str">
        <f t="shared" si="8"/>
        <v>--</v>
      </c>
      <c r="I104" s="47" t="str">
        <f t="shared" si="9"/>
        <v>--</v>
      </c>
      <c r="J104" s="47" t="str">
        <f t="shared" si="9"/>
        <v>--</v>
      </c>
      <c r="K104" s="47" t="str">
        <f t="shared" si="9"/>
        <v>--</v>
      </c>
      <c r="L104" s="47" t="str">
        <f t="shared" si="9"/>
        <v>--</v>
      </c>
      <c r="M104" s="47" t="str">
        <f t="shared" si="9"/>
        <v>--</v>
      </c>
      <c r="N104" s="47" t="str">
        <f t="shared" si="10"/>
        <v>--</v>
      </c>
      <c r="O104" s="277" t="str">
        <f t="shared" si="10"/>
        <v>--</v>
      </c>
      <c r="P104" s="331" t="str">
        <f t="shared" si="11"/>
        <v>--</v>
      </c>
    </row>
    <row r="105" spans="1:16" ht="15" hidden="1" customHeight="1" x14ac:dyDescent="0.2">
      <c r="A105" s="11">
        <v>16</v>
      </c>
      <c r="B105" s="11"/>
      <c r="C105" s="309" t="str">
        <f t="shared" si="7"/>
        <v>項目16</v>
      </c>
      <c r="D105" s="243" t="str">
        <f t="shared" si="8"/>
        <v>--</v>
      </c>
      <c r="E105" s="47" t="str">
        <f t="shared" si="8"/>
        <v>--</v>
      </c>
      <c r="F105" s="47" t="str">
        <f t="shared" si="8"/>
        <v>--</v>
      </c>
      <c r="G105" s="47" t="str">
        <f t="shared" si="8"/>
        <v>--</v>
      </c>
      <c r="H105" s="47" t="str">
        <f t="shared" si="8"/>
        <v>--</v>
      </c>
      <c r="I105" s="47" t="str">
        <f t="shared" si="9"/>
        <v>--</v>
      </c>
      <c r="J105" s="47" t="str">
        <f t="shared" si="9"/>
        <v>--</v>
      </c>
      <c r="K105" s="47" t="str">
        <f t="shared" si="9"/>
        <v>--</v>
      </c>
      <c r="L105" s="47" t="str">
        <f t="shared" si="9"/>
        <v>--</v>
      </c>
      <c r="M105" s="47" t="str">
        <f t="shared" si="9"/>
        <v>--</v>
      </c>
      <c r="N105" s="47" t="str">
        <f t="shared" si="10"/>
        <v>--</v>
      </c>
      <c r="O105" s="277" t="str">
        <f t="shared" si="10"/>
        <v>--</v>
      </c>
      <c r="P105" s="331" t="str">
        <f t="shared" si="11"/>
        <v>--</v>
      </c>
    </row>
    <row r="106" spans="1:16" ht="15" hidden="1" customHeight="1" x14ac:dyDescent="0.2">
      <c r="A106" s="11">
        <v>17</v>
      </c>
      <c r="B106" s="11"/>
      <c r="C106" s="309" t="str">
        <f t="shared" si="7"/>
        <v>項目17</v>
      </c>
      <c r="D106" s="243" t="str">
        <f t="shared" si="8"/>
        <v>--</v>
      </c>
      <c r="E106" s="47" t="str">
        <f t="shared" si="8"/>
        <v>--</v>
      </c>
      <c r="F106" s="47" t="str">
        <f t="shared" si="8"/>
        <v>--</v>
      </c>
      <c r="G106" s="47" t="str">
        <f t="shared" si="8"/>
        <v>--</v>
      </c>
      <c r="H106" s="47" t="str">
        <f t="shared" si="8"/>
        <v>--</v>
      </c>
      <c r="I106" s="47" t="str">
        <f t="shared" si="9"/>
        <v>--</v>
      </c>
      <c r="J106" s="47" t="str">
        <f t="shared" si="9"/>
        <v>--</v>
      </c>
      <c r="K106" s="47" t="str">
        <f t="shared" si="9"/>
        <v>--</v>
      </c>
      <c r="L106" s="47" t="str">
        <f t="shared" si="9"/>
        <v>--</v>
      </c>
      <c r="M106" s="47" t="str">
        <f t="shared" si="9"/>
        <v>--</v>
      </c>
      <c r="N106" s="47" t="str">
        <f t="shared" si="10"/>
        <v>--</v>
      </c>
      <c r="O106" s="277" t="str">
        <f t="shared" si="10"/>
        <v>--</v>
      </c>
      <c r="P106" s="331" t="str">
        <f t="shared" si="11"/>
        <v>--</v>
      </c>
    </row>
    <row r="107" spans="1:16" ht="15" hidden="1" customHeight="1" x14ac:dyDescent="0.2">
      <c r="A107" s="11">
        <v>18</v>
      </c>
      <c r="B107" s="11"/>
      <c r="C107" s="309" t="str">
        <f t="shared" si="7"/>
        <v>項目18</v>
      </c>
      <c r="D107" s="243" t="str">
        <f t="shared" si="8"/>
        <v>--</v>
      </c>
      <c r="E107" s="47" t="str">
        <f t="shared" si="8"/>
        <v>--</v>
      </c>
      <c r="F107" s="47" t="str">
        <f t="shared" si="8"/>
        <v>--</v>
      </c>
      <c r="G107" s="47" t="str">
        <f t="shared" si="8"/>
        <v>--</v>
      </c>
      <c r="H107" s="47" t="str">
        <f t="shared" si="8"/>
        <v>--</v>
      </c>
      <c r="I107" s="47" t="str">
        <f t="shared" si="9"/>
        <v>--</v>
      </c>
      <c r="J107" s="47" t="str">
        <f t="shared" si="9"/>
        <v>--</v>
      </c>
      <c r="K107" s="47" t="str">
        <f t="shared" si="9"/>
        <v>--</v>
      </c>
      <c r="L107" s="47" t="str">
        <f t="shared" si="9"/>
        <v>--</v>
      </c>
      <c r="M107" s="47" t="str">
        <f t="shared" si="9"/>
        <v>--</v>
      </c>
      <c r="N107" s="47" t="str">
        <f t="shared" si="10"/>
        <v>--</v>
      </c>
      <c r="O107" s="277" t="str">
        <f t="shared" si="10"/>
        <v>--</v>
      </c>
      <c r="P107" s="331" t="str">
        <f t="shared" si="11"/>
        <v>--</v>
      </c>
    </row>
    <row r="108" spans="1:16" ht="15" hidden="1" customHeight="1" x14ac:dyDescent="0.2">
      <c r="A108" s="11">
        <v>19</v>
      </c>
      <c r="B108" s="11"/>
      <c r="C108" s="309" t="str">
        <f t="shared" si="7"/>
        <v>項目19</v>
      </c>
      <c r="D108" s="243" t="str">
        <f t="shared" si="8"/>
        <v>--</v>
      </c>
      <c r="E108" s="47" t="str">
        <f t="shared" si="8"/>
        <v>--</v>
      </c>
      <c r="F108" s="47" t="str">
        <f t="shared" si="8"/>
        <v>--</v>
      </c>
      <c r="G108" s="47" t="str">
        <f t="shared" si="8"/>
        <v>--</v>
      </c>
      <c r="H108" s="47" t="str">
        <f t="shared" si="8"/>
        <v>--</v>
      </c>
      <c r="I108" s="47" t="str">
        <f t="shared" si="9"/>
        <v>--</v>
      </c>
      <c r="J108" s="47" t="str">
        <f t="shared" si="9"/>
        <v>--</v>
      </c>
      <c r="K108" s="47" t="str">
        <f t="shared" si="9"/>
        <v>--</v>
      </c>
      <c r="L108" s="47" t="str">
        <f t="shared" si="9"/>
        <v>--</v>
      </c>
      <c r="M108" s="47" t="str">
        <f t="shared" si="9"/>
        <v>--</v>
      </c>
      <c r="N108" s="47" t="str">
        <f t="shared" si="10"/>
        <v>--</v>
      </c>
      <c r="O108" s="277" t="str">
        <f t="shared" si="10"/>
        <v>--</v>
      </c>
      <c r="P108" s="331" t="str">
        <f t="shared" si="11"/>
        <v>--</v>
      </c>
    </row>
    <row r="109" spans="1:16" ht="15" hidden="1" customHeight="1" x14ac:dyDescent="0.2">
      <c r="A109" s="11">
        <v>20</v>
      </c>
      <c r="B109" s="11"/>
      <c r="C109" s="309" t="str">
        <f t="shared" si="7"/>
        <v>項目20</v>
      </c>
      <c r="D109" s="243" t="str">
        <f t="shared" si="8"/>
        <v>--</v>
      </c>
      <c r="E109" s="47" t="str">
        <f t="shared" si="8"/>
        <v>--</v>
      </c>
      <c r="F109" s="47" t="str">
        <f t="shared" si="8"/>
        <v>--</v>
      </c>
      <c r="G109" s="47" t="str">
        <f t="shared" si="8"/>
        <v>--</v>
      </c>
      <c r="H109" s="47" t="str">
        <f t="shared" si="8"/>
        <v>--</v>
      </c>
      <c r="I109" s="47" t="str">
        <f t="shared" si="9"/>
        <v>--</v>
      </c>
      <c r="J109" s="47" t="str">
        <f t="shared" si="9"/>
        <v>--</v>
      </c>
      <c r="K109" s="47" t="str">
        <f t="shared" si="9"/>
        <v>--</v>
      </c>
      <c r="L109" s="47" t="str">
        <f t="shared" si="9"/>
        <v>--</v>
      </c>
      <c r="M109" s="47" t="str">
        <f t="shared" si="9"/>
        <v>--</v>
      </c>
      <c r="N109" s="47" t="str">
        <f t="shared" si="10"/>
        <v>--</v>
      </c>
      <c r="O109" s="277" t="str">
        <f t="shared" si="10"/>
        <v>--</v>
      </c>
      <c r="P109" s="331" t="str">
        <f t="shared" si="11"/>
        <v>--</v>
      </c>
    </row>
    <row r="110" spans="1:16" ht="15" hidden="1" customHeight="1" x14ac:dyDescent="0.2">
      <c r="A110" s="11">
        <v>21</v>
      </c>
      <c r="B110" s="11"/>
      <c r="C110" s="309" t="str">
        <f t="shared" si="7"/>
        <v>項目21</v>
      </c>
      <c r="D110" s="243" t="str">
        <f t="shared" si="8"/>
        <v>--</v>
      </c>
      <c r="E110" s="47" t="str">
        <f t="shared" si="8"/>
        <v>--</v>
      </c>
      <c r="F110" s="47" t="str">
        <f t="shared" si="8"/>
        <v>--</v>
      </c>
      <c r="G110" s="47" t="str">
        <f t="shared" si="8"/>
        <v>--</v>
      </c>
      <c r="H110" s="47" t="str">
        <f t="shared" si="8"/>
        <v>--</v>
      </c>
      <c r="I110" s="47" t="str">
        <f t="shared" si="9"/>
        <v>--</v>
      </c>
      <c r="J110" s="47" t="str">
        <f t="shared" si="9"/>
        <v>--</v>
      </c>
      <c r="K110" s="47" t="str">
        <f t="shared" si="9"/>
        <v>--</v>
      </c>
      <c r="L110" s="47" t="str">
        <f t="shared" si="9"/>
        <v>--</v>
      </c>
      <c r="M110" s="47" t="str">
        <f t="shared" si="9"/>
        <v>--</v>
      </c>
      <c r="N110" s="47" t="str">
        <f t="shared" si="10"/>
        <v>--</v>
      </c>
      <c r="O110" s="277" t="str">
        <f t="shared" si="10"/>
        <v>--</v>
      </c>
      <c r="P110" s="331" t="str">
        <f t="shared" si="11"/>
        <v>--</v>
      </c>
    </row>
    <row r="111" spans="1:16" ht="15" hidden="1" customHeight="1" x14ac:dyDescent="0.2">
      <c r="A111" s="11">
        <v>22</v>
      </c>
      <c r="B111" s="11"/>
      <c r="C111" s="309" t="str">
        <f t="shared" si="7"/>
        <v>項目22</v>
      </c>
      <c r="D111" s="243" t="str">
        <f t="shared" si="8"/>
        <v>--</v>
      </c>
      <c r="E111" s="47" t="str">
        <f t="shared" si="8"/>
        <v>--</v>
      </c>
      <c r="F111" s="47" t="str">
        <f t="shared" si="8"/>
        <v>--</v>
      </c>
      <c r="G111" s="47" t="str">
        <f t="shared" si="8"/>
        <v>--</v>
      </c>
      <c r="H111" s="47" t="str">
        <f t="shared" si="8"/>
        <v>--</v>
      </c>
      <c r="I111" s="47" t="str">
        <f t="shared" si="9"/>
        <v>--</v>
      </c>
      <c r="J111" s="47" t="str">
        <f t="shared" si="9"/>
        <v>--</v>
      </c>
      <c r="K111" s="47" t="str">
        <f t="shared" si="9"/>
        <v>--</v>
      </c>
      <c r="L111" s="47" t="str">
        <f t="shared" si="9"/>
        <v>--</v>
      </c>
      <c r="M111" s="47" t="str">
        <f t="shared" si="9"/>
        <v>--</v>
      </c>
      <c r="N111" s="47" t="str">
        <f t="shared" si="10"/>
        <v>--</v>
      </c>
      <c r="O111" s="180" t="str">
        <f t="shared" si="10"/>
        <v>--</v>
      </c>
      <c r="P111" s="331" t="str">
        <f t="shared" si="11"/>
        <v>--</v>
      </c>
    </row>
    <row r="112" spans="1:16" ht="15" hidden="1" customHeight="1" x14ac:dyDescent="0.2">
      <c r="A112" s="11">
        <v>23</v>
      </c>
      <c r="B112" s="11"/>
      <c r="C112" s="313" t="str">
        <f t="shared" si="7"/>
        <v>項目23</v>
      </c>
      <c r="D112" s="206" t="str">
        <f t="shared" si="8"/>
        <v>--</v>
      </c>
      <c r="E112" s="47" t="str">
        <f t="shared" si="8"/>
        <v>--</v>
      </c>
      <c r="F112" s="47" t="str">
        <f t="shared" si="8"/>
        <v>--</v>
      </c>
      <c r="G112" s="47" t="str">
        <f t="shared" si="8"/>
        <v>--</v>
      </c>
      <c r="H112" s="47" t="str">
        <f t="shared" si="8"/>
        <v>--</v>
      </c>
      <c r="I112" s="47" t="str">
        <f t="shared" si="9"/>
        <v>--</v>
      </c>
      <c r="J112" s="47" t="str">
        <f t="shared" si="9"/>
        <v>--</v>
      </c>
      <c r="K112" s="47" t="str">
        <f t="shared" si="9"/>
        <v>--</v>
      </c>
      <c r="L112" s="47" t="str">
        <f t="shared" si="9"/>
        <v>--</v>
      </c>
      <c r="M112" s="47" t="str">
        <f t="shared" si="9"/>
        <v>--</v>
      </c>
      <c r="N112" s="47" t="str">
        <f t="shared" si="10"/>
        <v>--</v>
      </c>
      <c r="O112" s="180" t="str">
        <f t="shared" si="10"/>
        <v>--</v>
      </c>
      <c r="P112" s="331" t="str">
        <f t="shared" si="11"/>
        <v>--</v>
      </c>
    </row>
    <row r="113" spans="1:16" ht="15" hidden="1" customHeight="1" x14ac:dyDescent="0.2">
      <c r="A113" s="11">
        <v>24</v>
      </c>
      <c r="B113" s="11"/>
      <c r="C113" s="313" t="str">
        <f t="shared" si="7"/>
        <v>項目24</v>
      </c>
      <c r="D113" s="206" t="str">
        <f t="shared" si="8"/>
        <v>--</v>
      </c>
      <c r="E113" s="47" t="str">
        <f t="shared" si="8"/>
        <v>--</v>
      </c>
      <c r="F113" s="47" t="str">
        <f t="shared" si="8"/>
        <v>--</v>
      </c>
      <c r="G113" s="47" t="str">
        <f t="shared" si="8"/>
        <v>--</v>
      </c>
      <c r="H113" s="47" t="str">
        <f t="shared" si="8"/>
        <v>--</v>
      </c>
      <c r="I113" s="47" t="str">
        <f t="shared" si="9"/>
        <v>--</v>
      </c>
      <c r="J113" s="47" t="str">
        <f t="shared" si="9"/>
        <v>--</v>
      </c>
      <c r="K113" s="47" t="str">
        <f t="shared" si="9"/>
        <v>--</v>
      </c>
      <c r="L113" s="47" t="str">
        <f t="shared" si="9"/>
        <v>--</v>
      </c>
      <c r="M113" s="47" t="str">
        <f t="shared" si="9"/>
        <v>--</v>
      </c>
      <c r="N113" s="47" t="str">
        <f t="shared" si="10"/>
        <v>--</v>
      </c>
      <c r="O113" s="180" t="str">
        <f t="shared" si="10"/>
        <v>--</v>
      </c>
      <c r="P113" s="331" t="str">
        <f t="shared" si="11"/>
        <v>--</v>
      </c>
    </row>
    <row r="114" spans="1:16" ht="15" hidden="1" customHeight="1" x14ac:dyDescent="0.2">
      <c r="A114" s="11">
        <v>25</v>
      </c>
      <c r="B114" s="11"/>
      <c r="C114" s="313" t="str">
        <f t="shared" si="7"/>
        <v>項目25</v>
      </c>
      <c r="D114" s="206" t="str">
        <f t="shared" si="8"/>
        <v>--</v>
      </c>
      <c r="E114" s="47" t="str">
        <f t="shared" si="8"/>
        <v>--</v>
      </c>
      <c r="F114" s="47" t="str">
        <f t="shared" si="8"/>
        <v>--</v>
      </c>
      <c r="G114" s="47" t="str">
        <f t="shared" si="8"/>
        <v>--</v>
      </c>
      <c r="H114" s="47" t="str">
        <f t="shared" si="8"/>
        <v>--</v>
      </c>
      <c r="I114" s="47" t="str">
        <f t="shared" si="9"/>
        <v>--</v>
      </c>
      <c r="J114" s="47" t="str">
        <f t="shared" si="9"/>
        <v>--</v>
      </c>
      <c r="K114" s="47" t="str">
        <f t="shared" si="9"/>
        <v>--</v>
      </c>
      <c r="L114" s="47" t="str">
        <f t="shared" si="9"/>
        <v>--</v>
      </c>
      <c r="M114" s="47" t="str">
        <f t="shared" si="9"/>
        <v>--</v>
      </c>
      <c r="N114" s="47" t="str">
        <f t="shared" si="10"/>
        <v>--</v>
      </c>
      <c r="O114" s="180" t="str">
        <f t="shared" si="10"/>
        <v>--</v>
      </c>
      <c r="P114" s="331" t="str">
        <f t="shared" si="11"/>
        <v>--</v>
      </c>
    </row>
    <row r="115" spans="1:16" ht="15" hidden="1" customHeight="1" x14ac:dyDescent="0.2">
      <c r="A115" s="11">
        <v>26</v>
      </c>
      <c r="B115" s="11"/>
      <c r="C115" s="313" t="str">
        <f t="shared" si="7"/>
        <v>項目26</v>
      </c>
      <c r="D115" s="206" t="str">
        <f t="shared" si="8"/>
        <v>--</v>
      </c>
      <c r="E115" s="47" t="str">
        <f t="shared" si="8"/>
        <v>--</v>
      </c>
      <c r="F115" s="47" t="str">
        <f t="shared" si="8"/>
        <v>--</v>
      </c>
      <c r="G115" s="47" t="str">
        <f t="shared" si="8"/>
        <v>--</v>
      </c>
      <c r="H115" s="47" t="str">
        <f t="shared" si="8"/>
        <v>--</v>
      </c>
      <c r="I115" s="47" t="str">
        <f t="shared" si="9"/>
        <v>--</v>
      </c>
      <c r="J115" s="47" t="str">
        <f t="shared" si="9"/>
        <v>--</v>
      </c>
      <c r="K115" s="47" t="str">
        <f t="shared" si="9"/>
        <v>--</v>
      </c>
      <c r="L115" s="47" t="str">
        <f t="shared" si="9"/>
        <v>--</v>
      </c>
      <c r="M115" s="47" t="str">
        <f t="shared" si="9"/>
        <v>--</v>
      </c>
      <c r="N115" s="47" t="str">
        <f t="shared" si="10"/>
        <v>--</v>
      </c>
      <c r="O115" s="180" t="str">
        <f t="shared" si="10"/>
        <v>--</v>
      </c>
      <c r="P115" s="331" t="str">
        <f t="shared" si="11"/>
        <v>--</v>
      </c>
    </row>
    <row r="116" spans="1:16" ht="15" hidden="1" customHeight="1" x14ac:dyDescent="0.2">
      <c r="A116" s="11">
        <v>27</v>
      </c>
      <c r="B116" s="11"/>
      <c r="C116" s="313" t="str">
        <f t="shared" si="7"/>
        <v>項目27</v>
      </c>
      <c r="D116" s="206" t="str">
        <f t="shared" si="8"/>
        <v>--</v>
      </c>
      <c r="E116" s="47" t="str">
        <f t="shared" si="8"/>
        <v>--</v>
      </c>
      <c r="F116" s="47" t="str">
        <f t="shared" si="8"/>
        <v>--</v>
      </c>
      <c r="G116" s="47" t="str">
        <f t="shared" si="8"/>
        <v>--</v>
      </c>
      <c r="H116" s="47" t="str">
        <f t="shared" si="8"/>
        <v>--</v>
      </c>
      <c r="I116" s="47" t="str">
        <f t="shared" si="9"/>
        <v>--</v>
      </c>
      <c r="J116" s="47" t="str">
        <f t="shared" si="9"/>
        <v>--</v>
      </c>
      <c r="K116" s="47" t="str">
        <f t="shared" si="9"/>
        <v>--</v>
      </c>
      <c r="L116" s="47" t="str">
        <f t="shared" si="9"/>
        <v>--</v>
      </c>
      <c r="M116" s="47" t="str">
        <f t="shared" si="9"/>
        <v>--</v>
      </c>
      <c r="N116" s="47" t="str">
        <f t="shared" si="10"/>
        <v>--</v>
      </c>
      <c r="O116" s="180" t="str">
        <f t="shared" si="10"/>
        <v>--</v>
      </c>
      <c r="P116" s="331" t="str">
        <f t="shared" si="11"/>
        <v>--</v>
      </c>
    </row>
    <row r="117" spans="1:16" ht="15" hidden="1" customHeight="1" x14ac:dyDescent="0.2">
      <c r="A117" s="11">
        <v>28</v>
      </c>
      <c r="B117" s="11"/>
      <c r="C117" s="313" t="str">
        <f t="shared" si="7"/>
        <v>項目28</v>
      </c>
      <c r="D117" s="206" t="str">
        <f t="shared" si="8"/>
        <v>--</v>
      </c>
      <c r="E117" s="47" t="str">
        <f t="shared" si="8"/>
        <v>--</v>
      </c>
      <c r="F117" s="47" t="str">
        <f t="shared" si="8"/>
        <v>--</v>
      </c>
      <c r="G117" s="47" t="str">
        <f t="shared" si="8"/>
        <v>--</v>
      </c>
      <c r="H117" s="47" t="str">
        <f t="shared" si="8"/>
        <v>--</v>
      </c>
      <c r="I117" s="47" t="str">
        <f t="shared" si="9"/>
        <v>--</v>
      </c>
      <c r="J117" s="47" t="str">
        <f t="shared" si="9"/>
        <v>--</v>
      </c>
      <c r="K117" s="47" t="str">
        <f t="shared" si="9"/>
        <v>--</v>
      </c>
      <c r="L117" s="47" t="str">
        <f t="shared" si="9"/>
        <v>--</v>
      </c>
      <c r="M117" s="47" t="str">
        <f t="shared" si="9"/>
        <v>--</v>
      </c>
      <c r="N117" s="47" t="str">
        <f t="shared" si="10"/>
        <v>--</v>
      </c>
      <c r="O117" s="180" t="str">
        <f t="shared" si="10"/>
        <v>--</v>
      </c>
      <c r="P117" s="331" t="str">
        <f t="shared" si="11"/>
        <v>--</v>
      </c>
    </row>
    <row r="118" spans="1:16" ht="15" hidden="1" customHeight="1" x14ac:dyDescent="0.2">
      <c r="A118" s="11">
        <v>29</v>
      </c>
      <c r="B118" s="11"/>
      <c r="C118" s="313" t="str">
        <f t="shared" si="7"/>
        <v>項目29</v>
      </c>
      <c r="D118" s="206" t="str">
        <f t="shared" si="8"/>
        <v>--</v>
      </c>
      <c r="E118" s="47" t="str">
        <f t="shared" si="8"/>
        <v>--</v>
      </c>
      <c r="F118" s="47" t="str">
        <f t="shared" si="8"/>
        <v>--</v>
      </c>
      <c r="G118" s="47" t="str">
        <f t="shared" si="8"/>
        <v>--</v>
      </c>
      <c r="H118" s="47" t="str">
        <f t="shared" si="8"/>
        <v>--</v>
      </c>
      <c r="I118" s="47" t="str">
        <f t="shared" si="9"/>
        <v>--</v>
      </c>
      <c r="J118" s="47" t="str">
        <f t="shared" si="9"/>
        <v>--</v>
      </c>
      <c r="K118" s="47" t="str">
        <f t="shared" si="9"/>
        <v>--</v>
      </c>
      <c r="L118" s="47" t="str">
        <f t="shared" si="9"/>
        <v>--</v>
      </c>
      <c r="M118" s="47" t="str">
        <f t="shared" si="9"/>
        <v>--</v>
      </c>
      <c r="N118" s="47" t="str">
        <f t="shared" si="10"/>
        <v>--</v>
      </c>
      <c r="O118" s="180" t="str">
        <f t="shared" si="10"/>
        <v>--</v>
      </c>
      <c r="P118" s="331" t="str">
        <f t="shared" si="11"/>
        <v>--</v>
      </c>
    </row>
    <row r="119" spans="1:16" ht="15" hidden="1" customHeight="1" x14ac:dyDescent="0.2">
      <c r="A119" s="11">
        <v>30</v>
      </c>
      <c r="B119" s="11"/>
      <c r="C119" s="313" t="str">
        <f t="shared" si="7"/>
        <v>項目30</v>
      </c>
      <c r="D119" s="206" t="str">
        <f t="shared" si="8"/>
        <v>--</v>
      </c>
      <c r="E119" s="47" t="str">
        <f t="shared" si="8"/>
        <v>--</v>
      </c>
      <c r="F119" s="47" t="str">
        <f t="shared" si="8"/>
        <v>--</v>
      </c>
      <c r="G119" s="47" t="str">
        <f t="shared" si="8"/>
        <v>--</v>
      </c>
      <c r="H119" s="47" t="str">
        <f t="shared" si="8"/>
        <v>--</v>
      </c>
      <c r="I119" s="47" t="str">
        <f t="shared" si="9"/>
        <v>--</v>
      </c>
      <c r="J119" s="47" t="str">
        <f t="shared" si="9"/>
        <v>--</v>
      </c>
      <c r="K119" s="47" t="str">
        <f t="shared" si="9"/>
        <v>--</v>
      </c>
      <c r="L119" s="47" t="str">
        <f t="shared" si="9"/>
        <v>--</v>
      </c>
      <c r="M119" s="47" t="str">
        <f t="shared" si="9"/>
        <v>--</v>
      </c>
      <c r="N119" s="47" t="str">
        <f t="shared" si="10"/>
        <v>--</v>
      </c>
      <c r="O119" s="180" t="str">
        <f t="shared" si="10"/>
        <v>--</v>
      </c>
      <c r="P119" s="331" t="str">
        <f t="shared" si="11"/>
        <v>--</v>
      </c>
    </row>
    <row r="120" spans="1:16" ht="15" hidden="1" customHeight="1" x14ac:dyDescent="0.2">
      <c r="A120" s="11">
        <v>31</v>
      </c>
      <c r="B120" s="11"/>
      <c r="C120" s="313" t="str">
        <f t="shared" si="7"/>
        <v>項目31</v>
      </c>
      <c r="D120" s="206" t="str">
        <f t="shared" si="8"/>
        <v>--</v>
      </c>
      <c r="E120" s="47" t="str">
        <f t="shared" si="8"/>
        <v>--</v>
      </c>
      <c r="F120" s="47" t="str">
        <f t="shared" si="8"/>
        <v>--</v>
      </c>
      <c r="G120" s="47" t="str">
        <f t="shared" si="8"/>
        <v>--</v>
      </c>
      <c r="H120" s="47" t="str">
        <f t="shared" si="8"/>
        <v>--</v>
      </c>
      <c r="I120" s="47" t="str">
        <f t="shared" si="9"/>
        <v>--</v>
      </c>
      <c r="J120" s="47" t="str">
        <f t="shared" si="9"/>
        <v>--</v>
      </c>
      <c r="K120" s="47" t="str">
        <f t="shared" si="9"/>
        <v>--</v>
      </c>
      <c r="L120" s="47" t="str">
        <f t="shared" si="9"/>
        <v>--</v>
      </c>
      <c r="M120" s="47" t="str">
        <f t="shared" si="9"/>
        <v>--</v>
      </c>
      <c r="N120" s="47" t="str">
        <f t="shared" si="10"/>
        <v>--</v>
      </c>
      <c r="O120" s="180" t="str">
        <f t="shared" si="10"/>
        <v>--</v>
      </c>
      <c r="P120" s="331" t="str">
        <f t="shared" si="11"/>
        <v>--</v>
      </c>
    </row>
    <row r="121" spans="1:16" ht="15" hidden="1" customHeight="1" x14ac:dyDescent="0.2">
      <c r="A121" s="11">
        <v>32</v>
      </c>
      <c r="B121" s="11"/>
      <c r="C121" s="313" t="str">
        <f t="shared" si="7"/>
        <v>項目32</v>
      </c>
      <c r="D121" s="206" t="str">
        <f t="shared" si="8"/>
        <v>--</v>
      </c>
      <c r="E121" s="47" t="str">
        <f t="shared" si="8"/>
        <v>--</v>
      </c>
      <c r="F121" s="47" t="str">
        <f t="shared" si="8"/>
        <v>--</v>
      </c>
      <c r="G121" s="47" t="str">
        <f t="shared" si="8"/>
        <v>--</v>
      </c>
      <c r="H121" s="47" t="str">
        <f t="shared" si="8"/>
        <v>--</v>
      </c>
      <c r="I121" s="47" t="str">
        <f t="shared" si="9"/>
        <v>--</v>
      </c>
      <c r="J121" s="47" t="str">
        <f t="shared" si="9"/>
        <v>--</v>
      </c>
      <c r="K121" s="47" t="str">
        <f t="shared" si="9"/>
        <v>--</v>
      </c>
      <c r="L121" s="47" t="str">
        <f t="shared" si="9"/>
        <v>--</v>
      </c>
      <c r="M121" s="47" t="str">
        <f t="shared" si="9"/>
        <v>--</v>
      </c>
      <c r="N121" s="47" t="str">
        <f t="shared" si="10"/>
        <v>--</v>
      </c>
      <c r="O121" s="180" t="str">
        <f t="shared" si="10"/>
        <v>--</v>
      </c>
      <c r="P121" s="331" t="str">
        <f t="shared" si="11"/>
        <v>--</v>
      </c>
    </row>
    <row r="122" spans="1:16" ht="15" hidden="1" customHeight="1" x14ac:dyDescent="0.2">
      <c r="A122" s="11">
        <v>33</v>
      </c>
      <c r="B122" s="11"/>
      <c r="C122" s="313" t="str">
        <f t="shared" si="7"/>
        <v>項目33</v>
      </c>
      <c r="D122" s="206" t="str">
        <f t="shared" si="8"/>
        <v>--</v>
      </c>
      <c r="E122" s="47" t="str">
        <f t="shared" si="8"/>
        <v>--</v>
      </c>
      <c r="F122" s="47" t="str">
        <f t="shared" si="8"/>
        <v>--</v>
      </c>
      <c r="G122" s="47" t="str">
        <f t="shared" si="8"/>
        <v>--</v>
      </c>
      <c r="H122" s="47" t="str">
        <f t="shared" si="8"/>
        <v>--</v>
      </c>
      <c r="I122" s="47" t="str">
        <f t="shared" si="9"/>
        <v>--</v>
      </c>
      <c r="J122" s="47" t="str">
        <f t="shared" si="9"/>
        <v>--</v>
      </c>
      <c r="K122" s="47" t="str">
        <f t="shared" si="9"/>
        <v>--</v>
      </c>
      <c r="L122" s="47" t="str">
        <f t="shared" si="9"/>
        <v>--</v>
      </c>
      <c r="M122" s="47" t="str">
        <f t="shared" si="9"/>
        <v>--</v>
      </c>
      <c r="N122" s="47" t="str">
        <f t="shared" si="10"/>
        <v>--</v>
      </c>
      <c r="O122" s="180" t="str">
        <f t="shared" si="10"/>
        <v>--</v>
      </c>
      <c r="P122" s="331" t="str">
        <f t="shared" si="11"/>
        <v>--</v>
      </c>
    </row>
    <row r="123" spans="1:16" ht="15" hidden="1" customHeight="1" x14ac:dyDescent="0.2">
      <c r="A123" s="11">
        <v>34</v>
      </c>
      <c r="B123" s="11"/>
      <c r="C123" s="313" t="str">
        <f t="shared" si="7"/>
        <v>項目34</v>
      </c>
      <c r="D123" s="206" t="str">
        <f t="shared" si="8"/>
        <v>--</v>
      </c>
      <c r="E123" s="47" t="str">
        <f t="shared" si="8"/>
        <v>--</v>
      </c>
      <c r="F123" s="47" t="str">
        <f t="shared" si="8"/>
        <v>--</v>
      </c>
      <c r="G123" s="47" t="str">
        <f t="shared" si="8"/>
        <v>--</v>
      </c>
      <c r="H123" s="47" t="str">
        <f t="shared" si="8"/>
        <v>--</v>
      </c>
      <c r="I123" s="47" t="str">
        <f t="shared" si="9"/>
        <v>--</v>
      </c>
      <c r="J123" s="47" t="str">
        <f t="shared" si="9"/>
        <v>--</v>
      </c>
      <c r="K123" s="47" t="str">
        <f t="shared" si="9"/>
        <v>--</v>
      </c>
      <c r="L123" s="47" t="str">
        <f t="shared" si="9"/>
        <v>--</v>
      </c>
      <c r="M123" s="47" t="str">
        <f t="shared" si="9"/>
        <v>--</v>
      </c>
      <c r="N123" s="47" t="str">
        <f t="shared" si="10"/>
        <v>--</v>
      </c>
      <c r="O123" s="180" t="str">
        <f t="shared" si="10"/>
        <v>--</v>
      </c>
      <c r="P123" s="331" t="str">
        <f t="shared" si="11"/>
        <v>--</v>
      </c>
    </row>
    <row r="124" spans="1:16" ht="15" hidden="1" customHeight="1" x14ac:dyDescent="0.2">
      <c r="A124" s="11">
        <v>35</v>
      </c>
      <c r="B124" s="11"/>
      <c r="C124" s="313" t="str">
        <f t="shared" si="7"/>
        <v>項目35</v>
      </c>
      <c r="D124" s="206" t="str">
        <f t="shared" si="8"/>
        <v>--</v>
      </c>
      <c r="E124" s="47" t="str">
        <f t="shared" si="8"/>
        <v>--</v>
      </c>
      <c r="F124" s="47" t="str">
        <f t="shared" si="8"/>
        <v>--</v>
      </c>
      <c r="G124" s="47" t="str">
        <f t="shared" si="8"/>
        <v>--</v>
      </c>
      <c r="H124" s="47" t="str">
        <f t="shared" si="8"/>
        <v>--</v>
      </c>
      <c r="I124" s="47" t="str">
        <f t="shared" si="9"/>
        <v>--</v>
      </c>
      <c r="J124" s="47" t="str">
        <f t="shared" si="9"/>
        <v>--</v>
      </c>
      <c r="K124" s="47" t="str">
        <f t="shared" si="9"/>
        <v>--</v>
      </c>
      <c r="L124" s="47" t="str">
        <f t="shared" si="9"/>
        <v>--</v>
      </c>
      <c r="M124" s="47" t="str">
        <f t="shared" si="9"/>
        <v>--</v>
      </c>
      <c r="N124" s="47" t="str">
        <f t="shared" si="10"/>
        <v>--</v>
      </c>
      <c r="O124" s="180" t="str">
        <f t="shared" si="10"/>
        <v>--</v>
      </c>
      <c r="P124" s="331" t="str">
        <f t="shared" si="11"/>
        <v>--</v>
      </c>
    </row>
    <row r="125" spans="1:16" ht="15" hidden="1" customHeight="1" x14ac:dyDescent="0.2">
      <c r="A125" s="11">
        <v>36</v>
      </c>
      <c r="B125" s="11"/>
      <c r="C125" s="313" t="str">
        <f t="shared" si="7"/>
        <v>項目36</v>
      </c>
      <c r="D125" s="206" t="str">
        <f t="shared" si="8"/>
        <v>--</v>
      </c>
      <c r="E125" s="47" t="str">
        <f t="shared" si="8"/>
        <v>--</v>
      </c>
      <c r="F125" s="47" t="str">
        <f t="shared" si="8"/>
        <v>--</v>
      </c>
      <c r="G125" s="47" t="str">
        <f t="shared" si="8"/>
        <v>--</v>
      </c>
      <c r="H125" s="47" t="str">
        <f t="shared" si="8"/>
        <v>--</v>
      </c>
      <c r="I125" s="47" t="str">
        <f t="shared" si="9"/>
        <v>--</v>
      </c>
      <c r="J125" s="47" t="str">
        <f t="shared" si="9"/>
        <v>--</v>
      </c>
      <c r="K125" s="47" t="str">
        <f t="shared" si="9"/>
        <v>--</v>
      </c>
      <c r="L125" s="47" t="str">
        <f t="shared" si="9"/>
        <v>--</v>
      </c>
      <c r="M125" s="47" t="str">
        <f t="shared" si="9"/>
        <v>--</v>
      </c>
      <c r="N125" s="47" t="str">
        <f t="shared" si="10"/>
        <v>--</v>
      </c>
      <c r="O125" s="180" t="str">
        <f t="shared" si="10"/>
        <v>--</v>
      </c>
      <c r="P125" s="331" t="str">
        <f t="shared" si="11"/>
        <v>--</v>
      </c>
    </row>
    <row r="126" spans="1:16" ht="15" hidden="1" customHeight="1" x14ac:dyDescent="0.2">
      <c r="A126" s="11">
        <v>37</v>
      </c>
      <c r="B126" s="11"/>
      <c r="C126" s="313" t="str">
        <f t="shared" si="7"/>
        <v>項目37</v>
      </c>
      <c r="D126" s="206" t="str">
        <f t="shared" si="8"/>
        <v>--</v>
      </c>
      <c r="E126" s="47" t="str">
        <f t="shared" si="8"/>
        <v>--</v>
      </c>
      <c r="F126" s="47" t="str">
        <f t="shared" si="8"/>
        <v>--</v>
      </c>
      <c r="G126" s="47" t="str">
        <f t="shared" si="8"/>
        <v>--</v>
      </c>
      <c r="H126" s="47" t="str">
        <f t="shared" si="8"/>
        <v>--</v>
      </c>
      <c r="I126" s="47" t="str">
        <f t="shared" si="9"/>
        <v>--</v>
      </c>
      <c r="J126" s="47" t="str">
        <f t="shared" si="9"/>
        <v>--</v>
      </c>
      <c r="K126" s="47" t="str">
        <f t="shared" si="9"/>
        <v>--</v>
      </c>
      <c r="L126" s="47" t="str">
        <f t="shared" si="9"/>
        <v>--</v>
      </c>
      <c r="M126" s="47" t="str">
        <f t="shared" si="9"/>
        <v>--</v>
      </c>
      <c r="N126" s="47" t="str">
        <f t="shared" si="10"/>
        <v>--</v>
      </c>
      <c r="O126" s="180" t="str">
        <f t="shared" si="10"/>
        <v>--</v>
      </c>
      <c r="P126" s="331" t="str">
        <f t="shared" si="11"/>
        <v>--</v>
      </c>
    </row>
    <row r="127" spans="1:16" ht="15" hidden="1" customHeight="1" x14ac:dyDescent="0.2">
      <c r="A127" s="11">
        <v>38</v>
      </c>
      <c r="B127" s="11"/>
      <c r="C127" s="313" t="str">
        <f t="shared" si="7"/>
        <v>項目38</v>
      </c>
      <c r="D127" s="206" t="str">
        <f t="shared" si="8"/>
        <v>--</v>
      </c>
      <c r="E127" s="47" t="str">
        <f t="shared" si="8"/>
        <v>--</v>
      </c>
      <c r="F127" s="47" t="str">
        <f t="shared" si="8"/>
        <v>--</v>
      </c>
      <c r="G127" s="47" t="str">
        <f t="shared" si="8"/>
        <v>--</v>
      </c>
      <c r="H127" s="47" t="str">
        <f t="shared" si="8"/>
        <v>--</v>
      </c>
      <c r="I127" s="47" t="str">
        <f t="shared" si="9"/>
        <v>--</v>
      </c>
      <c r="J127" s="47" t="str">
        <f t="shared" si="9"/>
        <v>--</v>
      </c>
      <c r="K127" s="47" t="str">
        <f t="shared" si="9"/>
        <v>--</v>
      </c>
      <c r="L127" s="47" t="str">
        <f t="shared" si="9"/>
        <v>--</v>
      </c>
      <c r="M127" s="47" t="str">
        <f t="shared" si="9"/>
        <v>--</v>
      </c>
      <c r="N127" s="47" t="str">
        <f t="shared" si="10"/>
        <v>--</v>
      </c>
      <c r="O127" s="180" t="str">
        <f t="shared" si="10"/>
        <v>--</v>
      </c>
      <c r="P127" s="331" t="str">
        <f t="shared" si="11"/>
        <v>--</v>
      </c>
    </row>
    <row r="128" spans="1:16" ht="15" hidden="1" customHeight="1" x14ac:dyDescent="0.2">
      <c r="A128" s="11">
        <v>39</v>
      </c>
      <c r="B128" s="11"/>
      <c r="C128" s="313" t="str">
        <f t="shared" si="7"/>
        <v>項目39</v>
      </c>
      <c r="D128" s="206" t="str">
        <f t="shared" si="8"/>
        <v>--</v>
      </c>
      <c r="E128" s="47" t="str">
        <f t="shared" si="8"/>
        <v>--</v>
      </c>
      <c r="F128" s="47" t="str">
        <f t="shared" si="8"/>
        <v>--</v>
      </c>
      <c r="G128" s="47" t="str">
        <f t="shared" si="8"/>
        <v>--</v>
      </c>
      <c r="H128" s="47" t="str">
        <f t="shared" si="8"/>
        <v>--</v>
      </c>
      <c r="I128" s="47" t="str">
        <f t="shared" si="9"/>
        <v>--</v>
      </c>
      <c r="J128" s="47" t="str">
        <f t="shared" si="9"/>
        <v>--</v>
      </c>
      <c r="K128" s="47" t="str">
        <f t="shared" si="9"/>
        <v>--</v>
      </c>
      <c r="L128" s="47" t="str">
        <f t="shared" si="9"/>
        <v>--</v>
      </c>
      <c r="M128" s="47" t="str">
        <f t="shared" si="9"/>
        <v>--</v>
      </c>
      <c r="N128" s="47" t="str">
        <f t="shared" si="10"/>
        <v>--</v>
      </c>
      <c r="O128" s="180" t="str">
        <f t="shared" si="10"/>
        <v>--</v>
      </c>
      <c r="P128" s="331" t="str">
        <f t="shared" si="11"/>
        <v>--</v>
      </c>
    </row>
    <row r="129" spans="1:16" ht="15" hidden="1" customHeight="1" x14ac:dyDescent="0.2">
      <c r="A129" s="11">
        <v>40</v>
      </c>
      <c r="B129" s="11"/>
      <c r="C129" s="313" t="str">
        <f t="shared" si="7"/>
        <v>項目40</v>
      </c>
      <c r="D129" s="206" t="str">
        <f t="shared" si="8"/>
        <v>--</v>
      </c>
      <c r="E129" s="47" t="str">
        <f t="shared" si="8"/>
        <v>--</v>
      </c>
      <c r="F129" s="47" t="str">
        <f t="shared" si="8"/>
        <v>--</v>
      </c>
      <c r="G129" s="47" t="str">
        <f t="shared" si="8"/>
        <v>--</v>
      </c>
      <c r="H129" s="47" t="str">
        <f t="shared" si="8"/>
        <v>--</v>
      </c>
      <c r="I129" s="47" t="str">
        <f t="shared" si="9"/>
        <v>--</v>
      </c>
      <c r="J129" s="47" t="str">
        <f t="shared" si="9"/>
        <v>--</v>
      </c>
      <c r="K129" s="47" t="str">
        <f t="shared" si="9"/>
        <v>--</v>
      </c>
      <c r="L129" s="47" t="str">
        <f t="shared" si="9"/>
        <v>--</v>
      </c>
      <c r="M129" s="47" t="str">
        <f t="shared" si="9"/>
        <v>--</v>
      </c>
      <c r="N129" s="47" t="str">
        <f t="shared" si="10"/>
        <v>--</v>
      </c>
      <c r="O129" s="180" t="str">
        <f t="shared" si="10"/>
        <v>--</v>
      </c>
      <c r="P129" s="331" t="str">
        <f t="shared" si="11"/>
        <v>--</v>
      </c>
    </row>
    <row r="130" spans="1:16" ht="15" hidden="1" customHeight="1" x14ac:dyDescent="0.2">
      <c r="A130" s="11">
        <v>41</v>
      </c>
      <c r="B130" s="11"/>
      <c r="C130" s="313" t="str">
        <f t="shared" si="7"/>
        <v>項目41</v>
      </c>
      <c r="D130" s="206" t="str">
        <f t="shared" si="8"/>
        <v>--</v>
      </c>
      <c r="E130" s="47" t="str">
        <f t="shared" si="8"/>
        <v>--</v>
      </c>
      <c r="F130" s="47" t="str">
        <f t="shared" si="8"/>
        <v>--</v>
      </c>
      <c r="G130" s="47" t="str">
        <f t="shared" si="8"/>
        <v>--</v>
      </c>
      <c r="H130" s="47" t="str">
        <f t="shared" si="8"/>
        <v>--</v>
      </c>
      <c r="I130" s="47" t="str">
        <f t="shared" si="9"/>
        <v>--</v>
      </c>
      <c r="J130" s="47" t="str">
        <f t="shared" si="9"/>
        <v>--</v>
      </c>
      <c r="K130" s="47" t="str">
        <f t="shared" si="9"/>
        <v>--</v>
      </c>
      <c r="L130" s="47" t="str">
        <f t="shared" si="9"/>
        <v>--</v>
      </c>
      <c r="M130" s="47" t="str">
        <f t="shared" si="9"/>
        <v>--</v>
      </c>
      <c r="N130" s="47" t="str">
        <f t="shared" si="10"/>
        <v>--</v>
      </c>
      <c r="O130" s="180" t="str">
        <f t="shared" si="10"/>
        <v>--</v>
      </c>
      <c r="P130" s="331" t="str">
        <f t="shared" si="11"/>
        <v>--</v>
      </c>
    </row>
    <row r="131" spans="1:16" ht="15" hidden="1" customHeight="1" x14ac:dyDescent="0.2">
      <c r="A131" s="11">
        <v>42</v>
      </c>
      <c r="B131" s="11"/>
      <c r="C131" s="313" t="str">
        <f t="shared" si="7"/>
        <v>項目42</v>
      </c>
      <c r="D131" s="206" t="str">
        <f t="shared" si="8"/>
        <v>--</v>
      </c>
      <c r="E131" s="47" t="str">
        <f t="shared" si="8"/>
        <v>--</v>
      </c>
      <c r="F131" s="47" t="str">
        <f t="shared" si="8"/>
        <v>--</v>
      </c>
      <c r="G131" s="47" t="str">
        <f t="shared" si="8"/>
        <v>--</v>
      </c>
      <c r="H131" s="47" t="str">
        <f t="shared" si="8"/>
        <v>--</v>
      </c>
      <c r="I131" s="47" t="str">
        <f t="shared" si="9"/>
        <v>--</v>
      </c>
      <c r="J131" s="47" t="str">
        <f t="shared" si="9"/>
        <v>--</v>
      </c>
      <c r="K131" s="47" t="str">
        <f t="shared" si="9"/>
        <v>--</v>
      </c>
      <c r="L131" s="47" t="str">
        <f t="shared" si="9"/>
        <v>--</v>
      </c>
      <c r="M131" s="47" t="str">
        <f t="shared" si="9"/>
        <v>--</v>
      </c>
      <c r="N131" s="47" t="str">
        <f t="shared" si="10"/>
        <v>--</v>
      </c>
      <c r="O131" s="180" t="str">
        <f t="shared" si="10"/>
        <v>--</v>
      </c>
      <c r="P131" s="331" t="str">
        <f t="shared" si="11"/>
        <v>--</v>
      </c>
    </row>
    <row r="132" spans="1:16" ht="15" hidden="1" customHeight="1" x14ac:dyDescent="0.2">
      <c r="A132" s="11">
        <v>43</v>
      </c>
      <c r="B132" s="11"/>
      <c r="C132" s="313" t="str">
        <f t="shared" si="7"/>
        <v>項目43</v>
      </c>
      <c r="D132" s="206" t="str">
        <f t="shared" si="8"/>
        <v>--</v>
      </c>
      <c r="E132" s="47" t="str">
        <f t="shared" si="8"/>
        <v>--</v>
      </c>
      <c r="F132" s="47" t="str">
        <f t="shared" si="8"/>
        <v>--</v>
      </c>
      <c r="G132" s="47" t="str">
        <f t="shared" si="8"/>
        <v>--</v>
      </c>
      <c r="H132" s="47" t="str">
        <f t="shared" si="8"/>
        <v>--</v>
      </c>
      <c r="I132" s="47" t="str">
        <f t="shared" si="9"/>
        <v>--</v>
      </c>
      <c r="J132" s="47" t="str">
        <f t="shared" si="9"/>
        <v>--</v>
      </c>
      <c r="K132" s="47" t="str">
        <f t="shared" si="9"/>
        <v>--</v>
      </c>
      <c r="L132" s="47" t="str">
        <f t="shared" si="9"/>
        <v>--</v>
      </c>
      <c r="M132" s="47" t="str">
        <f t="shared" si="9"/>
        <v>--</v>
      </c>
      <c r="N132" s="47" t="str">
        <f t="shared" si="10"/>
        <v>--</v>
      </c>
      <c r="O132" s="180" t="str">
        <f t="shared" si="10"/>
        <v>--</v>
      </c>
      <c r="P132" s="331" t="str">
        <f t="shared" si="11"/>
        <v>--</v>
      </c>
    </row>
    <row r="133" spans="1:16" ht="15" hidden="1" customHeight="1" x14ac:dyDescent="0.2">
      <c r="A133" s="11">
        <v>44</v>
      </c>
      <c r="B133" s="11"/>
      <c r="C133" s="313" t="str">
        <f t="shared" si="7"/>
        <v>項目44</v>
      </c>
      <c r="D133" s="206" t="str">
        <f t="shared" si="8"/>
        <v>--</v>
      </c>
      <c r="E133" s="47" t="str">
        <f t="shared" si="8"/>
        <v>--</v>
      </c>
      <c r="F133" s="47" t="str">
        <f t="shared" si="8"/>
        <v>--</v>
      </c>
      <c r="G133" s="47" t="str">
        <f t="shared" si="8"/>
        <v>--</v>
      </c>
      <c r="H133" s="47" t="str">
        <f t="shared" si="8"/>
        <v>--</v>
      </c>
      <c r="I133" s="47" t="str">
        <f t="shared" si="9"/>
        <v>--</v>
      </c>
      <c r="J133" s="47" t="str">
        <f t="shared" si="9"/>
        <v>--</v>
      </c>
      <c r="K133" s="47" t="str">
        <f t="shared" si="9"/>
        <v>--</v>
      </c>
      <c r="L133" s="47" t="str">
        <f t="shared" si="9"/>
        <v>--</v>
      </c>
      <c r="M133" s="47" t="str">
        <f t="shared" si="9"/>
        <v>--</v>
      </c>
      <c r="N133" s="47" t="str">
        <f t="shared" si="10"/>
        <v>--</v>
      </c>
      <c r="O133" s="180" t="str">
        <f t="shared" si="10"/>
        <v>--</v>
      </c>
      <c r="P133" s="331" t="str">
        <f t="shared" si="11"/>
        <v>--</v>
      </c>
    </row>
    <row r="134" spans="1:16" ht="15" hidden="1" customHeight="1" x14ac:dyDescent="0.2">
      <c r="A134" s="11">
        <v>45</v>
      </c>
      <c r="B134" s="11"/>
      <c r="C134" s="313" t="str">
        <f t="shared" si="7"/>
        <v>項目45</v>
      </c>
      <c r="D134" s="206" t="str">
        <f t="shared" si="8"/>
        <v>--</v>
      </c>
      <c r="E134" s="47" t="str">
        <f t="shared" si="8"/>
        <v>--</v>
      </c>
      <c r="F134" s="47" t="str">
        <f t="shared" si="8"/>
        <v>--</v>
      </c>
      <c r="G134" s="47" t="str">
        <f t="shared" si="8"/>
        <v>--</v>
      </c>
      <c r="H134" s="47" t="str">
        <f t="shared" si="8"/>
        <v>--</v>
      </c>
      <c r="I134" s="47" t="str">
        <f t="shared" si="9"/>
        <v>--</v>
      </c>
      <c r="J134" s="47" t="str">
        <f t="shared" si="9"/>
        <v>--</v>
      </c>
      <c r="K134" s="47" t="str">
        <f t="shared" si="9"/>
        <v>--</v>
      </c>
      <c r="L134" s="47" t="str">
        <f t="shared" si="9"/>
        <v>--</v>
      </c>
      <c r="M134" s="47" t="str">
        <f t="shared" si="9"/>
        <v>--</v>
      </c>
      <c r="N134" s="47" t="str">
        <f t="shared" si="10"/>
        <v>--</v>
      </c>
      <c r="O134" s="180" t="str">
        <f t="shared" si="10"/>
        <v>--</v>
      </c>
      <c r="P134" s="331" t="str">
        <f t="shared" si="11"/>
        <v>--</v>
      </c>
    </row>
    <row r="135" spans="1:16" ht="15" hidden="1" customHeight="1" x14ac:dyDescent="0.2">
      <c r="A135" s="11">
        <v>46</v>
      </c>
      <c r="B135" s="11"/>
      <c r="C135" s="313" t="str">
        <f t="shared" si="7"/>
        <v>項目46</v>
      </c>
      <c r="D135" s="206" t="str">
        <f t="shared" si="8"/>
        <v>--</v>
      </c>
      <c r="E135" s="47" t="str">
        <f t="shared" si="8"/>
        <v>--</v>
      </c>
      <c r="F135" s="47" t="str">
        <f t="shared" si="8"/>
        <v>--</v>
      </c>
      <c r="G135" s="47" t="str">
        <f t="shared" si="8"/>
        <v>--</v>
      </c>
      <c r="H135" s="47" t="str">
        <f t="shared" si="8"/>
        <v>--</v>
      </c>
      <c r="I135" s="47" t="str">
        <f t="shared" si="9"/>
        <v>--</v>
      </c>
      <c r="J135" s="47" t="str">
        <f t="shared" si="9"/>
        <v>--</v>
      </c>
      <c r="K135" s="47" t="str">
        <f t="shared" si="9"/>
        <v>--</v>
      </c>
      <c r="L135" s="47" t="str">
        <f t="shared" si="9"/>
        <v>--</v>
      </c>
      <c r="M135" s="47" t="str">
        <f t="shared" si="9"/>
        <v>--</v>
      </c>
      <c r="N135" s="47" t="str">
        <f t="shared" si="10"/>
        <v>--</v>
      </c>
      <c r="O135" s="180" t="str">
        <f t="shared" si="10"/>
        <v>--</v>
      </c>
      <c r="P135" s="331" t="str">
        <f t="shared" si="11"/>
        <v>--</v>
      </c>
    </row>
    <row r="136" spans="1:16" ht="15" hidden="1" customHeight="1" x14ac:dyDescent="0.2">
      <c r="A136" s="11">
        <v>47</v>
      </c>
      <c r="B136" s="11"/>
      <c r="C136" s="313" t="str">
        <f t="shared" si="7"/>
        <v>項目47</v>
      </c>
      <c r="D136" s="206" t="str">
        <f t="shared" si="8"/>
        <v>--</v>
      </c>
      <c r="E136" s="47" t="str">
        <f t="shared" si="8"/>
        <v>--</v>
      </c>
      <c r="F136" s="47" t="str">
        <f t="shared" si="8"/>
        <v>--</v>
      </c>
      <c r="G136" s="47" t="str">
        <f t="shared" si="8"/>
        <v>--</v>
      </c>
      <c r="H136" s="47" t="str">
        <f t="shared" si="8"/>
        <v>--</v>
      </c>
      <c r="I136" s="47" t="str">
        <f t="shared" si="9"/>
        <v>--</v>
      </c>
      <c r="J136" s="47" t="str">
        <f t="shared" si="9"/>
        <v>--</v>
      </c>
      <c r="K136" s="47" t="str">
        <f t="shared" si="9"/>
        <v>--</v>
      </c>
      <c r="L136" s="47" t="str">
        <f t="shared" si="9"/>
        <v>--</v>
      </c>
      <c r="M136" s="47" t="str">
        <f t="shared" si="9"/>
        <v>--</v>
      </c>
      <c r="N136" s="47" t="str">
        <f t="shared" si="10"/>
        <v>--</v>
      </c>
      <c r="O136" s="180" t="str">
        <f t="shared" si="10"/>
        <v>--</v>
      </c>
      <c r="P136" s="331" t="str">
        <f t="shared" si="11"/>
        <v>--</v>
      </c>
    </row>
    <row r="137" spans="1:16" ht="15" hidden="1" customHeight="1" x14ac:dyDescent="0.2">
      <c r="A137" s="11">
        <v>48</v>
      </c>
      <c r="B137" s="11"/>
      <c r="C137" s="313" t="str">
        <f t="shared" si="7"/>
        <v>項目48</v>
      </c>
      <c r="D137" s="206" t="str">
        <f t="shared" si="8"/>
        <v>--</v>
      </c>
      <c r="E137" s="47" t="str">
        <f t="shared" si="8"/>
        <v>--</v>
      </c>
      <c r="F137" s="47" t="str">
        <f t="shared" si="8"/>
        <v>--</v>
      </c>
      <c r="G137" s="47" t="str">
        <f t="shared" si="8"/>
        <v>--</v>
      </c>
      <c r="H137" s="47" t="str">
        <f t="shared" si="8"/>
        <v>--</v>
      </c>
      <c r="I137" s="47" t="str">
        <f t="shared" si="9"/>
        <v>--</v>
      </c>
      <c r="J137" s="47" t="str">
        <f t="shared" si="9"/>
        <v>--</v>
      </c>
      <c r="K137" s="47" t="str">
        <f t="shared" si="9"/>
        <v>--</v>
      </c>
      <c r="L137" s="47" t="str">
        <f t="shared" si="9"/>
        <v>--</v>
      </c>
      <c r="M137" s="47" t="str">
        <f t="shared" si="9"/>
        <v>--</v>
      </c>
      <c r="N137" s="47" t="str">
        <f t="shared" si="10"/>
        <v>--</v>
      </c>
      <c r="O137" s="180" t="str">
        <f t="shared" si="10"/>
        <v>--</v>
      </c>
      <c r="P137" s="331" t="str">
        <f t="shared" si="11"/>
        <v>--</v>
      </c>
    </row>
    <row r="138" spans="1:16" ht="15" hidden="1" customHeight="1" x14ac:dyDescent="0.2">
      <c r="A138" s="11">
        <v>49</v>
      </c>
      <c r="B138" s="11"/>
      <c r="C138" s="313" t="str">
        <f t="shared" si="7"/>
        <v>項目49</v>
      </c>
      <c r="D138" s="206" t="str">
        <f t="shared" si="8"/>
        <v>--</v>
      </c>
      <c r="E138" s="47" t="str">
        <f t="shared" si="8"/>
        <v>--</v>
      </c>
      <c r="F138" s="47" t="str">
        <f t="shared" si="8"/>
        <v>--</v>
      </c>
      <c r="G138" s="47" t="str">
        <f t="shared" si="8"/>
        <v>--</v>
      </c>
      <c r="H138" s="47" t="str">
        <f t="shared" si="8"/>
        <v>--</v>
      </c>
      <c r="I138" s="47" t="str">
        <f t="shared" si="9"/>
        <v>--</v>
      </c>
      <c r="J138" s="47" t="str">
        <f t="shared" si="9"/>
        <v>--</v>
      </c>
      <c r="K138" s="47" t="str">
        <f t="shared" si="9"/>
        <v>--</v>
      </c>
      <c r="L138" s="47" t="str">
        <f t="shared" si="9"/>
        <v>--</v>
      </c>
      <c r="M138" s="47" t="str">
        <f t="shared" si="9"/>
        <v>--</v>
      </c>
      <c r="N138" s="47" t="str">
        <f t="shared" si="10"/>
        <v>--</v>
      </c>
      <c r="O138" s="180" t="str">
        <f t="shared" si="10"/>
        <v>--</v>
      </c>
      <c r="P138" s="331" t="str">
        <f t="shared" si="11"/>
        <v>--</v>
      </c>
    </row>
    <row r="139" spans="1:16" ht="15" hidden="1" customHeight="1" thickBot="1" x14ac:dyDescent="0.25">
      <c r="A139" s="11">
        <v>50</v>
      </c>
      <c r="B139" s="11"/>
      <c r="C139" s="283" t="str">
        <f t="shared" si="7"/>
        <v>項目50</v>
      </c>
      <c r="D139" s="239" t="str">
        <f t="shared" si="8"/>
        <v>--</v>
      </c>
      <c r="E139" s="46" t="str">
        <f t="shared" si="8"/>
        <v>--</v>
      </c>
      <c r="F139" s="46" t="str">
        <f t="shared" si="8"/>
        <v>--</v>
      </c>
      <c r="G139" s="46" t="str">
        <f t="shared" si="8"/>
        <v>--</v>
      </c>
      <c r="H139" s="46" t="str">
        <f t="shared" si="8"/>
        <v>--</v>
      </c>
      <c r="I139" s="46" t="str">
        <f t="shared" si="9"/>
        <v>--</v>
      </c>
      <c r="J139" s="46" t="str">
        <f t="shared" si="9"/>
        <v>--</v>
      </c>
      <c r="K139" s="46" t="str">
        <f t="shared" si="9"/>
        <v>--</v>
      </c>
      <c r="L139" s="46" t="str">
        <f t="shared" si="9"/>
        <v>--</v>
      </c>
      <c r="M139" s="46" t="str">
        <f t="shared" si="9"/>
        <v>--</v>
      </c>
      <c r="N139" s="46" t="str">
        <f t="shared" si="10"/>
        <v>--</v>
      </c>
      <c r="O139" s="175" t="str">
        <f t="shared" si="10"/>
        <v>--</v>
      </c>
      <c r="P139" s="333" t="str">
        <f t="shared" si="11"/>
        <v>--</v>
      </c>
    </row>
    <row r="140" spans="1:16" ht="9.75" customHeight="1" thickBot="1" x14ac:dyDescent="0.25">
      <c r="A140" s="34"/>
      <c r="B140" s="34"/>
      <c r="C140" s="18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177"/>
    </row>
    <row r="141" spans="1:16" ht="15" customHeight="1" thickBot="1" x14ac:dyDescent="0.25">
      <c r="A141" s="11">
        <v>1</v>
      </c>
      <c r="B141" s="39"/>
      <c r="C141" s="142" t="s">
        <v>32</v>
      </c>
      <c r="D141" s="238" t="str">
        <f t="shared" ref="D141:O141" si="12">IF(INDEX(累計前年分析データ期間合計,$A141,D$32*4+$E$1)="", "--", INDEX(累計前年分析データ期間合計,$A141,D$32*4+$E$1)/$G$1)</f>
        <v>--</v>
      </c>
      <c r="E141" s="48" t="str">
        <f t="shared" si="12"/>
        <v>--</v>
      </c>
      <c r="F141" s="48" t="str">
        <f t="shared" si="12"/>
        <v>--</v>
      </c>
      <c r="G141" s="48" t="str">
        <f t="shared" si="12"/>
        <v>--</v>
      </c>
      <c r="H141" s="48" t="str">
        <f t="shared" si="12"/>
        <v>--</v>
      </c>
      <c r="I141" s="48" t="str">
        <f t="shared" si="12"/>
        <v>--</v>
      </c>
      <c r="J141" s="48" t="str">
        <f t="shared" si="12"/>
        <v>--</v>
      </c>
      <c r="K141" s="48" t="str">
        <f t="shared" si="12"/>
        <v>--</v>
      </c>
      <c r="L141" s="48" t="str">
        <f t="shared" si="12"/>
        <v>--</v>
      </c>
      <c r="M141" s="48" t="str">
        <f t="shared" si="12"/>
        <v>--</v>
      </c>
      <c r="N141" s="48" t="str">
        <f t="shared" si="12"/>
        <v>--</v>
      </c>
      <c r="O141" s="184" t="str">
        <f t="shared" si="12"/>
        <v>--</v>
      </c>
      <c r="P141" s="186" t="str">
        <f>IF(INDEX(合算前年分析データ合計, $A141, $E$1)="", "--", INDEX(合算前年分析データ合計, $A141, $E$1)/$G$1)</f>
        <v>--</v>
      </c>
    </row>
    <row r="142" spans="1:16" ht="15" customHeight="1" x14ac:dyDescent="0.2"/>
    <row r="143" spans="1:16" ht="15" customHeight="1" x14ac:dyDescent="0.2"/>
    <row r="144" spans="1:16" s="84" customFormat="1" ht="24" customHeight="1" x14ac:dyDescent="0.2">
      <c r="C144" s="93" t="str">
        <f>"比較【 " &amp; 分析種別名称 &amp; " 実績推移(" &amp; $D$1 &amp; ") 】" &amp; PI値モード名称</f>
        <v>比較【 カテゴリー別 実績推移(数量) 】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19"/>
    </row>
    <row r="145" spans="3:16" s="39" customFormat="1" ht="12.75" customHeight="1" x14ac:dyDescent="0.2">
      <c r="C145" s="94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96" t="str">
        <f>IF(比較POS名称="","",比較POS名称) &amp;  " (" &amp; IF(年度開始年月=分析終了年月,年度開始年月,年度開始年月&amp;"～"&amp;分析終了年月) &amp; ")"</f>
        <v>RDS06 スーパー  00 全国 (2017年4月～2018年3月)</v>
      </c>
    </row>
    <row r="146" spans="3:16" ht="12" customHeight="1" x14ac:dyDescent="0.2"/>
    <row r="147" spans="3:16" ht="12" customHeight="1" x14ac:dyDescent="0.2"/>
    <row r="148" spans="3:16" ht="12" customHeight="1" x14ac:dyDescent="0.2"/>
    <row r="149" spans="3:16" ht="12" customHeight="1" x14ac:dyDescent="0.2"/>
    <row r="150" spans="3:16" ht="12" customHeight="1" x14ac:dyDescent="0.2"/>
    <row r="151" spans="3:16" ht="12" customHeight="1" x14ac:dyDescent="0.2"/>
    <row r="152" spans="3:16" ht="12" customHeight="1" x14ac:dyDescent="0.2"/>
    <row r="153" spans="3:16" ht="12" customHeight="1" x14ac:dyDescent="0.2"/>
    <row r="154" spans="3:16" ht="12" customHeight="1" x14ac:dyDescent="0.2"/>
    <row r="155" spans="3:16" ht="12" customHeight="1" x14ac:dyDescent="0.2"/>
    <row r="156" spans="3:16" ht="12" customHeight="1" x14ac:dyDescent="0.2"/>
    <row r="157" spans="3:16" ht="12" customHeight="1" x14ac:dyDescent="0.2"/>
    <row r="158" spans="3:16" ht="12" customHeight="1" x14ac:dyDescent="0.2"/>
    <row r="159" spans="3:16" ht="12" customHeight="1" x14ac:dyDescent="0.2"/>
    <row r="160" spans="3:16" ht="12" customHeight="1" x14ac:dyDescent="0.2"/>
    <row r="161" spans="1:16" ht="12" customHeight="1" x14ac:dyDescent="0.2"/>
    <row r="162" spans="1:16" ht="12" customHeight="1" x14ac:dyDescent="0.2"/>
    <row r="163" spans="1:16" ht="12" customHeight="1" x14ac:dyDescent="0.2"/>
    <row r="164" spans="1:16" ht="12" customHeight="1" x14ac:dyDescent="0.2"/>
    <row r="165" spans="1:16" ht="12" customHeight="1" x14ac:dyDescent="0.2"/>
    <row r="166" spans="1:16" ht="12" customHeight="1" x14ac:dyDescent="0.2"/>
    <row r="167" spans="1:16" ht="12" customHeight="1" x14ac:dyDescent="0.2"/>
    <row r="168" spans="1:16" ht="12" customHeight="1" x14ac:dyDescent="0.2"/>
    <row r="169" spans="1:16" ht="12" customHeight="1" x14ac:dyDescent="0.2"/>
    <row r="170" spans="1:16" ht="12" customHeight="1" x14ac:dyDescent="0.2"/>
    <row r="171" spans="1:16" ht="12" customHeight="1" x14ac:dyDescent="0.2"/>
    <row r="172" spans="1:16" ht="12" customHeight="1" x14ac:dyDescent="0.2"/>
    <row r="173" spans="1:16" ht="12" customHeight="1" x14ac:dyDescent="0.2"/>
    <row r="174" spans="1:16" ht="12" customHeight="1" thickBot="1" x14ac:dyDescent="0.25">
      <c r="D174" s="11">
        <v>0</v>
      </c>
      <c r="E174" s="11">
        <v>1</v>
      </c>
      <c r="F174" s="11">
        <v>2</v>
      </c>
      <c r="G174" s="11">
        <v>3</v>
      </c>
      <c r="H174" s="11">
        <v>4</v>
      </c>
      <c r="I174" s="11">
        <v>5</v>
      </c>
      <c r="J174" s="11">
        <v>6</v>
      </c>
      <c r="K174" s="11">
        <v>7</v>
      </c>
      <c r="L174" s="11">
        <v>8</v>
      </c>
      <c r="M174" s="11">
        <v>9</v>
      </c>
      <c r="N174" s="11">
        <v>10</v>
      </c>
      <c r="O174" s="11">
        <v>11</v>
      </c>
    </row>
    <row r="175" spans="1:16" s="39" customFormat="1" ht="18" customHeight="1" thickBot="1" x14ac:dyDescent="0.25">
      <c r="C175" s="102" t="str">
        <f>分析オプション&amp;"　単位：" &amp; $F$1</f>
        <v xml:space="preserve"> [税抜分析]　単位：個</v>
      </c>
      <c r="D175" s="99" t="str">
        <f>INFO!AC$4</f>
        <v>4月</v>
      </c>
      <c r="E175" s="29" t="str">
        <f>INFO!AD$4</f>
        <v>5月</v>
      </c>
      <c r="F175" s="29" t="str">
        <f>INFO!AE$4</f>
        <v>6月</v>
      </c>
      <c r="G175" s="29" t="str">
        <f>INFO!AF$4</f>
        <v>7月</v>
      </c>
      <c r="H175" s="29" t="str">
        <f>INFO!AG$4</f>
        <v>8月</v>
      </c>
      <c r="I175" s="29" t="str">
        <f>INFO!AH$4</f>
        <v>9月</v>
      </c>
      <c r="J175" s="29" t="str">
        <f>INFO!AI$4</f>
        <v>10月</v>
      </c>
      <c r="K175" s="29" t="str">
        <f>INFO!AJ$4</f>
        <v>11月</v>
      </c>
      <c r="L175" s="29" t="str">
        <f>INFO!AK$4</f>
        <v>12月</v>
      </c>
      <c r="M175" s="29" t="str">
        <f>INFO!AL$4</f>
        <v>1月</v>
      </c>
      <c r="N175" s="29" t="str">
        <f>INFO!AM$4</f>
        <v>2月</v>
      </c>
      <c r="O175" s="98" t="str">
        <f>INFO!AN$4</f>
        <v>3月</v>
      </c>
      <c r="P175" s="104" t="str">
        <f>IF(INFO!$D$13=3,"累計","合計")</f>
        <v>合計</v>
      </c>
    </row>
    <row r="176" spans="1:16" s="39" customFormat="1" ht="15" customHeight="1" x14ac:dyDescent="0.2">
      <c r="A176" s="11">
        <v>1</v>
      </c>
      <c r="B176" s="11"/>
      <c r="C176" s="135" t="str">
        <f t="shared" ref="C176:C225" si="13">IF(INDEX(項目,$A176,1)="","",INDEX(項目,$A176,1))</f>
        <v>加工食品</v>
      </c>
      <c r="D176" s="304" t="str">
        <f t="shared" ref="D176:H225" si="14">IF(INDEX(累計比較データ,$A176,D$174*4+$E$1)="", "--", INDEX(累計比較データ,$A176,D$174*4+$E$1)/$G$1)</f>
        <v>--</v>
      </c>
      <c r="E176" s="92">
        <f t="shared" si="14"/>
        <v>16355750.9693</v>
      </c>
      <c r="F176" s="92">
        <f t="shared" si="14"/>
        <v>16496591.464600001</v>
      </c>
      <c r="G176" s="92">
        <f t="shared" si="14"/>
        <v>16460427.151900001</v>
      </c>
      <c r="H176" s="92">
        <f t="shared" si="14"/>
        <v>16352183.651900001</v>
      </c>
      <c r="I176" s="92">
        <f t="shared" ref="I176:M225" si="15">IF(INDEX(累計比較データ,$A176,I$174*4+$E$1)="", "--", INDEX(累計比較データ,$A176,I$174*4+$E$1)/$G$1)</f>
        <v>16024626.1544</v>
      </c>
      <c r="J176" s="92">
        <f t="shared" si="15"/>
        <v>17477347.194800001</v>
      </c>
      <c r="K176" s="92">
        <f t="shared" si="15"/>
        <v>16449680.290899999</v>
      </c>
      <c r="L176" s="92">
        <f t="shared" si="15"/>
        <v>18443508.606699999</v>
      </c>
      <c r="M176" s="92">
        <f t="shared" si="15"/>
        <v>16076283.625800001</v>
      </c>
      <c r="N176" s="92">
        <f t="shared" ref="N176:O225" si="16">IF(INDEX(累計比較データ,$A176,N$174*4+$E$1)="", "--", INDEX(累計比較データ,$A176,N$174*4+$E$1)/$G$1)</f>
        <v>15561129.705399999</v>
      </c>
      <c r="O176" s="261">
        <f t="shared" si="16"/>
        <v>16819307.793400001</v>
      </c>
      <c r="P176" s="231">
        <f t="shared" ref="P176:P225" si="17">IF(INDEX(合算比較データ, $A176, $E$1)="", "--", INDEX(合算比較データ, $A176, $E$1)/$G$1)</f>
        <v>182516836.60910001</v>
      </c>
    </row>
    <row r="177" spans="1:16" s="39" customFormat="1" ht="15" customHeight="1" x14ac:dyDescent="0.2">
      <c r="A177" s="11">
        <v>2</v>
      </c>
      <c r="B177" s="11"/>
      <c r="C177" s="132" t="str">
        <f t="shared" si="13"/>
        <v>生鮮食品</v>
      </c>
      <c r="D177" s="243" t="str">
        <f t="shared" si="14"/>
        <v>--</v>
      </c>
      <c r="E177" s="47">
        <f t="shared" si="14"/>
        <v>3959526.3561999998</v>
      </c>
      <c r="F177" s="47">
        <f t="shared" si="14"/>
        <v>3889259.1269</v>
      </c>
      <c r="G177" s="47">
        <f t="shared" si="14"/>
        <v>3558597.7903</v>
      </c>
      <c r="H177" s="47">
        <f t="shared" si="14"/>
        <v>3558286.264</v>
      </c>
      <c r="I177" s="47">
        <f t="shared" si="15"/>
        <v>3710683.3862999999</v>
      </c>
      <c r="J177" s="47">
        <f t="shared" si="15"/>
        <v>4141895.6425999999</v>
      </c>
      <c r="K177" s="47">
        <f t="shared" si="15"/>
        <v>3623659.4556999998</v>
      </c>
      <c r="L177" s="47">
        <f t="shared" si="15"/>
        <v>3874881.3267000001</v>
      </c>
      <c r="M177" s="47">
        <f t="shared" si="15"/>
        <v>3681190.9555000002</v>
      </c>
      <c r="N177" s="47">
        <f t="shared" si="16"/>
        <v>3565545.2842000001</v>
      </c>
      <c r="O177" s="180">
        <f t="shared" si="16"/>
        <v>3824616.8650000002</v>
      </c>
      <c r="P177" s="203">
        <f t="shared" si="17"/>
        <v>41388142.453400001</v>
      </c>
    </row>
    <row r="178" spans="1:16" s="39" customFormat="1" ht="15" customHeight="1" thickBot="1" x14ac:dyDescent="0.25">
      <c r="A178" s="11">
        <v>3</v>
      </c>
      <c r="B178" s="11"/>
      <c r="C178" s="132" t="str">
        <f t="shared" si="13"/>
        <v>菓子類</v>
      </c>
      <c r="D178" s="243" t="str">
        <f t="shared" si="14"/>
        <v>--</v>
      </c>
      <c r="E178" s="47">
        <f t="shared" si="14"/>
        <v>7540729.7660999997</v>
      </c>
      <c r="F178" s="47">
        <f t="shared" si="14"/>
        <v>7535603.3874000004</v>
      </c>
      <c r="G178" s="47">
        <f t="shared" si="14"/>
        <v>7971454.7544999998</v>
      </c>
      <c r="H178" s="47">
        <f t="shared" si="14"/>
        <v>7737684.1960000005</v>
      </c>
      <c r="I178" s="47">
        <f t="shared" si="15"/>
        <v>7015545.0192999998</v>
      </c>
      <c r="J178" s="47">
        <f t="shared" si="15"/>
        <v>7190950.2204</v>
      </c>
      <c r="K178" s="47">
        <f t="shared" si="15"/>
        <v>6475765.8616000004</v>
      </c>
      <c r="L178" s="47">
        <f t="shared" si="15"/>
        <v>7036566.2621999998</v>
      </c>
      <c r="M178" s="47">
        <f t="shared" si="15"/>
        <v>6547352.0930000003</v>
      </c>
      <c r="N178" s="47">
        <f t="shared" si="16"/>
        <v>6788215.9812000003</v>
      </c>
      <c r="O178" s="180">
        <f t="shared" si="16"/>
        <v>7304903.9765999997</v>
      </c>
      <c r="P178" s="203">
        <f t="shared" si="17"/>
        <v>79144771.518299997</v>
      </c>
    </row>
    <row r="179" spans="1:16" s="39" customFormat="1" ht="15" hidden="1" customHeight="1" x14ac:dyDescent="0.2">
      <c r="A179" s="11">
        <v>4</v>
      </c>
      <c r="B179" s="11"/>
      <c r="C179" s="132" t="str">
        <f t="shared" si="13"/>
        <v>項目4</v>
      </c>
      <c r="D179" s="243" t="str">
        <f t="shared" si="14"/>
        <v>--</v>
      </c>
      <c r="E179" s="47" t="str">
        <f t="shared" si="14"/>
        <v>--</v>
      </c>
      <c r="F179" s="47" t="str">
        <f t="shared" si="14"/>
        <v>--</v>
      </c>
      <c r="G179" s="47" t="str">
        <f t="shared" si="14"/>
        <v>--</v>
      </c>
      <c r="H179" s="47" t="str">
        <f t="shared" si="14"/>
        <v>--</v>
      </c>
      <c r="I179" s="47" t="str">
        <f t="shared" si="15"/>
        <v>--</v>
      </c>
      <c r="J179" s="47" t="str">
        <f t="shared" si="15"/>
        <v>--</v>
      </c>
      <c r="K179" s="47" t="str">
        <f t="shared" si="15"/>
        <v>--</v>
      </c>
      <c r="L179" s="47" t="str">
        <f t="shared" si="15"/>
        <v>--</v>
      </c>
      <c r="M179" s="47" t="str">
        <f t="shared" si="15"/>
        <v>--</v>
      </c>
      <c r="N179" s="47" t="str">
        <f t="shared" si="16"/>
        <v>--</v>
      </c>
      <c r="O179" s="180" t="str">
        <f t="shared" si="16"/>
        <v>--</v>
      </c>
      <c r="P179" s="203" t="str">
        <f t="shared" si="17"/>
        <v>--</v>
      </c>
    </row>
    <row r="180" spans="1:16" s="39" customFormat="1" ht="15" hidden="1" customHeight="1" x14ac:dyDescent="0.2">
      <c r="A180" s="11">
        <v>5</v>
      </c>
      <c r="B180" s="11"/>
      <c r="C180" s="132" t="str">
        <f t="shared" si="13"/>
        <v>項目5</v>
      </c>
      <c r="D180" s="243" t="str">
        <f t="shared" si="14"/>
        <v>--</v>
      </c>
      <c r="E180" s="47" t="str">
        <f t="shared" si="14"/>
        <v>--</v>
      </c>
      <c r="F180" s="47" t="str">
        <f t="shared" si="14"/>
        <v>--</v>
      </c>
      <c r="G180" s="47" t="str">
        <f t="shared" si="14"/>
        <v>--</v>
      </c>
      <c r="H180" s="47" t="str">
        <f t="shared" si="14"/>
        <v>--</v>
      </c>
      <c r="I180" s="47" t="str">
        <f t="shared" si="15"/>
        <v>--</v>
      </c>
      <c r="J180" s="47" t="str">
        <f t="shared" si="15"/>
        <v>--</v>
      </c>
      <c r="K180" s="47" t="str">
        <f t="shared" si="15"/>
        <v>--</v>
      </c>
      <c r="L180" s="47" t="str">
        <f t="shared" si="15"/>
        <v>--</v>
      </c>
      <c r="M180" s="47" t="str">
        <f t="shared" si="15"/>
        <v>--</v>
      </c>
      <c r="N180" s="47" t="str">
        <f t="shared" si="16"/>
        <v>--</v>
      </c>
      <c r="O180" s="180" t="str">
        <f t="shared" si="16"/>
        <v>--</v>
      </c>
      <c r="P180" s="203" t="str">
        <f t="shared" si="17"/>
        <v>--</v>
      </c>
    </row>
    <row r="181" spans="1:16" s="39" customFormat="1" ht="15" hidden="1" customHeight="1" x14ac:dyDescent="0.2">
      <c r="A181" s="11">
        <v>6</v>
      </c>
      <c r="B181" s="11"/>
      <c r="C181" s="132" t="str">
        <f t="shared" si="13"/>
        <v>項目6</v>
      </c>
      <c r="D181" s="243" t="str">
        <f t="shared" si="14"/>
        <v>--</v>
      </c>
      <c r="E181" s="47" t="str">
        <f t="shared" si="14"/>
        <v>--</v>
      </c>
      <c r="F181" s="47" t="str">
        <f t="shared" si="14"/>
        <v>--</v>
      </c>
      <c r="G181" s="47" t="str">
        <f t="shared" si="14"/>
        <v>--</v>
      </c>
      <c r="H181" s="47" t="str">
        <f t="shared" si="14"/>
        <v>--</v>
      </c>
      <c r="I181" s="47" t="str">
        <f t="shared" si="15"/>
        <v>--</v>
      </c>
      <c r="J181" s="47" t="str">
        <f t="shared" si="15"/>
        <v>--</v>
      </c>
      <c r="K181" s="47" t="str">
        <f t="shared" si="15"/>
        <v>--</v>
      </c>
      <c r="L181" s="47" t="str">
        <f t="shared" si="15"/>
        <v>--</v>
      </c>
      <c r="M181" s="47" t="str">
        <f t="shared" si="15"/>
        <v>--</v>
      </c>
      <c r="N181" s="47" t="str">
        <f t="shared" si="16"/>
        <v>--</v>
      </c>
      <c r="O181" s="180" t="str">
        <f t="shared" si="16"/>
        <v>--</v>
      </c>
      <c r="P181" s="203" t="str">
        <f t="shared" si="17"/>
        <v>--</v>
      </c>
    </row>
    <row r="182" spans="1:16" s="39" customFormat="1" ht="15" hidden="1" customHeight="1" x14ac:dyDescent="0.2">
      <c r="A182" s="11">
        <v>7</v>
      </c>
      <c r="B182" s="11"/>
      <c r="C182" s="132" t="str">
        <f t="shared" si="13"/>
        <v>項目7</v>
      </c>
      <c r="D182" s="243" t="str">
        <f t="shared" si="14"/>
        <v>--</v>
      </c>
      <c r="E182" s="47" t="str">
        <f t="shared" si="14"/>
        <v>--</v>
      </c>
      <c r="F182" s="47" t="str">
        <f t="shared" si="14"/>
        <v>--</v>
      </c>
      <c r="G182" s="47" t="str">
        <f t="shared" si="14"/>
        <v>--</v>
      </c>
      <c r="H182" s="47" t="str">
        <f t="shared" si="14"/>
        <v>--</v>
      </c>
      <c r="I182" s="47" t="str">
        <f t="shared" si="15"/>
        <v>--</v>
      </c>
      <c r="J182" s="47" t="str">
        <f t="shared" si="15"/>
        <v>--</v>
      </c>
      <c r="K182" s="47" t="str">
        <f t="shared" si="15"/>
        <v>--</v>
      </c>
      <c r="L182" s="47" t="str">
        <f t="shared" si="15"/>
        <v>--</v>
      </c>
      <c r="M182" s="47" t="str">
        <f t="shared" si="15"/>
        <v>--</v>
      </c>
      <c r="N182" s="47" t="str">
        <f t="shared" si="16"/>
        <v>--</v>
      </c>
      <c r="O182" s="180" t="str">
        <f t="shared" si="16"/>
        <v>--</v>
      </c>
      <c r="P182" s="203" t="str">
        <f t="shared" si="17"/>
        <v>--</v>
      </c>
    </row>
    <row r="183" spans="1:16" s="39" customFormat="1" ht="15" hidden="1" customHeight="1" x14ac:dyDescent="0.2">
      <c r="A183" s="11">
        <v>8</v>
      </c>
      <c r="B183" s="11"/>
      <c r="C183" s="132" t="str">
        <f t="shared" si="13"/>
        <v>項目8</v>
      </c>
      <c r="D183" s="243" t="str">
        <f t="shared" si="14"/>
        <v>--</v>
      </c>
      <c r="E183" s="47" t="str">
        <f t="shared" si="14"/>
        <v>--</v>
      </c>
      <c r="F183" s="47" t="str">
        <f t="shared" si="14"/>
        <v>--</v>
      </c>
      <c r="G183" s="47" t="str">
        <f t="shared" si="14"/>
        <v>--</v>
      </c>
      <c r="H183" s="47" t="str">
        <f t="shared" si="14"/>
        <v>--</v>
      </c>
      <c r="I183" s="47" t="str">
        <f t="shared" si="15"/>
        <v>--</v>
      </c>
      <c r="J183" s="47" t="str">
        <f t="shared" si="15"/>
        <v>--</v>
      </c>
      <c r="K183" s="47" t="str">
        <f t="shared" si="15"/>
        <v>--</v>
      </c>
      <c r="L183" s="47" t="str">
        <f t="shared" si="15"/>
        <v>--</v>
      </c>
      <c r="M183" s="47" t="str">
        <f t="shared" si="15"/>
        <v>--</v>
      </c>
      <c r="N183" s="47" t="str">
        <f t="shared" si="16"/>
        <v>--</v>
      </c>
      <c r="O183" s="180" t="str">
        <f t="shared" si="16"/>
        <v>--</v>
      </c>
      <c r="P183" s="203" t="str">
        <f t="shared" si="17"/>
        <v>--</v>
      </c>
    </row>
    <row r="184" spans="1:16" s="39" customFormat="1" ht="15" hidden="1" customHeight="1" x14ac:dyDescent="0.2">
      <c r="A184" s="11">
        <v>9</v>
      </c>
      <c r="B184" s="11"/>
      <c r="C184" s="132" t="str">
        <f t="shared" si="13"/>
        <v>項目9</v>
      </c>
      <c r="D184" s="243" t="str">
        <f t="shared" si="14"/>
        <v>--</v>
      </c>
      <c r="E184" s="47" t="str">
        <f t="shared" si="14"/>
        <v>--</v>
      </c>
      <c r="F184" s="47" t="str">
        <f t="shared" si="14"/>
        <v>--</v>
      </c>
      <c r="G184" s="47" t="str">
        <f t="shared" si="14"/>
        <v>--</v>
      </c>
      <c r="H184" s="47" t="str">
        <f t="shared" si="14"/>
        <v>--</v>
      </c>
      <c r="I184" s="47" t="str">
        <f t="shared" si="15"/>
        <v>--</v>
      </c>
      <c r="J184" s="47" t="str">
        <f t="shared" si="15"/>
        <v>--</v>
      </c>
      <c r="K184" s="47" t="str">
        <f t="shared" si="15"/>
        <v>--</v>
      </c>
      <c r="L184" s="47" t="str">
        <f t="shared" si="15"/>
        <v>--</v>
      </c>
      <c r="M184" s="47" t="str">
        <f t="shared" si="15"/>
        <v>--</v>
      </c>
      <c r="N184" s="47" t="str">
        <f t="shared" si="16"/>
        <v>--</v>
      </c>
      <c r="O184" s="180" t="str">
        <f t="shared" si="16"/>
        <v>--</v>
      </c>
      <c r="P184" s="203" t="str">
        <f t="shared" si="17"/>
        <v>--</v>
      </c>
    </row>
    <row r="185" spans="1:16" s="39" customFormat="1" ht="15" hidden="1" customHeight="1" x14ac:dyDescent="0.2">
      <c r="A185" s="11">
        <v>10</v>
      </c>
      <c r="B185" s="11"/>
      <c r="C185" s="132" t="str">
        <f t="shared" si="13"/>
        <v>項目10</v>
      </c>
      <c r="D185" s="243" t="str">
        <f t="shared" si="14"/>
        <v>--</v>
      </c>
      <c r="E185" s="47" t="str">
        <f t="shared" si="14"/>
        <v>--</v>
      </c>
      <c r="F185" s="47" t="str">
        <f t="shared" si="14"/>
        <v>--</v>
      </c>
      <c r="G185" s="47" t="str">
        <f t="shared" si="14"/>
        <v>--</v>
      </c>
      <c r="H185" s="47" t="str">
        <f t="shared" si="14"/>
        <v>--</v>
      </c>
      <c r="I185" s="47" t="str">
        <f t="shared" si="15"/>
        <v>--</v>
      </c>
      <c r="J185" s="47" t="str">
        <f t="shared" si="15"/>
        <v>--</v>
      </c>
      <c r="K185" s="47" t="str">
        <f t="shared" si="15"/>
        <v>--</v>
      </c>
      <c r="L185" s="47" t="str">
        <f t="shared" si="15"/>
        <v>--</v>
      </c>
      <c r="M185" s="47" t="str">
        <f t="shared" si="15"/>
        <v>--</v>
      </c>
      <c r="N185" s="47" t="str">
        <f t="shared" si="16"/>
        <v>--</v>
      </c>
      <c r="O185" s="180" t="str">
        <f t="shared" si="16"/>
        <v>--</v>
      </c>
      <c r="P185" s="203" t="str">
        <f t="shared" si="17"/>
        <v>--</v>
      </c>
    </row>
    <row r="186" spans="1:16" s="39" customFormat="1" ht="15" hidden="1" customHeight="1" x14ac:dyDescent="0.2">
      <c r="A186" s="11">
        <v>11</v>
      </c>
      <c r="B186" s="11"/>
      <c r="C186" s="132" t="str">
        <f t="shared" si="13"/>
        <v>項目11</v>
      </c>
      <c r="D186" s="243" t="str">
        <f t="shared" si="14"/>
        <v>--</v>
      </c>
      <c r="E186" s="47" t="str">
        <f t="shared" si="14"/>
        <v>--</v>
      </c>
      <c r="F186" s="47" t="str">
        <f t="shared" si="14"/>
        <v>--</v>
      </c>
      <c r="G186" s="47" t="str">
        <f t="shared" si="14"/>
        <v>--</v>
      </c>
      <c r="H186" s="47" t="str">
        <f t="shared" si="14"/>
        <v>--</v>
      </c>
      <c r="I186" s="47" t="str">
        <f t="shared" si="15"/>
        <v>--</v>
      </c>
      <c r="J186" s="47" t="str">
        <f t="shared" si="15"/>
        <v>--</v>
      </c>
      <c r="K186" s="47" t="str">
        <f t="shared" si="15"/>
        <v>--</v>
      </c>
      <c r="L186" s="47" t="str">
        <f t="shared" si="15"/>
        <v>--</v>
      </c>
      <c r="M186" s="47" t="str">
        <f t="shared" si="15"/>
        <v>--</v>
      </c>
      <c r="N186" s="47" t="str">
        <f t="shared" si="16"/>
        <v>--</v>
      </c>
      <c r="O186" s="180" t="str">
        <f t="shared" si="16"/>
        <v>--</v>
      </c>
      <c r="P186" s="203" t="str">
        <f t="shared" si="17"/>
        <v>--</v>
      </c>
    </row>
    <row r="187" spans="1:16" s="39" customFormat="1" ht="15" hidden="1" customHeight="1" x14ac:dyDescent="0.2">
      <c r="A187" s="11">
        <v>12</v>
      </c>
      <c r="B187" s="11"/>
      <c r="C187" s="132" t="str">
        <f t="shared" si="13"/>
        <v>項目12</v>
      </c>
      <c r="D187" s="243" t="str">
        <f t="shared" si="14"/>
        <v>--</v>
      </c>
      <c r="E187" s="47" t="str">
        <f t="shared" si="14"/>
        <v>--</v>
      </c>
      <c r="F187" s="47" t="str">
        <f t="shared" si="14"/>
        <v>--</v>
      </c>
      <c r="G187" s="47" t="str">
        <f t="shared" si="14"/>
        <v>--</v>
      </c>
      <c r="H187" s="47" t="str">
        <f t="shared" si="14"/>
        <v>--</v>
      </c>
      <c r="I187" s="47" t="str">
        <f t="shared" si="15"/>
        <v>--</v>
      </c>
      <c r="J187" s="47" t="str">
        <f t="shared" si="15"/>
        <v>--</v>
      </c>
      <c r="K187" s="47" t="str">
        <f t="shared" si="15"/>
        <v>--</v>
      </c>
      <c r="L187" s="47" t="str">
        <f t="shared" si="15"/>
        <v>--</v>
      </c>
      <c r="M187" s="47" t="str">
        <f t="shared" si="15"/>
        <v>--</v>
      </c>
      <c r="N187" s="47" t="str">
        <f t="shared" si="16"/>
        <v>--</v>
      </c>
      <c r="O187" s="180" t="str">
        <f t="shared" si="16"/>
        <v>--</v>
      </c>
      <c r="P187" s="203" t="str">
        <f t="shared" si="17"/>
        <v>--</v>
      </c>
    </row>
    <row r="188" spans="1:16" s="39" customFormat="1" ht="15" hidden="1" customHeight="1" x14ac:dyDescent="0.2">
      <c r="A188" s="11">
        <v>13</v>
      </c>
      <c r="B188" s="11"/>
      <c r="C188" s="132" t="str">
        <f t="shared" si="13"/>
        <v>項目13</v>
      </c>
      <c r="D188" s="243" t="str">
        <f t="shared" si="14"/>
        <v>--</v>
      </c>
      <c r="E188" s="47" t="str">
        <f t="shared" si="14"/>
        <v>--</v>
      </c>
      <c r="F188" s="47" t="str">
        <f t="shared" si="14"/>
        <v>--</v>
      </c>
      <c r="G188" s="47" t="str">
        <f t="shared" si="14"/>
        <v>--</v>
      </c>
      <c r="H188" s="47" t="str">
        <f t="shared" si="14"/>
        <v>--</v>
      </c>
      <c r="I188" s="47" t="str">
        <f t="shared" si="15"/>
        <v>--</v>
      </c>
      <c r="J188" s="47" t="str">
        <f t="shared" si="15"/>
        <v>--</v>
      </c>
      <c r="K188" s="47" t="str">
        <f t="shared" si="15"/>
        <v>--</v>
      </c>
      <c r="L188" s="47" t="str">
        <f t="shared" si="15"/>
        <v>--</v>
      </c>
      <c r="M188" s="47" t="str">
        <f t="shared" si="15"/>
        <v>--</v>
      </c>
      <c r="N188" s="47" t="str">
        <f t="shared" si="16"/>
        <v>--</v>
      </c>
      <c r="O188" s="180" t="str">
        <f t="shared" si="16"/>
        <v>--</v>
      </c>
      <c r="P188" s="203" t="str">
        <f t="shared" si="17"/>
        <v>--</v>
      </c>
    </row>
    <row r="189" spans="1:16" s="39" customFormat="1" ht="15" hidden="1" customHeight="1" x14ac:dyDescent="0.2">
      <c r="A189" s="11">
        <v>14</v>
      </c>
      <c r="B189" s="11"/>
      <c r="C189" s="132" t="str">
        <f t="shared" si="13"/>
        <v>項目14</v>
      </c>
      <c r="D189" s="243" t="str">
        <f t="shared" si="14"/>
        <v>--</v>
      </c>
      <c r="E189" s="47" t="str">
        <f t="shared" si="14"/>
        <v>--</v>
      </c>
      <c r="F189" s="47" t="str">
        <f t="shared" si="14"/>
        <v>--</v>
      </c>
      <c r="G189" s="47" t="str">
        <f t="shared" si="14"/>
        <v>--</v>
      </c>
      <c r="H189" s="47" t="str">
        <f t="shared" si="14"/>
        <v>--</v>
      </c>
      <c r="I189" s="47" t="str">
        <f t="shared" si="15"/>
        <v>--</v>
      </c>
      <c r="J189" s="47" t="str">
        <f t="shared" si="15"/>
        <v>--</v>
      </c>
      <c r="K189" s="47" t="str">
        <f t="shared" si="15"/>
        <v>--</v>
      </c>
      <c r="L189" s="47" t="str">
        <f t="shared" si="15"/>
        <v>--</v>
      </c>
      <c r="M189" s="47" t="str">
        <f t="shared" si="15"/>
        <v>--</v>
      </c>
      <c r="N189" s="47" t="str">
        <f t="shared" si="16"/>
        <v>--</v>
      </c>
      <c r="O189" s="180" t="str">
        <f t="shared" si="16"/>
        <v>--</v>
      </c>
      <c r="P189" s="203" t="str">
        <f t="shared" si="17"/>
        <v>--</v>
      </c>
    </row>
    <row r="190" spans="1:16" s="39" customFormat="1" ht="15" hidden="1" customHeight="1" x14ac:dyDescent="0.2">
      <c r="A190" s="11">
        <v>15</v>
      </c>
      <c r="B190" s="11"/>
      <c r="C190" s="132" t="str">
        <f t="shared" si="13"/>
        <v>項目15</v>
      </c>
      <c r="D190" s="243" t="str">
        <f t="shared" si="14"/>
        <v>--</v>
      </c>
      <c r="E190" s="47" t="str">
        <f t="shared" si="14"/>
        <v>--</v>
      </c>
      <c r="F190" s="47" t="str">
        <f t="shared" si="14"/>
        <v>--</v>
      </c>
      <c r="G190" s="47" t="str">
        <f t="shared" si="14"/>
        <v>--</v>
      </c>
      <c r="H190" s="47" t="str">
        <f t="shared" si="14"/>
        <v>--</v>
      </c>
      <c r="I190" s="47" t="str">
        <f t="shared" si="15"/>
        <v>--</v>
      </c>
      <c r="J190" s="47" t="str">
        <f t="shared" si="15"/>
        <v>--</v>
      </c>
      <c r="K190" s="47" t="str">
        <f t="shared" si="15"/>
        <v>--</v>
      </c>
      <c r="L190" s="47" t="str">
        <f t="shared" si="15"/>
        <v>--</v>
      </c>
      <c r="M190" s="47" t="str">
        <f t="shared" si="15"/>
        <v>--</v>
      </c>
      <c r="N190" s="47" t="str">
        <f t="shared" si="16"/>
        <v>--</v>
      </c>
      <c r="O190" s="180" t="str">
        <f t="shared" si="16"/>
        <v>--</v>
      </c>
      <c r="P190" s="203" t="str">
        <f t="shared" si="17"/>
        <v>--</v>
      </c>
    </row>
    <row r="191" spans="1:16" s="39" customFormat="1" ht="15" hidden="1" customHeight="1" x14ac:dyDescent="0.2">
      <c r="A191" s="11">
        <v>16</v>
      </c>
      <c r="B191" s="11"/>
      <c r="C191" s="132" t="str">
        <f t="shared" si="13"/>
        <v>項目16</v>
      </c>
      <c r="D191" s="243" t="str">
        <f t="shared" si="14"/>
        <v>--</v>
      </c>
      <c r="E191" s="47" t="str">
        <f t="shared" si="14"/>
        <v>--</v>
      </c>
      <c r="F191" s="47" t="str">
        <f t="shared" si="14"/>
        <v>--</v>
      </c>
      <c r="G191" s="47" t="str">
        <f t="shared" si="14"/>
        <v>--</v>
      </c>
      <c r="H191" s="47" t="str">
        <f t="shared" si="14"/>
        <v>--</v>
      </c>
      <c r="I191" s="47" t="str">
        <f t="shared" si="15"/>
        <v>--</v>
      </c>
      <c r="J191" s="47" t="str">
        <f t="shared" si="15"/>
        <v>--</v>
      </c>
      <c r="K191" s="47" t="str">
        <f t="shared" si="15"/>
        <v>--</v>
      </c>
      <c r="L191" s="47" t="str">
        <f t="shared" si="15"/>
        <v>--</v>
      </c>
      <c r="M191" s="47" t="str">
        <f t="shared" si="15"/>
        <v>--</v>
      </c>
      <c r="N191" s="47" t="str">
        <f t="shared" si="16"/>
        <v>--</v>
      </c>
      <c r="O191" s="180" t="str">
        <f t="shared" si="16"/>
        <v>--</v>
      </c>
      <c r="P191" s="203" t="str">
        <f t="shared" si="17"/>
        <v>--</v>
      </c>
    </row>
    <row r="192" spans="1:16" s="39" customFormat="1" ht="15" hidden="1" customHeight="1" x14ac:dyDescent="0.2">
      <c r="A192" s="11">
        <v>17</v>
      </c>
      <c r="B192" s="11"/>
      <c r="C192" s="132" t="str">
        <f t="shared" si="13"/>
        <v>項目17</v>
      </c>
      <c r="D192" s="243" t="str">
        <f t="shared" si="14"/>
        <v>--</v>
      </c>
      <c r="E192" s="47" t="str">
        <f t="shared" si="14"/>
        <v>--</v>
      </c>
      <c r="F192" s="47" t="str">
        <f t="shared" si="14"/>
        <v>--</v>
      </c>
      <c r="G192" s="47" t="str">
        <f t="shared" si="14"/>
        <v>--</v>
      </c>
      <c r="H192" s="47" t="str">
        <f t="shared" si="14"/>
        <v>--</v>
      </c>
      <c r="I192" s="47" t="str">
        <f t="shared" si="15"/>
        <v>--</v>
      </c>
      <c r="J192" s="47" t="str">
        <f t="shared" si="15"/>
        <v>--</v>
      </c>
      <c r="K192" s="47" t="str">
        <f t="shared" si="15"/>
        <v>--</v>
      </c>
      <c r="L192" s="47" t="str">
        <f t="shared" si="15"/>
        <v>--</v>
      </c>
      <c r="M192" s="47" t="str">
        <f t="shared" si="15"/>
        <v>--</v>
      </c>
      <c r="N192" s="47" t="str">
        <f t="shared" si="16"/>
        <v>--</v>
      </c>
      <c r="O192" s="180" t="str">
        <f t="shared" si="16"/>
        <v>--</v>
      </c>
      <c r="P192" s="203" t="str">
        <f t="shared" si="17"/>
        <v>--</v>
      </c>
    </row>
    <row r="193" spans="1:16" s="39" customFormat="1" ht="15" hidden="1" customHeight="1" x14ac:dyDescent="0.2">
      <c r="A193" s="11">
        <v>18</v>
      </c>
      <c r="B193" s="11"/>
      <c r="C193" s="132" t="str">
        <f t="shared" si="13"/>
        <v>項目18</v>
      </c>
      <c r="D193" s="243" t="str">
        <f t="shared" si="14"/>
        <v>--</v>
      </c>
      <c r="E193" s="47" t="str">
        <f t="shared" si="14"/>
        <v>--</v>
      </c>
      <c r="F193" s="47" t="str">
        <f t="shared" si="14"/>
        <v>--</v>
      </c>
      <c r="G193" s="47" t="str">
        <f t="shared" si="14"/>
        <v>--</v>
      </c>
      <c r="H193" s="47" t="str">
        <f t="shared" si="14"/>
        <v>--</v>
      </c>
      <c r="I193" s="47" t="str">
        <f t="shared" si="15"/>
        <v>--</v>
      </c>
      <c r="J193" s="47" t="str">
        <f t="shared" si="15"/>
        <v>--</v>
      </c>
      <c r="K193" s="47" t="str">
        <f t="shared" si="15"/>
        <v>--</v>
      </c>
      <c r="L193" s="47" t="str">
        <f t="shared" si="15"/>
        <v>--</v>
      </c>
      <c r="M193" s="47" t="str">
        <f t="shared" si="15"/>
        <v>--</v>
      </c>
      <c r="N193" s="47" t="str">
        <f t="shared" si="16"/>
        <v>--</v>
      </c>
      <c r="O193" s="180" t="str">
        <f t="shared" si="16"/>
        <v>--</v>
      </c>
      <c r="P193" s="203" t="str">
        <f t="shared" si="17"/>
        <v>--</v>
      </c>
    </row>
    <row r="194" spans="1:16" s="39" customFormat="1" ht="15" hidden="1" customHeight="1" x14ac:dyDescent="0.2">
      <c r="A194" s="11">
        <v>19</v>
      </c>
      <c r="B194" s="11"/>
      <c r="C194" s="132" t="str">
        <f t="shared" si="13"/>
        <v>項目19</v>
      </c>
      <c r="D194" s="243" t="str">
        <f t="shared" si="14"/>
        <v>--</v>
      </c>
      <c r="E194" s="47" t="str">
        <f t="shared" si="14"/>
        <v>--</v>
      </c>
      <c r="F194" s="47" t="str">
        <f t="shared" si="14"/>
        <v>--</v>
      </c>
      <c r="G194" s="47" t="str">
        <f t="shared" si="14"/>
        <v>--</v>
      </c>
      <c r="H194" s="47" t="str">
        <f t="shared" si="14"/>
        <v>--</v>
      </c>
      <c r="I194" s="47" t="str">
        <f t="shared" si="15"/>
        <v>--</v>
      </c>
      <c r="J194" s="47" t="str">
        <f t="shared" si="15"/>
        <v>--</v>
      </c>
      <c r="K194" s="47" t="str">
        <f t="shared" si="15"/>
        <v>--</v>
      </c>
      <c r="L194" s="47" t="str">
        <f t="shared" si="15"/>
        <v>--</v>
      </c>
      <c r="M194" s="47" t="str">
        <f t="shared" si="15"/>
        <v>--</v>
      </c>
      <c r="N194" s="47" t="str">
        <f t="shared" si="16"/>
        <v>--</v>
      </c>
      <c r="O194" s="180" t="str">
        <f t="shared" si="16"/>
        <v>--</v>
      </c>
      <c r="P194" s="203" t="str">
        <f t="shared" si="17"/>
        <v>--</v>
      </c>
    </row>
    <row r="195" spans="1:16" s="39" customFormat="1" ht="15" hidden="1" customHeight="1" x14ac:dyDescent="0.2">
      <c r="A195" s="11">
        <v>20</v>
      </c>
      <c r="B195" s="11"/>
      <c r="C195" s="132" t="str">
        <f t="shared" si="13"/>
        <v>項目20</v>
      </c>
      <c r="D195" s="243" t="str">
        <f t="shared" si="14"/>
        <v>--</v>
      </c>
      <c r="E195" s="47" t="str">
        <f t="shared" si="14"/>
        <v>--</v>
      </c>
      <c r="F195" s="47" t="str">
        <f t="shared" si="14"/>
        <v>--</v>
      </c>
      <c r="G195" s="47" t="str">
        <f t="shared" si="14"/>
        <v>--</v>
      </c>
      <c r="H195" s="47" t="str">
        <f t="shared" si="14"/>
        <v>--</v>
      </c>
      <c r="I195" s="47" t="str">
        <f t="shared" si="15"/>
        <v>--</v>
      </c>
      <c r="J195" s="47" t="str">
        <f t="shared" si="15"/>
        <v>--</v>
      </c>
      <c r="K195" s="47" t="str">
        <f t="shared" si="15"/>
        <v>--</v>
      </c>
      <c r="L195" s="47" t="str">
        <f t="shared" si="15"/>
        <v>--</v>
      </c>
      <c r="M195" s="47" t="str">
        <f t="shared" si="15"/>
        <v>--</v>
      </c>
      <c r="N195" s="47" t="str">
        <f t="shared" si="16"/>
        <v>--</v>
      </c>
      <c r="O195" s="180" t="str">
        <f t="shared" si="16"/>
        <v>--</v>
      </c>
      <c r="P195" s="203" t="str">
        <f t="shared" si="17"/>
        <v>--</v>
      </c>
    </row>
    <row r="196" spans="1:16" s="39" customFormat="1" ht="15" hidden="1" customHeight="1" x14ac:dyDescent="0.2">
      <c r="A196" s="11">
        <v>21</v>
      </c>
      <c r="B196" s="11"/>
      <c r="C196" s="132" t="str">
        <f t="shared" si="13"/>
        <v>項目21</v>
      </c>
      <c r="D196" s="243" t="str">
        <f t="shared" si="14"/>
        <v>--</v>
      </c>
      <c r="E196" s="47" t="str">
        <f t="shared" si="14"/>
        <v>--</v>
      </c>
      <c r="F196" s="47" t="str">
        <f t="shared" si="14"/>
        <v>--</v>
      </c>
      <c r="G196" s="47" t="str">
        <f t="shared" si="14"/>
        <v>--</v>
      </c>
      <c r="H196" s="47" t="str">
        <f t="shared" si="14"/>
        <v>--</v>
      </c>
      <c r="I196" s="47" t="str">
        <f t="shared" si="15"/>
        <v>--</v>
      </c>
      <c r="J196" s="47" t="str">
        <f t="shared" si="15"/>
        <v>--</v>
      </c>
      <c r="K196" s="47" t="str">
        <f t="shared" si="15"/>
        <v>--</v>
      </c>
      <c r="L196" s="47" t="str">
        <f t="shared" si="15"/>
        <v>--</v>
      </c>
      <c r="M196" s="47" t="str">
        <f t="shared" si="15"/>
        <v>--</v>
      </c>
      <c r="N196" s="47" t="str">
        <f t="shared" si="16"/>
        <v>--</v>
      </c>
      <c r="O196" s="180" t="str">
        <f t="shared" si="16"/>
        <v>--</v>
      </c>
      <c r="P196" s="203" t="str">
        <f t="shared" si="17"/>
        <v>--</v>
      </c>
    </row>
    <row r="197" spans="1:16" s="39" customFormat="1" ht="15" hidden="1" customHeight="1" x14ac:dyDescent="0.2">
      <c r="A197" s="11">
        <v>22</v>
      </c>
      <c r="B197" s="11"/>
      <c r="C197" s="132" t="str">
        <f t="shared" si="13"/>
        <v>項目22</v>
      </c>
      <c r="D197" s="243" t="str">
        <f t="shared" si="14"/>
        <v>--</v>
      </c>
      <c r="E197" s="47" t="str">
        <f t="shared" si="14"/>
        <v>--</v>
      </c>
      <c r="F197" s="47" t="str">
        <f t="shared" si="14"/>
        <v>--</v>
      </c>
      <c r="G197" s="47" t="str">
        <f t="shared" si="14"/>
        <v>--</v>
      </c>
      <c r="H197" s="47" t="str">
        <f t="shared" si="14"/>
        <v>--</v>
      </c>
      <c r="I197" s="47" t="str">
        <f t="shared" si="15"/>
        <v>--</v>
      </c>
      <c r="J197" s="47" t="str">
        <f t="shared" si="15"/>
        <v>--</v>
      </c>
      <c r="K197" s="47" t="str">
        <f t="shared" si="15"/>
        <v>--</v>
      </c>
      <c r="L197" s="47" t="str">
        <f t="shared" si="15"/>
        <v>--</v>
      </c>
      <c r="M197" s="47" t="str">
        <f t="shared" si="15"/>
        <v>--</v>
      </c>
      <c r="N197" s="47" t="str">
        <f t="shared" si="16"/>
        <v>--</v>
      </c>
      <c r="O197" s="180" t="str">
        <f t="shared" si="16"/>
        <v>--</v>
      </c>
      <c r="P197" s="203" t="str">
        <f t="shared" si="17"/>
        <v>--</v>
      </c>
    </row>
    <row r="198" spans="1:16" s="39" customFormat="1" ht="15" hidden="1" customHeight="1" x14ac:dyDescent="0.2">
      <c r="A198" s="11">
        <v>23</v>
      </c>
      <c r="B198" s="11"/>
      <c r="C198" s="132" t="str">
        <f t="shared" si="13"/>
        <v>項目23</v>
      </c>
      <c r="D198" s="243" t="str">
        <f t="shared" si="14"/>
        <v>--</v>
      </c>
      <c r="E198" s="47" t="str">
        <f t="shared" si="14"/>
        <v>--</v>
      </c>
      <c r="F198" s="47" t="str">
        <f t="shared" si="14"/>
        <v>--</v>
      </c>
      <c r="G198" s="47" t="str">
        <f t="shared" si="14"/>
        <v>--</v>
      </c>
      <c r="H198" s="47" t="str">
        <f t="shared" si="14"/>
        <v>--</v>
      </c>
      <c r="I198" s="47" t="str">
        <f t="shared" si="15"/>
        <v>--</v>
      </c>
      <c r="J198" s="47" t="str">
        <f t="shared" si="15"/>
        <v>--</v>
      </c>
      <c r="K198" s="47" t="str">
        <f t="shared" si="15"/>
        <v>--</v>
      </c>
      <c r="L198" s="47" t="str">
        <f t="shared" si="15"/>
        <v>--</v>
      </c>
      <c r="M198" s="47" t="str">
        <f t="shared" si="15"/>
        <v>--</v>
      </c>
      <c r="N198" s="47" t="str">
        <f t="shared" si="16"/>
        <v>--</v>
      </c>
      <c r="O198" s="180" t="str">
        <f t="shared" si="16"/>
        <v>--</v>
      </c>
      <c r="P198" s="203" t="str">
        <f t="shared" si="17"/>
        <v>--</v>
      </c>
    </row>
    <row r="199" spans="1:16" s="39" customFormat="1" ht="15" hidden="1" customHeight="1" x14ac:dyDescent="0.2">
      <c r="A199" s="11">
        <v>24</v>
      </c>
      <c r="B199" s="11"/>
      <c r="C199" s="132" t="str">
        <f t="shared" si="13"/>
        <v>項目24</v>
      </c>
      <c r="D199" s="243" t="str">
        <f t="shared" si="14"/>
        <v>--</v>
      </c>
      <c r="E199" s="47" t="str">
        <f t="shared" si="14"/>
        <v>--</v>
      </c>
      <c r="F199" s="47" t="str">
        <f t="shared" si="14"/>
        <v>--</v>
      </c>
      <c r="G199" s="47" t="str">
        <f t="shared" si="14"/>
        <v>--</v>
      </c>
      <c r="H199" s="47" t="str">
        <f t="shared" si="14"/>
        <v>--</v>
      </c>
      <c r="I199" s="47" t="str">
        <f t="shared" si="15"/>
        <v>--</v>
      </c>
      <c r="J199" s="47" t="str">
        <f t="shared" si="15"/>
        <v>--</v>
      </c>
      <c r="K199" s="47" t="str">
        <f t="shared" si="15"/>
        <v>--</v>
      </c>
      <c r="L199" s="47" t="str">
        <f t="shared" si="15"/>
        <v>--</v>
      </c>
      <c r="M199" s="47" t="str">
        <f t="shared" si="15"/>
        <v>--</v>
      </c>
      <c r="N199" s="47" t="str">
        <f t="shared" si="16"/>
        <v>--</v>
      </c>
      <c r="O199" s="180" t="str">
        <f t="shared" si="16"/>
        <v>--</v>
      </c>
      <c r="P199" s="203" t="str">
        <f t="shared" si="17"/>
        <v>--</v>
      </c>
    </row>
    <row r="200" spans="1:16" s="39" customFormat="1" ht="15" hidden="1" customHeight="1" x14ac:dyDescent="0.2">
      <c r="A200" s="11">
        <v>25</v>
      </c>
      <c r="B200" s="11"/>
      <c r="C200" s="132" t="str">
        <f t="shared" si="13"/>
        <v>項目25</v>
      </c>
      <c r="D200" s="243" t="str">
        <f t="shared" si="14"/>
        <v>--</v>
      </c>
      <c r="E200" s="47" t="str">
        <f t="shared" si="14"/>
        <v>--</v>
      </c>
      <c r="F200" s="47" t="str">
        <f t="shared" si="14"/>
        <v>--</v>
      </c>
      <c r="G200" s="47" t="str">
        <f t="shared" si="14"/>
        <v>--</v>
      </c>
      <c r="H200" s="47" t="str">
        <f t="shared" si="14"/>
        <v>--</v>
      </c>
      <c r="I200" s="47" t="str">
        <f t="shared" si="15"/>
        <v>--</v>
      </c>
      <c r="J200" s="47" t="str">
        <f t="shared" si="15"/>
        <v>--</v>
      </c>
      <c r="K200" s="47" t="str">
        <f t="shared" si="15"/>
        <v>--</v>
      </c>
      <c r="L200" s="47" t="str">
        <f t="shared" si="15"/>
        <v>--</v>
      </c>
      <c r="M200" s="47" t="str">
        <f t="shared" si="15"/>
        <v>--</v>
      </c>
      <c r="N200" s="47" t="str">
        <f t="shared" si="16"/>
        <v>--</v>
      </c>
      <c r="O200" s="180" t="str">
        <f t="shared" si="16"/>
        <v>--</v>
      </c>
      <c r="P200" s="203" t="str">
        <f t="shared" si="17"/>
        <v>--</v>
      </c>
    </row>
    <row r="201" spans="1:16" s="39" customFormat="1" ht="15" hidden="1" customHeight="1" x14ac:dyDescent="0.2">
      <c r="A201" s="11">
        <v>26</v>
      </c>
      <c r="B201" s="11"/>
      <c r="C201" s="132" t="str">
        <f t="shared" si="13"/>
        <v>項目26</v>
      </c>
      <c r="D201" s="243" t="str">
        <f t="shared" si="14"/>
        <v>--</v>
      </c>
      <c r="E201" s="47" t="str">
        <f t="shared" si="14"/>
        <v>--</v>
      </c>
      <c r="F201" s="47" t="str">
        <f t="shared" si="14"/>
        <v>--</v>
      </c>
      <c r="G201" s="47" t="str">
        <f t="shared" si="14"/>
        <v>--</v>
      </c>
      <c r="H201" s="47" t="str">
        <f t="shared" si="14"/>
        <v>--</v>
      </c>
      <c r="I201" s="47" t="str">
        <f t="shared" si="15"/>
        <v>--</v>
      </c>
      <c r="J201" s="47" t="str">
        <f t="shared" si="15"/>
        <v>--</v>
      </c>
      <c r="K201" s="47" t="str">
        <f t="shared" si="15"/>
        <v>--</v>
      </c>
      <c r="L201" s="47" t="str">
        <f t="shared" si="15"/>
        <v>--</v>
      </c>
      <c r="M201" s="47" t="str">
        <f t="shared" si="15"/>
        <v>--</v>
      </c>
      <c r="N201" s="47" t="str">
        <f t="shared" si="16"/>
        <v>--</v>
      </c>
      <c r="O201" s="180" t="str">
        <f t="shared" si="16"/>
        <v>--</v>
      </c>
      <c r="P201" s="203" t="str">
        <f t="shared" si="17"/>
        <v>--</v>
      </c>
    </row>
    <row r="202" spans="1:16" s="39" customFormat="1" ht="15" hidden="1" customHeight="1" x14ac:dyDescent="0.2">
      <c r="A202" s="11">
        <v>27</v>
      </c>
      <c r="B202" s="11"/>
      <c r="C202" s="132" t="str">
        <f t="shared" si="13"/>
        <v>項目27</v>
      </c>
      <c r="D202" s="243" t="str">
        <f t="shared" si="14"/>
        <v>--</v>
      </c>
      <c r="E202" s="47" t="str">
        <f t="shared" si="14"/>
        <v>--</v>
      </c>
      <c r="F202" s="47" t="str">
        <f t="shared" si="14"/>
        <v>--</v>
      </c>
      <c r="G202" s="47" t="str">
        <f t="shared" si="14"/>
        <v>--</v>
      </c>
      <c r="H202" s="47" t="str">
        <f t="shared" si="14"/>
        <v>--</v>
      </c>
      <c r="I202" s="47" t="str">
        <f t="shared" si="15"/>
        <v>--</v>
      </c>
      <c r="J202" s="47" t="str">
        <f t="shared" si="15"/>
        <v>--</v>
      </c>
      <c r="K202" s="47" t="str">
        <f t="shared" si="15"/>
        <v>--</v>
      </c>
      <c r="L202" s="47" t="str">
        <f t="shared" si="15"/>
        <v>--</v>
      </c>
      <c r="M202" s="47" t="str">
        <f t="shared" si="15"/>
        <v>--</v>
      </c>
      <c r="N202" s="47" t="str">
        <f t="shared" si="16"/>
        <v>--</v>
      </c>
      <c r="O202" s="180" t="str">
        <f t="shared" si="16"/>
        <v>--</v>
      </c>
      <c r="P202" s="203" t="str">
        <f t="shared" si="17"/>
        <v>--</v>
      </c>
    </row>
    <row r="203" spans="1:16" s="39" customFormat="1" ht="15" hidden="1" customHeight="1" x14ac:dyDescent="0.2">
      <c r="A203" s="11">
        <v>28</v>
      </c>
      <c r="B203" s="11"/>
      <c r="C203" s="132" t="str">
        <f t="shared" si="13"/>
        <v>項目28</v>
      </c>
      <c r="D203" s="243" t="str">
        <f t="shared" si="14"/>
        <v>--</v>
      </c>
      <c r="E203" s="47" t="str">
        <f t="shared" si="14"/>
        <v>--</v>
      </c>
      <c r="F203" s="47" t="str">
        <f t="shared" si="14"/>
        <v>--</v>
      </c>
      <c r="G203" s="47" t="str">
        <f t="shared" si="14"/>
        <v>--</v>
      </c>
      <c r="H203" s="47" t="str">
        <f t="shared" si="14"/>
        <v>--</v>
      </c>
      <c r="I203" s="47" t="str">
        <f t="shared" si="15"/>
        <v>--</v>
      </c>
      <c r="J203" s="47" t="str">
        <f t="shared" si="15"/>
        <v>--</v>
      </c>
      <c r="K203" s="47" t="str">
        <f t="shared" si="15"/>
        <v>--</v>
      </c>
      <c r="L203" s="47" t="str">
        <f t="shared" si="15"/>
        <v>--</v>
      </c>
      <c r="M203" s="47" t="str">
        <f t="shared" si="15"/>
        <v>--</v>
      </c>
      <c r="N203" s="47" t="str">
        <f t="shared" si="16"/>
        <v>--</v>
      </c>
      <c r="O203" s="180" t="str">
        <f t="shared" si="16"/>
        <v>--</v>
      </c>
      <c r="P203" s="203" t="str">
        <f t="shared" si="17"/>
        <v>--</v>
      </c>
    </row>
    <row r="204" spans="1:16" s="39" customFormat="1" ht="15" hidden="1" customHeight="1" x14ac:dyDescent="0.2">
      <c r="A204" s="11">
        <v>29</v>
      </c>
      <c r="B204" s="11"/>
      <c r="C204" s="132" t="str">
        <f t="shared" si="13"/>
        <v>項目29</v>
      </c>
      <c r="D204" s="243" t="str">
        <f t="shared" si="14"/>
        <v>--</v>
      </c>
      <c r="E204" s="47" t="str">
        <f t="shared" si="14"/>
        <v>--</v>
      </c>
      <c r="F204" s="47" t="str">
        <f t="shared" si="14"/>
        <v>--</v>
      </c>
      <c r="G204" s="47" t="str">
        <f t="shared" si="14"/>
        <v>--</v>
      </c>
      <c r="H204" s="47" t="str">
        <f t="shared" si="14"/>
        <v>--</v>
      </c>
      <c r="I204" s="47" t="str">
        <f t="shared" si="15"/>
        <v>--</v>
      </c>
      <c r="J204" s="47" t="str">
        <f t="shared" si="15"/>
        <v>--</v>
      </c>
      <c r="K204" s="47" t="str">
        <f t="shared" si="15"/>
        <v>--</v>
      </c>
      <c r="L204" s="47" t="str">
        <f t="shared" si="15"/>
        <v>--</v>
      </c>
      <c r="M204" s="47" t="str">
        <f t="shared" si="15"/>
        <v>--</v>
      </c>
      <c r="N204" s="47" t="str">
        <f t="shared" si="16"/>
        <v>--</v>
      </c>
      <c r="O204" s="180" t="str">
        <f t="shared" si="16"/>
        <v>--</v>
      </c>
      <c r="P204" s="203" t="str">
        <f t="shared" si="17"/>
        <v>--</v>
      </c>
    </row>
    <row r="205" spans="1:16" s="39" customFormat="1" ht="15" hidden="1" customHeight="1" x14ac:dyDescent="0.2">
      <c r="A205" s="11">
        <v>30</v>
      </c>
      <c r="B205" s="11"/>
      <c r="C205" s="132" t="str">
        <f t="shared" si="13"/>
        <v>項目30</v>
      </c>
      <c r="D205" s="243" t="str">
        <f t="shared" si="14"/>
        <v>--</v>
      </c>
      <c r="E205" s="47" t="str">
        <f t="shared" si="14"/>
        <v>--</v>
      </c>
      <c r="F205" s="47" t="str">
        <f t="shared" si="14"/>
        <v>--</v>
      </c>
      <c r="G205" s="47" t="str">
        <f t="shared" si="14"/>
        <v>--</v>
      </c>
      <c r="H205" s="47" t="str">
        <f t="shared" si="14"/>
        <v>--</v>
      </c>
      <c r="I205" s="47" t="str">
        <f t="shared" si="15"/>
        <v>--</v>
      </c>
      <c r="J205" s="47" t="str">
        <f t="shared" si="15"/>
        <v>--</v>
      </c>
      <c r="K205" s="47" t="str">
        <f t="shared" si="15"/>
        <v>--</v>
      </c>
      <c r="L205" s="47" t="str">
        <f t="shared" si="15"/>
        <v>--</v>
      </c>
      <c r="M205" s="47" t="str">
        <f t="shared" si="15"/>
        <v>--</v>
      </c>
      <c r="N205" s="47" t="str">
        <f t="shared" si="16"/>
        <v>--</v>
      </c>
      <c r="O205" s="180" t="str">
        <f t="shared" si="16"/>
        <v>--</v>
      </c>
      <c r="P205" s="203" t="str">
        <f t="shared" si="17"/>
        <v>--</v>
      </c>
    </row>
    <row r="206" spans="1:16" s="39" customFormat="1" ht="15" hidden="1" customHeight="1" x14ac:dyDescent="0.2">
      <c r="A206" s="11">
        <v>31</v>
      </c>
      <c r="B206" s="11"/>
      <c r="C206" s="132" t="str">
        <f t="shared" si="13"/>
        <v>項目31</v>
      </c>
      <c r="D206" s="243" t="str">
        <f t="shared" si="14"/>
        <v>--</v>
      </c>
      <c r="E206" s="47" t="str">
        <f t="shared" si="14"/>
        <v>--</v>
      </c>
      <c r="F206" s="47" t="str">
        <f t="shared" si="14"/>
        <v>--</v>
      </c>
      <c r="G206" s="47" t="str">
        <f t="shared" si="14"/>
        <v>--</v>
      </c>
      <c r="H206" s="47" t="str">
        <f t="shared" si="14"/>
        <v>--</v>
      </c>
      <c r="I206" s="47" t="str">
        <f t="shared" si="15"/>
        <v>--</v>
      </c>
      <c r="J206" s="47" t="str">
        <f t="shared" si="15"/>
        <v>--</v>
      </c>
      <c r="K206" s="47" t="str">
        <f t="shared" si="15"/>
        <v>--</v>
      </c>
      <c r="L206" s="47" t="str">
        <f t="shared" si="15"/>
        <v>--</v>
      </c>
      <c r="M206" s="47" t="str">
        <f t="shared" si="15"/>
        <v>--</v>
      </c>
      <c r="N206" s="47" t="str">
        <f t="shared" si="16"/>
        <v>--</v>
      </c>
      <c r="O206" s="180" t="str">
        <f t="shared" si="16"/>
        <v>--</v>
      </c>
      <c r="P206" s="203" t="str">
        <f t="shared" si="17"/>
        <v>--</v>
      </c>
    </row>
    <row r="207" spans="1:16" s="39" customFormat="1" ht="15" hidden="1" customHeight="1" x14ac:dyDescent="0.2">
      <c r="A207" s="11">
        <v>32</v>
      </c>
      <c r="B207" s="11"/>
      <c r="C207" s="132" t="str">
        <f t="shared" si="13"/>
        <v>項目32</v>
      </c>
      <c r="D207" s="243" t="str">
        <f t="shared" si="14"/>
        <v>--</v>
      </c>
      <c r="E207" s="47" t="str">
        <f t="shared" si="14"/>
        <v>--</v>
      </c>
      <c r="F207" s="47" t="str">
        <f t="shared" si="14"/>
        <v>--</v>
      </c>
      <c r="G207" s="47" t="str">
        <f t="shared" si="14"/>
        <v>--</v>
      </c>
      <c r="H207" s="47" t="str">
        <f t="shared" si="14"/>
        <v>--</v>
      </c>
      <c r="I207" s="47" t="str">
        <f t="shared" si="15"/>
        <v>--</v>
      </c>
      <c r="J207" s="47" t="str">
        <f t="shared" si="15"/>
        <v>--</v>
      </c>
      <c r="K207" s="47" t="str">
        <f t="shared" si="15"/>
        <v>--</v>
      </c>
      <c r="L207" s="47" t="str">
        <f t="shared" si="15"/>
        <v>--</v>
      </c>
      <c r="M207" s="47" t="str">
        <f t="shared" si="15"/>
        <v>--</v>
      </c>
      <c r="N207" s="47" t="str">
        <f t="shared" si="16"/>
        <v>--</v>
      </c>
      <c r="O207" s="180" t="str">
        <f t="shared" si="16"/>
        <v>--</v>
      </c>
      <c r="P207" s="203" t="str">
        <f t="shared" si="17"/>
        <v>--</v>
      </c>
    </row>
    <row r="208" spans="1:16" s="39" customFormat="1" ht="15" hidden="1" customHeight="1" x14ac:dyDescent="0.2">
      <c r="A208" s="11">
        <v>33</v>
      </c>
      <c r="B208" s="11"/>
      <c r="C208" s="132" t="str">
        <f t="shared" si="13"/>
        <v>項目33</v>
      </c>
      <c r="D208" s="243" t="str">
        <f t="shared" si="14"/>
        <v>--</v>
      </c>
      <c r="E208" s="47" t="str">
        <f t="shared" si="14"/>
        <v>--</v>
      </c>
      <c r="F208" s="47" t="str">
        <f t="shared" si="14"/>
        <v>--</v>
      </c>
      <c r="G208" s="47" t="str">
        <f t="shared" si="14"/>
        <v>--</v>
      </c>
      <c r="H208" s="47" t="str">
        <f t="shared" si="14"/>
        <v>--</v>
      </c>
      <c r="I208" s="47" t="str">
        <f t="shared" si="15"/>
        <v>--</v>
      </c>
      <c r="J208" s="47" t="str">
        <f t="shared" si="15"/>
        <v>--</v>
      </c>
      <c r="K208" s="47" t="str">
        <f t="shared" si="15"/>
        <v>--</v>
      </c>
      <c r="L208" s="47" t="str">
        <f t="shared" si="15"/>
        <v>--</v>
      </c>
      <c r="M208" s="47" t="str">
        <f t="shared" si="15"/>
        <v>--</v>
      </c>
      <c r="N208" s="47" t="str">
        <f t="shared" si="16"/>
        <v>--</v>
      </c>
      <c r="O208" s="180" t="str">
        <f t="shared" si="16"/>
        <v>--</v>
      </c>
      <c r="P208" s="203" t="str">
        <f t="shared" si="17"/>
        <v>--</v>
      </c>
    </row>
    <row r="209" spans="1:16" s="39" customFormat="1" ht="15" hidden="1" customHeight="1" x14ac:dyDescent="0.2">
      <c r="A209" s="11">
        <v>34</v>
      </c>
      <c r="B209" s="11"/>
      <c r="C209" s="132" t="str">
        <f t="shared" si="13"/>
        <v>項目34</v>
      </c>
      <c r="D209" s="243" t="str">
        <f t="shared" si="14"/>
        <v>--</v>
      </c>
      <c r="E209" s="47" t="str">
        <f t="shared" si="14"/>
        <v>--</v>
      </c>
      <c r="F209" s="47" t="str">
        <f t="shared" si="14"/>
        <v>--</v>
      </c>
      <c r="G209" s="47" t="str">
        <f t="shared" si="14"/>
        <v>--</v>
      </c>
      <c r="H209" s="47" t="str">
        <f t="shared" si="14"/>
        <v>--</v>
      </c>
      <c r="I209" s="47" t="str">
        <f t="shared" si="15"/>
        <v>--</v>
      </c>
      <c r="J209" s="47" t="str">
        <f t="shared" si="15"/>
        <v>--</v>
      </c>
      <c r="K209" s="47" t="str">
        <f t="shared" si="15"/>
        <v>--</v>
      </c>
      <c r="L209" s="47" t="str">
        <f t="shared" si="15"/>
        <v>--</v>
      </c>
      <c r="M209" s="47" t="str">
        <f t="shared" si="15"/>
        <v>--</v>
      </c>
      <c r="N209" s="47" t="str">
        <f t="shared" si="16"/>
        <v>--</v>
      </c>
      <c r="O209" s="180" t="str">
        <f t="shared" si="16"/>
        <v>--</v>
      </c>
      <c r="P209" s="203" t="str">
        <f t="shared" si="17"/>
        <v>--</v>
      </c>
    </row>
    <row r="210" spans="1:16" s="39" customFormat="1" ht="15" hidden="1" customHeight="1" x14ac:dyDescent="0.2">
      <c r="A210" s="11">
        <v>35</v>
      </c>
      <c r="B210" s="11"/>
      <c r="C210" s="132" t="str">
        <f t="shared" si="13"/>
        <v>項目35</v>
      </c>
      <c r="D210" s="243" t="str">
        <f t="shared" si="14"/>
        <v>--</v>
      </c>
      <c r="E210" s="47" t="str">
        <f t="shared" si="14"/>
        <v>--</v>
      </c>
      <c r="F210" s="47" t="str">
        <f t="shared" si="14"/>
        <v>--</v>
      </c>
      <c r="G210" s="47" t="str">
        <f t="shared" si="14"/>
        <v>--</v>
      </c>
      <c r="H210" s="47" t="str">
        <f t="shared" si="14"/>
        <v>--</v>
      </c>
      <c r="I210" s="47" t="str">
        <f t="shared" si="15"/>
        <v>--</v>
      </c>
      <c r="J210" s="47" t="str">
        <f t="shared" si="15"/>
        <v>--</v>
      </c>
      <c r="K210" s="47" t="str">
        <f t="shared" si="15"/>
        <v>--</v>
      </c>
      <c r="L210" s="47" t="str">
        <f t="shared" si="15"/>
        <v>--</v>
      </c>
      <c r="M210" s="47" t="str">
        <f t="shared" si="15"/>
        <v>--</v>
      </c>
      <c r="N210" s="47" t="str">
        <f t="shared" si="16"/>
        <v>--</v>
      </c>
      <c r="O210" s="180" t="str">
        <f t="shared" si="16"/>
        <v>--</v>
      </c>
      <c r="P210" s="203" t="str">
        <f t="shared" si="17"/>
        <v>--</v>
      </c>
    </row>
    <row r="211" spans="1:16" s="39" customFormat="1" ht="15" hidden="1" customHeight="1" x14ac:dyDescent="0.2">
      <c r="A211" s="11">
        <v>36</v>
      </c>
      <c r="B211" s="11"/>
      <c r="C211" s="132" t="str">
        <f t="shared" si="13"/>
        <v>項目36</v>
      </c>
      <c r="D211" s="243" t="str">
        <f t="shared" si="14"/>
        <v>--</v>
      </c>
      <c r="E211" s="47" t="str">
        <f t="shared" si="14"/>
        <v>--</v>
      </c>
      <c r="F211" s="47" t="str">
        <f t="shared" si="14"/>
        <v>--</v>
      </c>
      <c r="G211" s="47" t="str">
        <f t="shared" si="14"/>
        <v>--</v>
      </c>
      <c r="H211" s="47" t="str">
        <f t="shared" si="14"/>
        <v>--</v>
      </c>
      <c r="I211" s="47" t="str">
        <f t="shared" si="15"/>
        <v>--</v>
      </c>
      <c r="J211" s="47" t="str">
        <f t="shared" si="15"/>
        <v>--</v>
      </c>
      <c r="K211" s="47" t="str">
        <f t="shared" si="15"/>
        <v>--</v>
      </c>
      <c r="L211" s="47" t="str">
        <f t="shared" si="15"/>
        <v>--</v>
      </c>
      <c r="M211" s="47" t="str">
        <f t="shared" si="15"/>
        <v>--</v>
      </c>
      <c r="N211" s="47" t="str">
        <f t="shared" si="16"/>
        <v>--</v>
      </c>
      <c r="O211" s="180" t="str">
        <f t="shared" si="16"/>
        <v>--</v>
      </c>
      <c r="P211" s="203" t="str">
        <f t="shared" si="17"/>
        <v>--</v>
      </c>
    </row>
    <row r="212" spans="1:16" s="39" customFormat="1" ht="15" hidden="1" customHeight="1" x14ac:dyDescent="0.2">
      <c r="A212" s="11">
        <v>37</v>
      </c>
      <c r="B212" s="11"/>
      <c r="C212" s="132" t="str">
        <f t="shared" si="13"/>
        <v>項目37</v>
      </c>
      <c r="D212" s="243" t="str">
        <f t="shared" si="14"/>
        <v>--</v>
      </c>
      <c r="E212" s="47" t="str">
        <f t="shared" si="14"/>
        <v>--</v>
      </c>
      <c r="F212" s="47" t="str">
        <f t="shared" si="14"/>
        <v>--</v>
      </c>
      <c r="G212" s="47" t="str">
        <f t="shared" si="14"/>
        <v>--</v>
      </c>
      <c r="H212" s="47" t="str">
        <f t="shared" si="14"/>
        <v>--</v>
      </c>
      <c r="I212" s="47" t="str">
        <f t="shared" si="15"/>
        <v>--</v>
      </c>
      <c r="J212" s="47" t="str">
        <f t="shared" si="15"/>
        <v>--</v>
      </c>
      <c r="K212" s="47" t="str">
        <f t="shared" si="15"/>
        <v>--</v>
      </c>
      <c r="L212" s="47" t="str">
        <f t="shared" si="15"/>
        <v>--</v>
      </c>
      <c r="M212" s="47" t="str">
        <f t="shared" si="15"/>
        <v>--</v>
      </c>
      <c r="N212" s="47" t="str">
        <f t="shared" si="16"/>
        <v>--</v>
      </c>
      <c r="O212" s="180" t="str">
        <f t="shared" si="16"/>
        <v>--</v>
      </c>
      <c r="P212" s="203" t="str">
        <f t="shared" si="17"/>
        <v>--</v>
      </c>
    </row>
    <row r="213" spans="1:16" s="39" customFormat="1" ht="15" hidden="1" customHeight="1" x14ac:dyDescent="0.2">
      <c r="A213" s="11">
        <v>38</v>
      </c>
      <c r="B213" s="11"/>
      <c r="C213" s="132" t="str">
        <f t="shared" si="13"/>
        <v>項目38</v>
      </c>
      <c r="D213" s="243" t="str">
        <f t="shared" si="14"/>
        <v>--</v>
      </c>
      <c r="E213" s="47" t="str">
        <f t="shared" si="14"/>
        <v>--</v>
      </c>
      <c r="F213" s="47" t="str">
        <f t="shared" si="14"/>
        <v>--</v>
      </c>
      <c r="G213" s="47" t="str">
        <f t="shared" si="14"/>
        <v>--</v>
      </c>
      <c r="H213" s="47" t="str">
        <f t="shared" si="14"/>
        <v>--</v>
      </c>
      <c r="I213" s="47" t="str">
        <f t="shared" si="15"/>
        <v>--</v>
      </c>
      <c r="J213" s="47" t="str">
        <f t="shared" si="15"/>
        <v>--</v>
      </c>
      <c r="K213" s="47" t="str">
        <f t="shared" si="15"/>
        <v>--</v>
      </c>
      <c r="L213" s="47" t="str">
        <f t="shared" si="15"/>
        <v>--</v>
      </c>
      <c r="M213" s="47" t="str">
        <f t="shared" si="15"/>
        <v>--</v>
      </c>
      <c r="N213" s="47" t="str">
        <f t="shared" si="16"/>
        <v>--</v>
      </c>
      <c r="O213" s="180" t="str">
        <f t="shared" si="16"/>
        <v>--</v>
      </c>
      <c r="P213" s="203" t="str">
        <f t="shared" si="17"/>
        <v>--</v>
      </c>
    </row>
    <row r="214" spans="1:16" s="39" customFormat="1" ht="15" hidden="1" customHeight="1" x14ac:dyDescent="0.2">
      <c r="A214" s="11">
        <v>39</v>
      </c>
      <c r="B214" s="11"/>
      <c r="C214" s="132" t="str">
        <f t="shared" si="13"/>
        <v>項目39</v>
      </c>
      <c r="D214" s="243" t="str">
        <f t="shared" si="14"/>
        <v>--</v>
      </c>
      <c r="E214" s="47" t="str">
        <f t="shared" si="14"/>
        <v>--</v>
      </c>
      <c r="F214" s="47" t="str">
        <f t="shared" si="14"/>
        <v>--</v>
      </c>
      <c r="G214" s="47" t="str">
        <f t="shared" si="14"/>
        <v>--</v>
      </c>
      <c r="H214" s="47" t="str">
        <f t="shared" si="14"/>
        <v>--</v>
      </c>
      <c r="I214" s="47" t="str">
        <f t="shared" si="15"/>
        <v>--</v>
      </c>
      <c r="J214" s="47" t="str">
        <f t="shared" si="15"/>
        <v>--</v>
      </c>
      <c r="K214" s="47" t="str">
        <f t="shared" si="15"/>
        <v>--</v>
      </c>
      <c r="L214" s="47" t="str">
        <f t="shared" si="15"/>
        <v>--</v>
      </c>
      <c r="M214" s="47" t="str">
        <f t="shared" si="15"/>
        <v>--</v>
      </c>
      <c r="N214" s="47" t="str">
        <f t="shared" si="16"/>
        <v>--</v>
      </c>
      <c r="O214" s="180" t="str">
        <f t="shared" si="16"/>
        <v>--</v>
      </c>
      <c r="P214" s="203" t="str">
        <f t="shared" si="17"/>
        <v>--</v>
      </c>
    </row>
    <row r="215" spans="1:16" s="39" customFormat="1" ht="15" hidden="1" customHeight="1" x14ac:dyDescent="0.2">
      <c r="A215" s="11">
        <v>40</v>
      </c>
      <c r="B215" s="11"/>
      <c r="C215" s="132" t="str">
        <f t="shared" si="13"/>
        <v>項目40</v>
      </c>
      <c r="D215" s="243" t="str">
        <f t="shared" si="14"/>
        <v>--</v>
      </c>
      <c r="E215" s="47" t="str">
        <f t="shared" si="14"/>
        <v>--</v>
      </c>
      <c r="F215" s="47" t="str">
        <f t="shared" si="14"/>
        <v>--</v>
      </c>
      <c r="G215" s="47" t="str">
        <f t="shared" si="14"/>
        <v>--</v>
      </c>
      <c r="H215" s="47" t="str">
        <f t="shared" si="14"/>
        <v>--</v>
      </c>
      <c r="I215" s="47" t="str">
        <f t="shared" si="15"/>
        <v>--</v>
      </c>
      <c r="J215" s="47" t="str">
        <f t="shared" si="15"/>
        <v>--</v>
      </c>
      <c r="K215" s="47" t="str">
        <f t="shared" si="15"/>
        <v>--</v>
      </c>
      <c r="L215" s="47" t="str">
        <f t="shared" si="15"/>
        <v>--</v>
      </c>
      <c r="M215" s="47" t="str">
        <f t="shared" si="15"/>
        <v>--</v>
      </c>
      <c r="N215" s="47" t="str">
        <f t="shared" si="16"/>
        <v>--</v>
      </c>
      <c r="O215" s="180" t="str">
        <f t="shared" si="16"/>
        <v>--</v>
      </c>
      <c r="P215" s="203" t="str">
        <f t="shared" si="17"/>
        <v>--</v>
      </c>
    </row>
    <row r="216" spans="1:16" s="39" customFormat="1" ht="15" hidden="1" customHeight="1" x14ac:dyDescent="0.2">
      <c r="A216" s="11">
        <v>41</v>
      </c>
      <c r="B216" s="11"/>
      <c r="C216" s="132" t="str">
        <f t="shared" si="13"/>
        <v>項目41</v>
      </c>
      <c r="D216" s="243" t="str">
        <f t="shared" si="14"/>
        <v>--</v>
      </c>
      <c r="E216" s="47" t="str">
        <f t="shared" si="14"/>
        <v>--</v>
      </c>
      <c r="F216" s="47" t="str">
        <f t="shared" si="14"/>
        <v>--</v>
      </c>
      <c r="G216" s="47" t="str">
        <f t="shared" si="14"/>
        <v>--</v>
      </c>
      <c r="H216" s="47" t="str">
        <f t="shared" si="14"/>
        <v>--</v>
      </c>
      <c r="I216" s="47" t="str">
        <f t="shared" si="15"/>
        <v>--</v>
      </c>
      <c r="J216" s="47" t="str">
        <f t="shared" si="15"/>
        <v>--</v>
      </c>
      <c r="K216" s="47" t="str">
        <f t="shared" si="15"/>
        <v>--</v>
      </c>
      <c r="L216" s="47" t="str">
        <f t="shared" si="15"/>
        <v>--</v>
      </c>
      <c r="M216" s="47" t="str">
        <f t="shared" si="15"/>
        <v>--</v>
      </c>
      <c r="N216" s="47" t="str">
        <f t="shared" si="16"/>
        <v>--</v>
      </c>
      <c r="O216" s="180" t="str">
        <f t="shared" si="16"/>
        <v>--</v>
      </c>
      <c r="P216" s="203" t="str">
        <f t="shared" si="17"/>
        <v>--</v>
      </c>
    </row>
    <row r="217" spans="1:16" s="39" customFormat="1" ht="15" hidden="1" customHeight="1" x14ac:dyDescent="0.2">
      <c r="A217" s="11">
        <v>42</v>
      </c>
      <c r="B217" s="11"/>
      <c r="C217" s="132" t="str">
        <f t="shared" si="13"/>
        <v>項目42</v>
      </c>
      <c r="D217" s="243" t="str">
        <f t="shared" si="14"/>
        <v>--</v>
      </c>
      <c r="E217" s="47" t="str">
        <f t="shared" si="14"/>
        <v>--</v>
      </c>
      <c r="F217" s="47" t="str">
        <f t="shared" si="14"/>
        <v>--</v>
      </c>
      <c r="G217" s="47" t="str">
        <f t="shared" si="14"/>
        <v>--</v>
      </c>
      <c r="H217" s="47" t="str">
        <f t="shared" si="14"/>
        <v>--</v>
      </c>
      <c r="I217" s="47" t="str">
        <f t="shared" si="15"/>
        <v>--</v>
      </c>
      <c r="J217" s="47" t="str">
        <f t="shared" si="15"/>
        <v>--</v>
      </c>
      <c r="K217" s="47" t="str">
        <f t="shared" si="15"/>
        <v>--</v>
      </c>
      <c r="L217" s="47" t="str">
        <f t="shared" si="15"/>
        <v>--</v>
      </c>
      <c r="M217" s="47" t="str">
        <f t="shared" si="15"/>
        <v>--</v>
      </c>
      <c r="N217" s="47" t="str">
        <f t="shared" si="16"/>
        <v>--</v>
      </c>
      <c r="O217" s="180" t="str">
        <f t="shared" si="16"/>
        <v>--</v>
      </c>
      <c r="P217" s="203" t="str">
        <f t="shared" si="17"/>
        <v>--</v>
      </c>
    </row>
    <row r="218" spans="1:16" s="39" customFormat="1" ht="15" hidden="1" customHeight="1" x14ac:dyDescent="0.2">
      <c r="A218" s="11">
        <v>43</v>
      </c>
      <c r="B218" s="11"/>
      <c r="C218" s="132" t="str">
        <f t="shared" si="13"/>
        <v>項目43</v>
      </c>
      <c r="D218" s="243" t="str">
        <f t="shared" si="14"/>
        <v>--</v>
      </c>
      <c r="E218" s="47" t="str">
        <f t="shared" si="14"/>
        <v>--</v>
      </c>
      <c r="F218" s="47" t="str">
        <f t="shared" si="14"/>
        <v>--</v>
      </c>
      <c r="G218" s="47" t="str">
        <f t="shared" si="14"/>
        <v>--</v>
      </c>
      <c r="H218" s="47" t="str">
        <f t="shared" si="14"/>
        <v>--</v>
      </c>
      <c r="I218" s="47" t="str">
        <f t="shared" si="15"/>
        <v>--</v>
      </c>
      <c r="J218" s="47" t="str">
        <f t="shared" si="15"/>
        <v>--</v>
      </c>
      <c r="K218" s="47" t="str">
        <f t="shared" si="15"/>
        <v>--</v>
      </c>
      <c r="L218" s="47" t="str">
        <f t="shared" si="15"/>
        <v>--</v>
      </c>
      <c r="M218" s="47" t="str">
        <f t="shared" si="15"/>
        <v>--</v>
      </c>
      <c r="N218" s="47" t="str">
        <f t="shared" si="16"/>
        <v>--</v>
      </c>
      <c r="O218" s="180" t="str">
        <f t="shared" si="16"/>
        <v>--</v>
      </c>
      <c r="P218" s="203" t="str">
        <f t="shared" si="17"/>
        <v>--</v>
      </c>
    </row>
    <row r="219" spans="1:16" s="39" customFormat="1" ht="15" hidden="1" customHeight="1" x14ac:dyDescent="0.2">
      <c r="A219" s="11">
        <v>44</v>
      </c>
      <c r="B219" s="11"/>
      <c r="C219" s="132" t="str">
        <f t="shared" si="13"/>
        <v>項目44</v>
      </c>
      <c r="D219" s="243" t="str">
        <f t="shared" si="14"/>
        <v>--</v>
      </c>
      <c r="E219" s="47" t="str">
        <f t="shared" si="14"/>
        <v>--</v>
      </c>
      <c r="F219" s="47" t="str">
        <f t="shared" si="14"/>
        <v>--</v>
      </c>
      <c r="G219" s="47" t="str">
        <f t="shared" si="14"/>
        <v>--</v>
      </c>
      <c r="H219" s="47" t="str">
        <f t="shared" si="14"/>
        <v>--</v>
      </c>
      <c r="I219" s="47" t="str">
        <f t="shared" si="15"/>
        <v>--</v>
      </c>
      <c r="J219" s="47" t="str">
        <f t="shared" si="15"/>
        <v>--</v>
      </c>
      <c r="K219" s="47" t="str">
        <f t="shared" si="15"/>
        <v>--</v>
      </c>
      <c r="L219" s="47" t="str">
        <f t="shared" si="15"/>
        <v>--</v>
      </c>
      <c r="M219" s="47" t="str">
        <f t="shared" si="15"/>
        <v>--</v>
      </c>
      <c r="N219" s="47" t="str">
        <f t="shared" si="16"/>
        <v>--</v>
      </c>
      <c r="O219" s="180" t="str">
        <f t="shared" si="16"/>
        <v>--</v>
      </c>
      <c r="P219" s="203" t="str">
        <f t="shared" si="17"/>
        <v>--</v>
      </c>
    </row>
    <row r="220" spans="1:16" s="39" customFormat="1" ht="15" hidden="1" customHeight="1" x14ac:dyDescent="0.2">
      <c r="A220" s="11">
        <v>45</v>
      </c>
      <c r="B220" s="11"/>
      <c r="C220" s="132" t="str">
        <f t="shared" si="13"/>
        <v>項目45</v>
      </c>
      <c r="D220" s="243" t="str">
        <f t="shared" si="14"/>
        <v>--</v>
      </c>
      <c r="E220" s="47" t="str">
        <f t="shared" si="14"/>
        <v>--</v>
      </c>
      <c r="F220" s="47" t="str">
        <f t="shared" si="14"/>
        <v>--</v>
      </c>
      <c r="G220" s="47" t="str">
        <f t="shared" si="14"/>
        <v>--</v>
      </c>
      <c r="H220" s="47" t="str">
        <f t="shared" si="14"/>
        <v>--</v>
      </c>
      <c r="I220" s="47" t="str">
        <f t="shared" si="15"/>
        <v>--</v>
      </c>
      <c r="J220" s="47" t="str">
        <f t="shared" si="15"/>
        <v>--</v>
      </c>
      <c r="K220" s="47" t="str">
        <f t="shared" si="15"/>
        <v>--</v>
      </c>
      <c r="L220" s="47" t="str">
        <f t="shared" si="15"/>
        <v>--</v>
      </c>
      <c r="M220" s="47" t="str">
        <f t="shared" si="15"/>
        <v>--</v>
      </c>
      <c r="N220" s="47" t="str">
        <f t="shared" si="16"/>
        <v>--</v>
      </c>
      <c r="O220" s="180" t="str">
        <f t="shared" si="16"/>
        <v>--</v>
      </c>
      <c r="P220" s="203" t="str">
        <f t="shared" si="17"/>
        <v>--</v>
      </c>
    </row>
    <row r="221" spans="1:16" s="39" customFormat="1" ht="15" hidden="1" customHeight="1" x14ac:dyDescent="0.2">
      <c r="A221" s="11">
        <v>46</v>
      </c>
      <c r="B221" s="11"/>
      <c r="C221" s="132" t="str">
        <f t="shared" si="13"/>
        <v>項目46</v>
      </c>
      <c r="D221" s="243" t="str">
        <f t="shared" si="14"/>
        <v>--</v>
      </c>
      <c r="E221" s="47" t="str">
        <f t="shared" si="14"/>
        <v>--</v>
      </c>
      <c r="F221" s="47" t="str">
        <f t="shared" si="14"/>
        <v>--</v>
      </c>
      <c r="G221" s="47" t="str">
        <f t="shared" si="14"/>
        <v>--</v>
      </c>
      <c r="H221" s="47" t="str">
        <f t="shared" si="14"/>
        <v>--</v>
      </c>
      <c r="I221" s="47" t="str">
        <f t="shared" si="15"/>
        <v>--</v>
      </c>
      <c r="J221" s="47" t="str">
        <f t="shared" si="15"/>
        <v>--</v>
      </c>
      <c r="K221" s="47" t="str">
        <f t="shared" si="15"/>
        <v>--</v>
      </c>
      <c r="L221" s="47" t="str">
        <f t="shared" si="15"/>
        <v>--</v>
      </c>
      <c r="M221" s="47" t="str">
        <f t="shared" si="15"/>
        <v>--</v>
      </c>
      <c r="N221" s="47" t="str">
        <f t="shared" si="16"/>
        <v>--</v>
      </c>
      <c r="O221" s="180" t="str">
        <f t="shared" si="16"/>
        <v>--</v>
      </c>
      <c r="P221" s="203" t="str">
        <f t="shared" si="17"/>
        <v>--</v>
      </c>
    </row>
    <row r="222" spans="1:16" s="39" customFormat="1" ht="15" hidden="1" customHeight="1" x14ac:dyDescent="0.2">
      <c r="A222" s="11">
        <v>47</v>
      </c>
      <c r="B222" s="11"/>
      <c r="C222" s="132" t="str">
        <f t="shared" si="13"/>
        <v>項目47</v>
      </c>
      <c r="D222" s="243" t="str">
        <f t="shared" si="14"/>
        <v>--</v>
      </c>
      <c r="E222" s="47" t="str">
        <f t="shared" si="14"/>
        <v>--</v>
      </c>
      <c r="F222" s="47" t="str">
        <f t="shared" si="14"/>
        <v>--</v>
      </c>
      <c r="G222" s="47" t="str">
        <f t="shared" si="14"/>
        <v>--</v>
      </c>
      <c r="H222" s="47" t="str">
        <f t="shared" si="14"/>
        <v>--</v>
      </c>
      <c r="I222" s="47" t="str">
        <f t="shared" si="15"/>
        <v>--</v>
      </c>
      <c r="J222" s="47" t="str">
        <f t="shared" si="15"/>
        <v>--</v>
      </c>
      <c r="K222" s="47" t="str">
        <f t="shared" si="15"/>
        <v>--</v>
      </c>
      <c r="L222" s="47" t="str">
        <f t="shared" si="15"/>
        <v>--</v>
      </c>
      <c r="M222" s="47" t="str">
        <f t="shared" si="15"/>
        <v>--</v>
      </c>
      <c r="N222" s="47" t="str">
        <f t="shared" si="16"/>
        <v>--</v>
      </c>
      <c r="O222" s="180" t="str">
        <f t="shared" si="16"/>
        <v>--</v>
      </c>
      <c r="P222" s="203" t="str">
        <f t="shared" si="17"/>
        <v>--</v>
      </c>
    </row>
    <row r="223" spans="1:16" s="39" customFormat="1" ht="15" hidden="1" customHeight="1" x14ac:dyDescent="0.2">
      <c r="A223" s="11">
        <v>48</v>
      </c>
      <c r="B223" s="11"/>
      <c r="C223" s="132" t="str">
        <f t="shared" si="13"/>
        <v>項目48</v>
      </c>
      <c r="D223" s="243" t="str">
        <f t="shared" si="14"/>
        <v>--</v>
      </c>
      <c r="E223" s="47" t="str">
        <f t="shared" si="14"/>
        <v>--</v>
      </c>
      <c r="F223" s="47" t="str">
        <f t="shared" si="14"/>
        <v>--</v>
      </c>
      <c r="G223" s="47" t="str">
        <f t="shared" si="14"/>
        <v>--</v>
      </c>
      <c r="H223" s="47" t="str">
        <f t="shared" si="14"/>
        <v>--</v>
      </c>
      <c r="I223" s="47" t="str">
        <f t="shared" si="15"/>
        <v>--</v>
      </c>
      <c r="J223" s="47" t="str">
        <f t="shared" si="15"/>
        <v>--</v>
      </c>
      <c r="K223" s="47" t="str">
        <f t="shared" si="15"/>
        <v>--</v>
      </c>
      <c r="L223" s="47" t="str">
        <f t="shared" si="15"/>
        <v>--</v>
      </c>
      <c r="M223" s="47" t="str">
        <f t="shared" si="15"/>
        <v>--</v>
      </c>
      <c r="N223" s="47" t="str">
        <f t="shared" si="16"/>
        <v>--</v>
      </c>
      <c r="O223" s="180" t="str">
        <f t="shared" si="16"/>
        <v>--</v>
      </c>
      <c r="P223" s="203" t="str">
        <f t="shared" si="17"/>
        <v>--</v>
      </c>
    </row>
    <row r="224" spans="1:16" s="39" customFormat="1" ht="15" hidden="1" customHeight="1" x14ac:dyDescent="0.2">
      <c r="A224" s="11">
        <v>49</v>
      </c>
      <c r="B224" s="11"/>
      <c r="C224" s="132" t="str">
        <f t="shared" si="13"/>
        <v>項目49</v>
      </c>
      <c r="D224" s="243" t="str">
        <f t="shared" si="14"/>
        <v>--</v>
      </c>
      <c r="E224" s="47" t="str">
        <f t="shared" si="14"/>
        <v>--</v>
      </c>
      <c r="F224" s="47" t="str">
        <f t="shared" si="14"/>
        <v>--</v>
      </c>
      <c r="G224" s="47" t="str">
        <f t="shared" si="14"/>
        <v>--</v>
      </c>
      <c r="H224" s="47" t="str">
        <f t="shared" si="14"/>
        <v>--</v>
      </c>
      <c r="I224" s="47" t="str">
        <f t="shared" si="15"/>
        <v>--</v>
      </c>
      <c r="J224" s="47" t="str">
        <f t="shared" si="15"/>
        <v>--</v>
      </c>
      <c r="K224" s="47" t="str">
        <f t="shared" si="15"/>
        <v>--</v>
      </c>
      <c r="L224" s="47" t="str">
        <f t="shared" si="15"/>
        <v>--</v>
      </c>
      <c r="M224" s="47" t="str">
        <f t="shared" si="15"/>
        <v>--</v>
      </c>
      <c r="N224" s="47" t="str">
        <f t="shared" si="16"/>
        <v>--</v>
      </c>
      <c r="O224" s="180" t="str">
        <f t="shared" si="16"/>
        <v>--</v>
      </c>
      <c r="P224" s="203" t="str">
        <f t="shared" si="17"/>
        <v>--</v>
      </c>
    </row>
    <row r="225" spans="1:16" s="39" customFormat="1" ht="15" hidden="1" customHeight="1" thickBot="1" x14ac:dyDescent="0.25">
      <c r="A225" s="11">
        <v>50</v>
      </c>
      <c r="B225" s="11"/>
      <c r="C225" s="127" t="str">
        <f t="shared" si="13"/>
        <v>項目50</v>
      </c>
      <c r="D225" s="274" t="str">
        <f t="shared" si="14"/>
        <v>--</v>
      </c>
      <c r="E225" s="46" t="str">
        <f t="shared" si="14"/>
        <v>--</v>
      </c>
      <c r="F225" s="46" t="str">
        <f t="shared" si="14"/>
        <v>--</v>
      </c>
      <c r="G225" s="46" t="str">
        <f t="shared" si="14"/>
        <v>--</v>
      </c>
      <c r="H225" s="46" t="str">
        <f t="shared" si="14"/>
        <v>--</v>
      </c>
      <c r="I225" s="46" t="str">
        <f t="shared" si="15"/>
        <v>--</v>
      </c>
      <c r="J225" s="46" t="str">
        <f t="shared" si="15"/>
        <v>--</v>
      </c>
      <c r="K225" s="46" t="str">
        <f t="shared" si="15"/>
        <v>--</v>
      </c>
      <c r="L225" s="46" t="str">
        <f t="shared" si="15"/>
        <v>--</v>
      </c>
      <c r="M225" s="46" t="str">
        <f t="shared" si="15"/>
        <v>--</v>
      </c>
      <c r="N225" s="46" t="str">
        <f t="shared" si="16"/>
        <v>--</v>
      </c>
      <c r="O225" s="175" t="str">
        <f t="shared" si="16"/>
        <v>--</v>
      </c>
      <c r="P225" s="207" t="str">
        <f t="shared" si="17"/>
        <v>--</v>
      </c>
    </row>
    <row r="226" spans="1:16" ht="6.75" customHeight="1" thickBot="1" x14ac:dyDescent="0.25">
      <c r="A226" s="34"/>
      <c r="B226" s="34"/>
      <c r="C226" s="18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177"/>
    </row>
    <row r="227" spans="1:16" s="39" customFormat="1" ht="19.5" customHeight="1" thickBot="1" x14ac:dyDescent="0.25">
      <c r="A227" s="11">
        <v>1</v>
      </c>
      <c r="C227" s="142" t="s">
        <v>32</v>
      </c>
      <c r="D227" s="300" t="str">
        <f t="shared" ref="D227:O227" si="18">IF(INDEX(累計比較データ期間合計,$A227,D$174*4+$E$1)="", "--", INDEX(累計比較データ期間合計,$A227,D$174*4+$E$1)/$G$1)</f>
        <v>--</v>
      </c>
      <c r="E227" s="48">
        <f t="shared" si="18"/>
        <v>27856007.091600001</v>
      </c>
      <c r="F227" s="48">
        <f t="shared" si="18"/>
        <v>27921453.9789</v>
      </c>
      <c r="G227" s="48">
        <f t="shared" si="18"/>
        <v>27990479.696699999</v>
      </c>
      <c r="H227" s="48">
        <f t="shared" si="18"/>
        <v>27648154.111900002</v>
      </c>
      <c r="I227" s="48">
        <f t="shared" si="18"/>
        <v>26750854.559999999</v>
      </c>
      <c r="J227" s="48">
        <f t="shared" si="18"/>
        <v>28810193.057799999</v>
      </c>
      <c r="K227" s="48">
        <f t="shared" si="18"/>
        <v>26549105.608199999</v>
      </c>
      <c r="L227" s="48">
        <f t="shared" si="18"/>
        <v>29354956.195599999</v>
      </c>
      <c r="M227" s="48">
        <f t="shared" si="18"/>
        <v>26304826.6743</v>
      </c>
      <c r="N227" s="48">
        <f t="shared" si="18"/>
        <v>25914890.970800001</v>
      </c>
      <c r="O227" s="184">
        <f t="shared" si="18"/>
        <v>27948828.635000002</v>
      </c>
      <c r="P227" s="186">
        <f>IF(INDEX(合算比較データ合計, $A227, $E$1)="", "--", INDEX(合算比較データ合計, $A227, $E$1)/$G$1)</f>
        <v>303049750.5808</v>
      </c>
    </row>
    <row r="228" spans="1:16" ht="9" customHeight="1" x14ac:dyDescent="0.2"/>
    <row r="229" spans="1:16" ht="12" customHeight="1" x14ac:dyDescent="0.2"/>
  </sheetData>
  <phoneticPr fontId="28"/>
  <dataValidations count="1">
    <dataValidation type="list" allowBlank="1" showInputMessage="1" showErrorMessage="1" sqref="D1" xr:uid="{00000000-0002-0000-0200-000000000000}">
      <formula1>リスト用値単位</formula1>
    </dataValidation>
  </dataValidations>
  <printOptions horizontalCentered="1"/>
  <pageMargins left="0.59055118110236215" right="0.59055118110236215" top="0.59055118110236215" bottom="0.59055118110236215" header="0.31496062992125989" footer="0.31496062992125989"/>
  <pageSetup paperSize="9" scale="63" orientation="landscape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278"/>
  <sheetViews>
    <sheetView zoomScale="75" workbookViewId="0">
      <pane xSplit="3" topLeftCell="D1" activePane="topRight" state="frozen"/>
      <selection pane="topRight"/>
    </sheetView>
  </sheetViews>
  <sheetFormatPr defaultColWidth="5.6328125" defaultRowHeight="12" x14ac:dyDescent="0.2"/>
  <cols>
    <col min="1" max="1" width="2.08984375" style="59" customWidth="1"/>
    <col min="2" max="2" width="1.6328125" style="59" customWidth="1"/>
    <col min="3" max="3" width="35.453125" style="100" customWidth="1"/>
    <col min="4" max="15" width="11.6328125" style="39" customWidth="1"/>
    <col min="16" max="16" width="15.6328125" style="39" customWidth="1"/>
    <col min="17" max="17" width="1.6328125" style="59" customWidth="1"/>
    <col min="18" max="18" width="2.08984375" style="59" customWidth="1"/>
    <col min="19" max="16384" width="5.6328125" style="59"/>
  </cols>
  <sheetData>
    <row r="1" spans="1:18" s="39" customFormat="1" ht="24" customHeight="1" x14ac:dyDescent="0.2">
      <c r="A1" s="11"/>
      <c r="C1" s="182" t="s">
        <v>136</v>
      </c>
      <c r="D1" s="141" t="s">
        <v>1</v>
      </c>
      <c r="E1" s="11">
        <f>VLOOKUP($D$1, 値単位リスト, 2, FALSE)</f>
        <v>2</v>
      </c>
      <c r="F1" s="11" t="str">
        <f>VLOOKUP($D$1, 値単位リスト, 3, FALSE)</f>
        <v>千円</v>
      </c>
      <c r="G1" s="11">
        <f>VLOOKUP($D$1, 値単位リスト, 4, FALSE)</f>
        <v>1000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84" customFormat="1" ht="24" customHeight="1" x14ac:dyDescent="0.2">
      <c r="A2" s="113"/>
      <c r="C2" s="93" t="str">
        <f>"【 " &amp; 分析種別名称 &amp; " 構成比推移(" &amp; $D$1 &amp; ") 】" &amp; PI値モード名称</f>
        <v>【 カテゴリー別 構成比推移(金額) 】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8" s="39" customFormat="1" ht="12.75" customHeight="1" x14ac:dyDescent="0.2">
      <c r="A3" s="11"/>
      <c r="C3" s="94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96" t="str">
        <f>IF(分析POS名称="","",分析POS名称) &amp;  " (" &amp; IF(年度開始年月=分析終了年月,年度開始年月,年度開始年月&amp;"～"&amp;分析終了年月) &amp; ")"</f>
        <v>RDS06 スーパー  04 首都圏 (2017年4月～2018年3月)</v>
      </c>
    </row>
    <row r="4" spans="1:18" ht="12" customHeight="1" x14ac:dyDescent="0.2">
      <c r="A4" s="34"/>
    </row>
    <row r="5" spans="1:18" ht="12" customHeight="1" x14ac:dyDescent="0.2">
      <c r="A5" s="34"/>
    </row>
    <row r="6" spans="1:18" ht="12" customHeight="1" x14ac:dyDescent="0.2">
      <c r="A6" s="34"/>
    </row>
    <row r="7" spans="1:18" ht="12" customHeight="1" x14ac:dyDescent="0.2">
      <c r="A7" s="34"/>
    </row>
    <row r="8" spans="1:18" ht="12" customHeight="1" x14ac:dyDescent="0.2">
      <c r="A8" s="34"/>
    </row>
    <row r="9" spans="1:18" ht="12" customHeight="1" x14ac:dyDescent="0.2">
      <c r="A9" s="34"/>
    </row>
    <row r="10" spans="1:18" ht="12" customHeight="1" x14ac:dyDescent="0.2">
      <c r="A10" s="34"/>
    </row>
    <row r="11" spans="1:18" ht="12" customHeight="1" x14ac:dyDescent="0.2">
      <c r="A11" s="34"/>
    </row>
    <row r="12" spans="1:18" ht="12" customHeight="1" x14ac:dyDescent="0.2">
      <c r="A12" s="34"/>
    </row>
    <row r="13" spans="1:18" ht="12" customHeight="1" x14ac:dyDescent="0.2">
      <c r="A13" s="34"/>
    </row>
    <row r="14" spans="1:18" ht="12" customHeight="1" x14ac:dyDescent="0.2">
      <c r="A14" s="34"/>
    </row>
    <row r="15" spans="1:18" ht="12" customHeight="1" x14ac:dyDescent="0.2">
      <c r="A15" s="34"/>
    </row>
    <row r="16" spans="1:18" ht="12" customHeight="1" x14ac:dyDescent="0.2">
      <c r="A16" s="34"/>
    </row>
    <row r="17" spans="1:15" ht="12" customHeight="1" x14ac:dyDescent="0.2">
      <c r="A17" s="34"/>
    </row>
    <row r="18" spans="1:15" ht="12" customHeight="1" x14ac:dyDescent="0.2">
      <c r="A18" s="34"/>
    </row>
    <row r="19" spans="1:15" ht="12" customHeight="1" x14ac:dyDescent="0.2">
      <c r="A19" s="34"/>
    </row>
    <row r="20" spans="1:15" ht="12" customHeight="1" x14ac:dyDescent="0.2">
      <c r="A20" s="34"/>
    </row>
    <row r="21" spans="1:15" ht="12" customHeight="1" x14ac:dyDescent="0.2">
      <c r="A21" s="34"/>
    </row>
    <row r="22" spans="1:15" ht="12" customHeight="1" x14ac:dyDescent="0.2">
      <c r="A22" s="34"/>
    </row>
    <row r="23" spans="1:15" ht="12" customHeight="1" x14ac:dyDescent="0.2">
      <c r="A23" s="34"/>
    </row>
    <row r="24" spans="1:15" ht="12" customHeight="1" x14ac:dyDescent="0.2">
      <c r="A24" s="34"/>
    </row>
    <row r="25" spans="1:15" ht="12" customHeight="1" x14ac:dyDescent="0.2">
      <c r="A25" s="34"/>
    </row>
    <row r="26" spans="1:15" ht="12" customHeight="1" x14ac:dyDescent="0.2">
      <c r="A26" s="34"/>
    </row>
    <row r="27" spans="1:15" ht="12" customHeight="1" x14ac:dyDescent="0.2">
      <c r="A27" s="34"/>
    </row>
    <row r="28" spans="1:15" ht="12" customHeight="1" x14ac:dyDescent="0.2">
      <c r="A28" s="34"/>
    </row>
    <row r="29" spans="1:15" ht="12" customHeight="1" x14ac:dyDescent="0.2">
      <c r="A29" s="34"/>
    </row>
    <row r="30" spans="1:15" ht="12" customHeight="1" x14ac:dyDescent="0.2">
      <c r="A30" s="34"/>
    </row>
    <row r="31" spans="1:15" ht="12" customHeight="1" x14ac:dyDescent="0.2">
      <c r="A31" s="34"/>
    </row>
    <row r="32" spans="1:15" ht="12" customHeight="1" thickBot="1" x14ac:dyDescent="0.25">
      <c r="A32" s="11"/>
      <c r="B32" s="39"/>
      <c r="C32" s="91"/>
      <c r="D32" s="11">
        <v>0</v>
      </c>
      <c r="E32" s="11">
        <v>1</v>
      </c>
      <c r="F32" s="11">
        <v>2</v>
      </c>
      <c r="G32" s="11">
        <v>3</v>
      </c>
      <c r="H32" s="11">
        <v>4</v>
      </c>
      <c r="I32" s="11">
        <v>5</v>
      </c>
      <c r="J32" s="11">
        <v>6</v>
      </c>
      <c r="K32" s="11">
        <v>7</v>
      </c>
      <c r="L32" s="11">
        <v>8</v>
      </c>
      <c r="M32" s="11">
        <v>9</v>
      </c>
      <c r="N32" s="11">
        <v>10</v>
      </c>
      <c r="O32" s="11">
        <v>11</v>
      </c>
    </row>
    <row r="33" spans="1:16" s="39" customFormat="1" ht="18" customHeight="1" thickBot="1" x14ac:dyDescent="0.25">
      <c r="A33" s="11"/>
      <c r="C33" s="102" t="str">
        <f>分析オプション&amp;"　単位：％"</f>
        <v xml:space="preserve"> [税抜分析]　単位：％</v>
      </c>
      <c r="D33" s="99" t="str">
        <f>INFO!AC$4</f>
        <v>4月</v>
      </c>
      <c r="E33" s="29" t="str">
        <f>INFO!AD$4</f>
        <v>5月</v>
      </c>
      <c r="F33" s="29" t="str">
        <f>INFO!AE$4</f>
        <v>6月</v>
      </c>
      <c r="G33" s="29" t="str">
        <f>INFO!AF$4</f>
        <v>7月</v>
      </c>
      <c r="H33" s="29" t="str">
        <f>INFO!AG$4</f>
        <v>8月</v>
      </c>
      <c r="I33" s="29" t="str">
        <f>INFO!AH$4</f>
        <v>9月</v>
      </c>
      <c r="J33" s="29" t="str">
        <f>INFO!AI$4</f>
        <v>10月</v>
      </c>
      <c r="K33" s="29" t="str">
        <f>INFO!AJ$4</f>
        <v>11月</v>
      </c>
      <c r="L33" s="29" t="str">
        <f>INFO!AK$4</f>
        <v>12月</v>
      </c>
      <c r="M33" s="29" t="str">
        <f>INFO!AL$4</f>
        <v>1月</v>
      </c>
      <c r="N33" s="29" t="str">
        <f>INFO!AM$4</f>
        <v>2月</v>
      </c>
      <c r="O33" s="98" t="str">
        <f>INFO!AN$4</f>
        <v>3月</v>
      </c>
      <c r="P33" s="104" t="s">
        <v>62</v>
      </c>
    </row>
    <row r="34" spans="1:16" s="39" customFormat="1" ht="15" customHeight="1" x14ac:dyDescent="0.2">
      <c r="A34" s="11">
        <v>1</v>
      </c>
      <c r="C34" s="174" t="str">
        <f t="shared" ref="C34:C83" si="0">IF(INDEX(項目,$A34,1)="","",INDEX(項目,$A34,1))</f>
        <v>加工食品</v>
      </c>
      <c r="D34" s="150" t="str">
        <f t="shared" ref="D34:H83" si="1">IF(ISERROR(D87/D$138), "--", D87/D$138*100)</f>
        <v>--</v>
      </c>
      <c r="E34" s="40">
        <f t="shared" si="1"/>
        <v>65.771892991324648</v>
      </c>
      <c r="F34" s="40">
        <f t="shared" si="1"/>
        <v>66.414823546330055</v>
      </c>
      <c r="G34" s="40">
        <f t="shared" si="1"/>
        <v>66.561040894638737</v>
      </c>
      <c r="H34" s="40">
        <f t="shared" si="1"/>
        <v>67.226418765227749</v>
      </c>
      <c r="I34" s="40">
        <f t="shared" ref="I34:M83" si="2">IF(ISERROR(I87/I$138), "--", I87/I$138*100)</f>
        <v>67.889310426884308</v>
      </c>
      <c r="J34" s="40">
        <f t="shared" si="2"/>
        <v>67.933749052096843</v>
      </c>
      <c r="K34" s="40">
        <f t="shared" si="2"/>
        <v>67.941078610430054</v>
      </c>
      <c r="L34" s="40">
        <f t="shared" si="2"/>
        <v>69.319023555633692</v>
      </c>
      <c r="M34" s="40">
        <f t="shared" si="2"/>
        <v>66.315526961196269</v>
      </c>
      <c r="N34" s="40">
        <f t="shared" ref="N34:O83" si="3">IF(ISERROR(N87/N$138), "--", N87/N$138*100)</f>
        <v>65.714323067595089</v>
      </c>
      <c r="O34" s="153">
        <f t="shared" si="3"/>
        <v>66.038182175832787</v>
      </c>
      <c r="P34" s="149">
        <f t="shared" ref="P34:P83" si="4">IF(ISERROR(AVERAGE($D34:$O34)), "--", AVERAGE($D34:$O34))</f>
        <v>67.011397277017295</v>
      </c>
    </row>
    <row r="35" spans="1:16" s="39" customFormat="1" ht="15" customHeight="1" x14ac:dyDescent="0.2">
      <c r="A35" s="11">
        <v>2</v>
      </c>
      <c r="C35" s="217" t="str">
        <f t="shared" si="0"/>
        <v>生鮮食品</v>
      </c>
      <c r="D35" s="159" t="str">
        <f t="shared" si="1"/>
        <v>--</v>
      </c>
      <c r="E35" s="33">
        <f t="shared" si="1"/>
        <v>11.228513513189084</v>
      </c>
      <c r="F35" s="33">
        <f t="shared" si="1"/>
        <v>11.653253754005485</v>
      </c>
      <c r="G35" s="33">
        <f t="shared" si="1"/>
        <v>10.785924750898531</v>
      </c>
      <c r="H35" s="33">
        <f t="shared" si="1"/>
        <v>10.785325354438928</v>
      </c>
      <c r="I35" s="33">
        <f t="shared" si="2"/>
        <v>11.21447312816878</v>
      </c>
      <c r="J35" s="33">
        <f t="shared" si="2"/>
        <v>12.040051417696018</v>
      </c>
      <c r="K35" s="33">
        <f t="shared" si="2"/>
        <v>12.138575184524484</v>
      </c>
      <c r="L35" s="33">
        <f t="shared" si="2"/>
        <v>11.407896384042118</v>
      </c>
      <c r="M35" s="33">
        <f t="shared" si="2"/>
        <v>12.902675278315279</v>
      </c>
      <c r="N35" s="33">
        <f t="shared" si="3"/>
        <v>12.538695219860911</v>
      </c>
      <c r="O35" s="144">
        <f t="shared" si="3"/>
        <v>12.235417660697777</v>
      </c>
      <c r="P35" s="170">
        <f t="shared" si="4"/>
        <v>11.720981967803398</v>
      </c>
    </row>
    <row r="36" spans="1:16" s="39" customFormat="1" ht="15" customHeight="1" thickBot="1" x14ac:dyDescent="0.25">
      <c r="A36" s="11">
        <v>3</v>
      </c>
      <c r="C36" s="217" t="str">
        <f t="shared" si="0"/>
        <v>菓子類</v>
      </c>
      <c r="D36" s="159" t="str">
        <f t="shared" si="1"/>
        <v>--</v>
      </c>
      <c r="E36" s="33">
        <f t="shared" si="1"/>
        <v>22.999593495486266</v>
      </c>
      <c r="F36" s="33">
        <f t="shared" si="1"/>
        <v>21.931922699664462</v>
      </c>
      <c r="G36" s="33">
        <f t="shared" si="1"/>
        <v>22.653034354462733</v>
      </c>
      <c r="H36" s="33">
        <f t="shared" si="1"/>
        <v>21.98825588033333</v>
      </c>
      <c r="I36" s="33">
        <f t="shared" si="2"/>
        <v>20.896216444946912</v>
      </c>
      <c r="J36" s="33">
        <f t="shared" si="2"/>
        <v>20.026199530207126</v>
      </c>
      <c r="K36" s="33">
        <f t="shared" si="2"/>
        <v>19.920346205045469</v>
      </c>
      <c r="L36" s="33">
        <f t="shared" si="2"/>
        <v>19.27308006032419</v>
      </c>
      <c r="M36" s="33">
        <f t="shared" si="2"/>
        <v>20.781797760488455</v>
      </c>
      <c r="N36" s="33">
        <f t="shared" si="3"/>
        <v>21.746981712543992</v>
      </c>
      <c r="O36" s="144">
        <f t="shared" si="3"/>
        <v>21.726400163469439</v>
      </c>
      <c r="P36" s="170">
        <f t="shared" si="4"/>
        <v>21.267620755179305</v>
      </c>
    </row>
    <row r="37" spans="1:16" s="39" customFormat="1" ht="15" hidden="1" customHeight="1" x14ac:dyDescent="0.2">
      <c r="A37" s="11">
        <v>4</v>
      </c>
      <c r="C37" s="217" t="str">
        <f t="shared" si="0"/>
        <v>項目4</v>
      </c>
      <c r="D37" s="159" t="str">
        <f t="shared" si="1"/>
        <v>--</v>
      </c>
      <c r="E37" s="33" t="str">
        <f t="shared" si="1"/>
        <v>--</v>
      </c>
      <c r="F37" s="33" t="str">
        <f t="shared" si="1"/>
        <v>--</v>
      </c>
      <c r="G37" s="33" t="str">
        <f t="shared" si="1"/>
        <v>--</v>
      </c>
      <c r="H37" s="33" t="str">
        <f t="shared" si="1"/>
        <v>--</v>
      </c>
      <c r="I37" s="33" t="str">
        <f t="shared" si="2"/>
        <v>--</v>
      </c>
      <c r="J37" s="33" t="str">
        <f t="shared" si="2"/>
        <v>--</v>
      </c>
      <c r="K37" s="33" t="str">
        <f t="shared" si="2"/>
        <v>--</v>
      </c>
      <c r="L37" s="33" t="str">
        <f t="shared" si="2"/>
        <v>--</v>
      </c>
      <c r="M37" s="33" t="str">
        <f t="shared" si="2"/>
        <v>--</v>
      </c>
      <c r="N37" s="33" t="str">
        <f t="shared" si="3"/>
        <v>--</v>
      </c>
      <c r="O37" s="144" t="str">
        <f t="shared" si="3"/>
        <v>--</v>
      </c>
      <c r="P37" s="170" t="str">
        <f t="shared" si="4"/>
        <v>--</v>
      </c>
    </row>
    <row r="38" spans="1:16" s="39" customFormat="1" ht="15" hidden="1" customHeight="1" x14ac:dyDescent="0.2">
      <c r="A38" s="11">
        <v>5</v>
      </c>
      <c r="C38" s="217" t="str">
        <f t="shared" si="0"/>
        <v>項目5</v>
      </c>
      <c r="D38" s="159" t="str">
        <f t="shared" si="1"/>
        <v>--</v>
      </c>
      <c r="E38" s="33" t="str">
        <f t="shared" si="1"/>
        <v>--</v>
      </c>
      <c r="F38" s="33" t="str">
        <f t="shared" si="1"/>
        <v>--</v>
      </c>
      <c r="G38" s="33" t="str">
        <f t="shared" si="1"/>
        <v>--</v>
      </c>
      <c r="H38" s="33" t="str">
        <f t="shared" si="1"/>
        <v>--</v>
      </c>
      <c r="I38" s="33" t="str">
        <f t="shared" si="2"/>
        <v>--</v>
      </c>
      <c r="J38" s="33" t="str">
        <f t="shared" si="2"/>
        <v>--</v>
      </c>
      <c r="K38" s="33" t="str">
        <f t="shared" si="2"/>
        <v>--</v>
      </c>
      <c r="L38" s="33" t="str">
        <f t="shared" si="2"/>
        <v>--</v>
      </c>
      <c r="M38" s="33" t="str">
        <f t="shared" si="2"/>
        <v>--</v>
      </c>
      <c r="N38" s="33" t="str">
        <f t="shared" si="3"/>
        <v>--</v>
      </c>
      <c r="O38" s="144" t="str">
        <f t="shared" si="3"/>
        <v>--</v>
      </c>
      <c r="P38" s="170" t="str">
        <f t="shared" si="4"/>
        <v>--</v>
      </c>
    </row>
    <row r="39" spans="1:16" s="39" customFormat="1" ht="15" hidden="1" customHeight="1" x14ac:dyDescent="0.2">
      <c r="A39" s="11">
        <v>6</v>
      </c>
      <c r="C39" s="217" t="str">
        <f t="shared" si="0"/>
        <v>項目6</v>
      </c>
      <c r="D39" s="159" t="str">
        <f t="shared" si="1"/>
        <v>--</v>
      </c>
      <c r="E39" s="33" t="str">
        <f t="shared" si="1"/>
        <v>--</v>
      </c>
      <c r="F39" s="33" t="str">
        <f t="shared" si="1"/>
        <v>--</v>
      </c>
      <c r="G39" s="33" t="str">
        <f t="shared" si="1"/>
        <v>--</v>
      </c>
      <c r="H39" s="33" t="str">
        <f t="shared" si="1"/>
        <v>--</v>
      </c>
      <c r="I39" s="33" t="str">
        <f t="shared" si="2"/>
        <v>--</v>
      </c>
      <c r="J39" s="33" t="str">
        <f t="shared" si="2"/>
        <v>--</v>
      </c>
      <c r="K39" s="33" t="str">
        <f t="shared" si="2"/>
        <v>--</v>
      </c>
      <c r="L39" s="33" t="str">
        <f t="shared" si="2"/>
        <v>--</v>
      </c>
      <c r="M39" s="33" t="str">
        <f t="shared" si="2"/>
        <v>--</v>
      </c>
      <c r="N39" s="33" t="str">
        <f t="shared" si="3"/>
        <v>--</v>
      </c>
      <c r="O39" s="144" t="str">
        <f t="shared" si="3"/>
        <v>--</v>
      </c>
      <c r="P39" s="170" t="str">
        <f t="shared" si="4"/>
        <v>--</v>
      </c>
    </row>
    <row r="40" spans="1:16" s="39" customFormat="1" ht="15" hidden="1" customHeight="1" x14ac:dyDescent="0.2">
      <c r="A40" s="11">
        <v>7</v>
      </c>
      <c r="C40" s="217" t="str">
        <f t="shared" si="0"/>
        <v>項目7</v>
      </c>
      <c r="D40" s="159" t="str">
        <f t="shared" si="1"/>
        <v>--</v>
      </c>
      <c r="E40" s="33" t="str">
        <f t="shared" si="1"/>
        <v>--</v>
      </c>
      <c r="F40" s="33" t="str">
        <f t="shared" si="1"/>
        <v>--</v>
      </c>
      <c r="G40" s="33" t="str">
        <f t="shared" si="1"/>
        <v>--</v>
      </c>
      <c r="H40" s="33" t="str">
        <f t="shared" si="1"/>
        <v>--</v>
      </c>
      <c r="I40" s="33" t="str">
        <f t="shared" si="2"/>
        <v>--</v>
      </c>
      <c r="J40" s="33" t="str">
        <f t="shared" si="2"/>
        <v>--</v>
      </c>
      <c r="K40" s="33" t="str">
        <f t="shared" si="2"/>
        <v>--</v>
      </c>
      <c r="L40" s="33" t="str">
        <f t="shared" si="2"/>
        <v>--</v>
      </c>
      <c r="M40" s="33" t="str">
        <f t="shared" si="2"/>
        <v>--</v>
      </c>
      <c r="N40" s="33" t="str">
        <f t="shared" si="3"/>
        <v>--</v>
      </c>
      <c r="O40" s="144" t="str">
        <f t="shared" si="3"/>
        <v>--</v>
      </c>
      <c r="P40" s="170" t="str">
        <f t="shared" si="4"/>
        <v>--</v>
      </c>
    </row>
    <row r="41" spans="1:16" s="39" customFormat="1" ht="15" hidden="1" customHeight="1" x14ac:dyDescent="0.2">
      <c r="A41" s="11">
        <v>8</v>
      </c>
      <c r="C41" s="217" t="str">
        <f t="shared" si="0"/>
        <v>項目8</v>
      </c>
      <c r="D41" s="159" t="str">
        <f t="shared" si="1"/>
        <v>--</v>
      </c>
      <c r="E41" s="33" t="str">
        <f t="shared" si="1"/>
        <v>--</v>
      </c>
      <c r="F41" s="33" t="str">
        <f t="shared" si="1"/>
        <v>--</v>
      </c>
      <c r="G41" s="33" t="str">
        <f t="shared" si="1"/>
        <v>--</v>
      </c>
      <c r="H41" s="33" t="str">
        <f t="shared" si="1"/>
        <v>--</v>
      </c>
      <c r="I41" s="33" t="str">
        <f t="shared" si="2"/>
        <v>--</v>
      </c>
      <c r="J41" s="33" t="str">
        <f t="shared" si="2"/>
        <v>--</v>
      </c>
      <c r="K41" s="33" t="str">
        <f t="shared" si="2"/>
        <v>--</v>
      </c>
      <c r="L41" s="33" t="str">
        <f t="shared" si="2"/>
        <v>--</v>
      </c>
      <c r="M41" s="33" t="str">
        <f t="shared" si="2"/>
        <v>--</v>
      </c>
      <c r="N41" s="33" t="str">
        <f t="shared" si="3"/>
        <v>--</v>
      </c>
      <c r="O41" s="144" t="str">
        <f t="shared" si="3"/>
        <v>--</v>
      </c>
      <c r="P41" s="170" t="str">
        <f t="shared" si="4"/>
        <v>--</v>
      </c>
    </row>
    <row r="42" spans="1:16" s="39" customFormat="1" ht="15" hidden="1" customHeight="1" x14ac:dyDescent="0.2">
      <c r="A42" s="11">
        <v>9</v>
      </c>
      <c r="C42" s="217" t="str">
        <f t="shared" si="0"/>
        <v>項目9</v>
      </c>
      <c r="D42" s="159" t="str">
        <f t="shared" si="1"/>
        <v>--</v>
      </c>
      <c r="E42" s="33" t="str">
        <f t="shared" si="1"/>
        <v>--</v>
      </c>
      <c r="F42" s="33" t="str">
        <f t="shared" si="1"/>
        <v>--</v>
      </c>
      <c r="G42" s="33" t="str">
        <f t="shared" si="1"/>
        <v>--</v>
      </c>
      <c r="H42" s="33" t="str">
        <f t="shared" si="1"/>
        <v>--</v>
      </c>
      <c r="I42" s="33" t="str">
        <f t="shared" si="2"/>
        <v>--</v>
      </c>
      <c r="J42" s="33" t="str">
        <f t="shared" si="2"/>
        <v>--</v>
      </c>
      <c r="K42" s="33" t="str">
        <f t="shared" si="2"/>
        <v>--</v>
      </c>
      <c r="L42" s="33" t="str">
        <f t="shared" si="2"/>
        <v>--</v>
      </c>
      <c r="M42" s="33" t="str">
        <f t="shared" si="2"/>
        <v>--</v>
      </c>
      <c r="N42" s="33" t="str">
        <f t="shared" si="3"/>
        <v>--</v>
      </c>
      <c r="O42" s="144" t="str">
        <f t="shared" si="3"/>
        <v>--</v>
      </c>
      <c r="P42" s="170" t="str">
        <f t="shared" si="4"/>
        <v>--</v>
      </c>
    </row>
    <row r="43" spans="1:16" s="39" customFormat="1" ht="15" hidden="1" customHeight="1" x14ac:dyDescent="0.2">
      <c r="A43" s="11">
        <v>10</v>
      </c>
      <c r="C43" s="217" t="str">
        <f t="shared" si="0"/>
        <v>項目10</v>
      </c>
      <c r="D43" s="159" t="str">
        <f t="shared" si="1"/>
        <v>--</v>
      </c>
      <c r="E43" s="33" t="str">
        <f t="shared" si="1"/>
        <v>--</v>
      </c>
      <c r="F43" s="33" t="str">
        <f t="shared" si="1"/>
        <v>--</v>
      </c>
      <c r="G43" s="33" t="str">
        <f t="shared" si="1"/>
        <v>--</v>
      </c>
      <c r="H43" s="33" t="str">
        <f t="shared" si="1"/>
        <v>--</v>
      </c>
      <c r="I43" s="33" t="str">
        <f t="shared" si="2"/>
        <v>--</v>
      </c>
      <c r="J43" s="33" t="str">
        <f t="shared" si="2"/>
        <v>--</v>
      </c>
      <c r="K43" s="33" t="str">
        <f t="shared" si="2"/>
        <v>--</v>
      </c>
      <c r="L43" s="33" t="str">
        <f t="shared" si="2"/>
        <v>--</v>
      </c>
      <c r="M43" s="33" t="str">
        <f t="shared" si="2"/>
        <v>--</v>
      </c>
      <c r="N43" s="33" t="str">
        <f t="shared" si="3"/>
        <v>--</v>
      </c>
      <c r="O43" s="144" t="str">
        <f t="shared" si="3"/>
        <v>--</v>
      </c>
      <c r="P43" s="170" t="str">
        <f t="shared" si="4"/>
        <v>--</v>
      </c>
    </row>
    <row r="44" spans="1:16" s="39" customFormat="1" ht="15" hidden="1" customHeight="1" x14ac:dyDescent="0.2">
      <c r="A44" s="11">
        <v>11</v>
      </c>
      <c r="C44" s="217" t="str">
        <f t="shared" si="0"/>
        <v>項目11</v>
      </c>
      <c r="D44" s="159" t="str">
        <f t="shared" si="1"/>
        <v>--</v>
      </c>
      <c r="E44" s="33" t="str">
        <f t="shared" si="1"/>
        <v>--</v>
      </c>
      <c r="F44" s="33" t="str">
        <f t="shared" si="1"/>
        <v>--</v>
      </c>
      <c r="G44" s="33" t="str">
        <f t="shared" si="1"/>
        <v>--</v>
      </c>
      <c r="H44" s="33" t="str">
        <f t="shared" si="1"/>
        <v>--</v>
      </c>
      <c r="I44" s="33" t="str">
        <f t="shared" si="2"/>
        <v>--</v>
      </c>
      <c r="J44" s="33" t="str">
        <f t="shared" si="2"/>
        <v>--</v>
      </c>
      <c r="K44" s="33" t="str">
        <f t="shared" si="2"/>
        <v>--</v>
      </c>
      <c r="L44" s="33" t="str">
        <f t="shared" si="2"/>
        <v>--</v>
      </c>
      <c r="M44" s="33" t="str">
        <f t="shared" si="2"/>
        <v>--</v>
      </c>
      <c r="N44" s="33" t="str">
        <f t="shared" si="3"/>
        <v>--</v>
      </c>
      <c r="O44" s="144" t="str">
        <f t="shared" si="3"/>
        <v>--</v>
      </c>
      <c r="P44" s="170" t="str">
        <f t="shared" si="4"/>
        <v>--</v>
      </c>
    </row>
    <row r="45" spans="1:16" s="39" customFormat="1" ht="15" hidden="1" customHeight="1" x14ac:dyDescent="0.2">
      <c r="A45" s="11">
        <v>12</v>
      </c>
      <c r="C45" s="217" t="str">
        <f t="shared" si="0"/>
        <v>項目12</v>
      </c>
      <c r="D45" s="159" t="str">
        <f t="shared" si="1"/>
        <v>--</v>
      </c>
      <c r="E45" s="33" t="str">
        <f t="shared" si="1"/>
        <v>--</v>
      </c>
      <c r="F45" s="33" t="str">
        <f t="shared" si="1"/>
        <v>--</v>
      </c>
      <c r="G45" s="33" t="str">
        <f t="shared" si="1"/>
        <v>--</v>
      </c>
      <c r="H45" s="33" t="str">
        <f t="shared" si="1"/>
        <v>--</v>
      </c>
      <c r="I45" s="33" t="str">
        <f t="shared" si="2"/>
        <v>--</v>
      </c>
      <c r="J45" s="33" t="str">
        <f t="shared" si="2"/>
        <v>--</v>
      </c>
      <c r="K45" s="33" t="str">
        <f t="shared" si="2"/>
        <v>--</v>
      </c>
      <c r="L45" s="33" t="str">
        <f t="shared" si="2"/>
        <v>--</v>
      </c>
      <c r="M45" s="33" t="str">
        <f t="shared" si="2"/>
        <v>--</v>
      </c>
      <c r="N45" s="33" t="str">
        <f t="shared" si="3"/>
        <v>--</v>
      </c>
      <c r="O45" s="144" t="str">
        <f t="shared" si="3"/>
        <v>--</v>
      </c>
      <c r="P45" s="170" t="str">
        <f t="shared" si="4"/>
        <v>--</v>
      </c>
    </row>
    <row r="46" spans="1:16" s="39" customFormat="1" ht="15" hidden="1" customHeight="1" x14ac:dyDescent="0.2">
      <c r="A46" s="11">
        <v>13</v>
      </c>
      <c r="C46" s="217" t="str">
        <f t="shared" si="0"/>
        <v>項目13</v>
      </c>
      <c r="D46" s="159" t="str">
        <f t="shared" si="1"/>
        <v>--</v>
      </c>
      <c r="E46" s="33" t="str">
        <f t="shared" si="1"/>
        <v>--</v>
      </c>
      <c r="F46" s="33" t="str">
        <f t="shared" si="1"/>
        <v>--</v>
      </c>
      <c r="G46" s="33" t="str">
        <f t="shared" si="1"/>
        <v>--</v>
      </c>
      <c r="H46" s="33" t="str">
        <f t="shared" si="1"/>
        <v>--</v>
      </c>
      <c r="I46" s="33" t="str">
        <f t="shared" si="2"/>
        <v>--</v>
      </c>
      <c r="J46" s="33" t="str">
        <f t="shared" si="2"/>
        <v>--</v>
      </c>
      <c r="K46" s="33" t="str">
        <f t="shared" si="2"/>
        <v>--</v>
      </c>
      <c r="L46" s="33" t="str">
        <f t="shared" si="2"/>
        <v>--</v>
      </c>
      <c r="M46" s="33" t="str">
        <f t="shared" si="2"/>
        <v>--</v>
      </c>
      <c r="N46" s="33" t="str">
        <f t="shared" si="3"/>
        <v>--</v>
      </c>
      <c r="O46" s="144" t="str">
        <f t="shared" si="3"/>
        <v>--</v>
      </c>
      <c r="P46" s="170" t="str">
        <f t="shared" si="4"/>
        <v>--</v>
      </c>
    </row>
    <row r="47" spans="1:16" s="39" customFormat="1" ht="15" hidden="1" customHeight="1" x14ac:dyDescent="0.2">
      <c r="A47" s="11">
        <v>14</v>
      </c>
      <c r="C47" s="217" t="str">
        <f t="shared" si="0"/>
        <v>項目14</v>
      </c>
      <c r="D47" s="159" t="str">
        <f t="shared" si="1"/>
        <v>--</v>
      </c>
      <c r="E47" s="33" t="str">
        <f t="shared" si="1"/>
        <v>--</v>
      </c>
      <c r="F47" s="33" t="str">
        <f t="shared" si="1"/>
        <v>--</v>
      </c>
      <c r="G47" s="33" t="str">
        <f t="shared" si="1"/>
        <v>--</v>
      </c>
      <c r="H47" s="33" t="str">
        <f t="shared" si="1"/>
        <v>--</v>
      </c>
      <c r="I47" s="33" t="str">
        <f t="shared" si="2"/>
        <v>--</v>
      </c>
      <c r="J47" s="33" t="str">
        <f t="shared" si="2"/>
        <v>--</v>
      </c>
      <c r="K47" s="33" t="str">
        <f t="shared" si="2"/>
        <v>--</v>
      </c>
      <c r="L47" s="33" t="str">
        <f t="shared" si="2"/>
        <v>--</v>
      </c>
      <c r="M47" s="33" t="str">
        <f t="shared" si="2"/>
        <v>--</v>
      </c>
      <c r="N47" s="33" t="str">
        <f t="shared" si="3"/>
        <v>--</v>
      </c>
      <c r="O47" s="144" t="str">
        <f t="shared" si="3"/>
        <v>--</v>
      </c>
      <c r="P47" s="170" t="str">
        <f t="shared" si="4"/>
        <v>--</v>
      </c>
    </row>
    <row r="48" spans="1:16" s="39" customFormat="1" ht="15" hidden="1" customHeight="1" x14ac:dyDescent="0.2">
      <c r="A48" s="11">
        <v>15</v>
      </c>
      <c r="C48" s="217" t="str">
        <f t="shared" si="0"/>
        <v>項目15</v>
      </c>
      <c r="D48" s="159" t="str">
        <f t="shared" si="1"/>
        <v>--</v>
      </c>
      <c r="E48" s="33" t="str">
        <f t="shared" si="1"/>
        <v>--</v>
      </c>
      <c r="F48" s="33" t="str">
        <f t="shared" si="1"/>
        <v>--</v>
      </c>
      <c r="G48" s="33" t="str">
        <f t="shared" si="1"/>
        <v>--</v>
      </c>
      <c r="H48" s="33" t="str">
        <f t="shared" si="1"/>
        <v>--</v>
      </c>
      <c r="I48" s="33" t="str">
        <f t="shared" si="2"/>
        <v>--</v>
      </c>
      <c r="J48" s="33" t="str">
        <f t="shared" si="2"/>
        <v>--</v>
      </c>
      <c r="K48" s="33" t="str">
        <f t="shared" si="2"/>
        <v>--</v>
      </c>
      <c r="L48" s="33" t="str">
        <f t="shared" si="2"/>
        <v>--</v>
      </c>
      <c r="M48" s="33" t="str">
        <f t="shared" si="2"/>
        <v>--</v>
      </c>
      <c r="N48" s="33" t="str">
        <f t="shared" si="3"/>
        <v>--</v>
      </c>
      <c r="O48" s="144" t="str">
        <f t="shared" si="3"/>
        <v>--</v>
      </c>
      <c r="P48" s="170" t="str">
        <f t="shared" si="4"/>
        <v>--</v>
      </c>
    </row>
    <row r="49" spans="1:16" s="39" customFormat="1" ht="15" hidden="1" customHeight="1" x14ac:dyDescent="0.2">
      <c r="A49" s="11">
        <v>16</v>
      </c>
      <c r="C49" s="217" t="str">
        <f t="shared" si="0"/>
        <v>項目16</v>
      </c>
      <c r="D49" s="159" t="str">
        <f t="shared" si="1"/>
        <v>--</v>
      </c>
      <c r="E49" s="33" t="str">
        <f t="shared" si="1"/>
        <v>--</v>
      </c>
      <c r="F49" s="33" t="str">
        <f t="shared" si="1"/>
        <v>--</v>
      </c>
      <c r="G49" s="33" t="str">
        <f t="shared" si="1"/>
        <v>--</v>
      </c>
      <c r="H49" s="33" t="str">
        <f t="shared" si="1"/>
        <v>--</v>
      </c>
      <c r="I49" s="33" t="str">
        <f t="shared" si="2"/>
        <v>--</v>
      </c>
      <c r="J49" s="33" t="str">
        <f t="shared" si="2"/>
        <v>--</v>
      </c>
      <c r="K49" s="33" t="str">
        <f t="shared" si="2"/>
        <v>--</v>
      </c>
      <c r="L49" s="33" t="str">
        <f t="shared" si="2"/>
        <v>--</v>
      </c>
      <c r="M49" s="33" t="str">
        <f t="shared" si="2"/>
        <v>--</v>
      </c>
      <c r="N49" s="33" t="str">
        <f t="shared" si="3"/>
        <v>--</v>
      </c>
      <c r="O49" s="144" t="str">
        <f t="shared" si="3"/>
        <v>--</v>
      </c>
      <c r="P49" s="170" t="str">
        <f t="shared" si="4"/>
        <v>--</v>
      </c>
    </row>
    <row r="50" spans="1:16" s="39" customFormat="1" ht="15" hidden="1" customHeight="1" x14ac:dyDescent="0.2">
      <c r="A50" s="11">
        <v>17</v>
      </c>
      <c r="C50" s="217" t="str">
        <f t="shared" si="0"/>
        <v>項目17</v>
      </c>
      <c r="D50" s="159" t="str">
        <f t="shared" si="1"/>
        <v>--</v>
      </c>
      <c r="E50" s="33" t="str">
        <f t="shared" si="1"/>
        <v>--</v>
      </c>
      <c r="F50" s="33" t="str">
        <f t="shared" si="1"/>
        <v>--</v>
      </c>
      <c r="G50" s="33" t="str">
        <f t="shared" si="1"/>
        <v>--</v>
      </c>
      <c r="H50" s="33" t="str">
        <f t="shared" si="1"/>
        <v>--</v>
      </c>
      <c r="I50" s="33" t="str">
        <f t="shared" si="2"/>
        <v>--</v>
      </c>
      <c r="J50" s="33" t="str">
        <f t="shared" si="2"/>
        <v>--</v>
      </c>
      <c r="K50" s="33" t="str">
        <f t="shared" si="2"/>
        <v>--</v>
      </c>
      <c r="L50" s="33" t="str">
        <f t="shared" si="2"/>
        <v>--</v>
      </c>
      <c r="M50" s="33" t="str">
        <f t="shared" si="2"/>
        <v>--</v>
      </c>
      <c r="N50" s="33" t="str">
        <f t="shared" si="3"/>
        <v>--</v>
      </c>
      <c r="O50" s="144" t="str">
        <f t="shared" si="3"/>
        <v>--</v>
      </c>
      <c r="P50" s="170" t="str">
        <f t="shared" si="4"/>
        <v>--</v>
      </c>
    </row>
    <row r="51" spans="1:16" s="39" customFormat="1" ht="15" hidden="1" customHeight="1" x14ac:dyDescent="0.2">
      <c r="A51" s="11">
        <v>18</v>
      </c>
      <c r="C51" s="217" t="str">
        <f t="shared" si="0"/>
        <v>項目18</v>
      </c>
      <c r="D51" s="159" t="str">
        <f t="shared" si="1"/>
        <v>--</v>
      </c>
      <c r="E51" s="33" t="str">
        <f t="shared" si="1"/>
        <v>--</v>
      </c>
      <c r="F51" s="33" t="str">
        <f t="shared" si="1"/>
        <v>--</v>
      </c>
      <c r="G51" s="33" t="str">
        <f t="shared" si="1"/>
        <v>--</v>
      </c>
      <c r="H51" s="33" t="str">
        <f t="shared" si="1"/>
        <v>--</v>
      </c>
      <c r="I51" s="33" t="str">
        <f t="shared" si="2"/>
        <v>--</v>
      </c>
      <c r="J51" s="33" t="str">
        <f t="shared" si="2"/>
        <v>--</v>
      </c>
      <c r="K51" s="33" t="str">
        <f t="shared" si="2"/>
        <v>--</v>
      </c>
      <c r="L51" s="33" t="str">
        <f t="shared" si="2"/>
        <v>--</v>
      </c>
      <c r="M51" s="33" t="str">
        <f t="shared" si="2"/>
        <v>--</v>
      </c>
      <c r="N51" s="33" t="str">
        <f t="shared" si="3"/>
        <v>--</v>
      </c>
      <c r="O51" s="144" t="str">
        <f t="shared" si="3"/>
        <v>--</v>
      </c>
      <c r="P51" s="170" t="str">
        <f t="shared" si="4"/>
        <v>--</v>
      </c>
    </row>
    <row r="52" spans="1:16" s="39" customFormat="1" ht="15" hidden="1" customHeight="1" x14ac:dyDescent="0.2">
      <c r="A52" s="11">
        <v>19</v>
      </c>
      <c r="C52" s="217" t="str">
        <f t="shared" si="0"/>
        <v>項目19</v>
      </c>
      <c r="D52" s="159" t="str">
        <f t="shared" si="1"/>
        <v>--</v>
      </c>
      <c r="E52" s="33" t="str">
        <f t="shared" si="1"/>
        <v>--</v>
      </c>
      <c r="F52" s="33" t="str">
        <f t="shared" si="1"/>
        <v>--</v>
      </c>
      <c r="G52" s="33" t="str">
        <f t="shared" si="1"/>
        <v>--</v>
      </c>
      <c r="H52" s="33" t="str">
        <f t="shared" si="1"/>
        <v>--</v>
      </c>
      <c r="I52" s="33" t="str">
        <f t="shared" si="2"/>
        <v>--</v>
      </c>
      <c r="J52" s="33" t="str">
        <f t="shared" si="2"/>
        <v>--</v>
      </c>
      <c r="K52" s="33" t="str">
        <f t="shared" si="2"/>
        <v>--</v>
      </c>
      <c r="L52" s="33" t="str">
        <f t="shared" si="2"/>
        <v>--</v>
      </c>
      <c r="M52" s="33" t="str">
        <f t="shared" si="2"/>
        <v>--</v>
      </c>
      <c r="N52" s="33" t="str">
        <f t="shared" si="3"/>
        <v>--</v>
      </c>
      <c r="O52" s="144" t="str">
        <f t="shared" si="3"/>
        <v>--</v>
      </c>
      <c r="P52" s="170" t="str">
        <f t="shared" si="4"/>
        <v>--</v>
      </c>
    </row>
    <row r="53" spans="1:16" s="39" customFormat="1" ht="15" hidden="1" customHeight="1" x14ac:dyDescent="0.2">
      <c r="A53" s="11">
        <v>20</v>
      </c>
      <c r="C53" s="217" t="str">
        <f t="shared" si="0"/>
        <v>項目20</v>
      </c>
      <c r="D53" s="159" t="str">
        <f t="shared" si="1"/>
        <v>--</v>
      </c>
      <c r="E53" s="33" t="str">
        <f t="shared" si="1"/>
        <v>--</v>
      </c>
      <c r="F53" s="33" t="str">
        <f t="shared" si="1"/>
        <v>--</v>
      </c>
      <c r="G53" s="33" t="str">
        <f t="shared" si="1"/>
        <v>--</v>
      </c>
      <c r="H53" s="33" t="str">
        <f t="shared" si="1"/>
        <v>--</v>
      </c>
      <c r="I53" s="33" t="str">
        <f t="shared" si="2"/>
        <v>--</v>
      </c>
      <c r="J53" s="33" t="str">
        <f t="shared" si="2"/>
        <v>--</v>
      </c>
      <c r="K53" s="33" t="str">
        <f t="shared" si="2"/>
        <v>--</v>
      </c>
      <c r="L53" s="33" t="str">
        <f t="shared" si="2"/>
        <v>--</v>
      </c>
      <c r="M53" s="33" t="str">
        <f t="shared" si="2"/>
        <v>--</v>
      </c>
      <c r="N53" s="33" t="str">
        <f t="shared" si="3"/>
        <v>--</v>
      </c>
      <c r="O53" s="144" t="str">
        <f t="shared" si="3"/>
        <v>--</v>
      </c>
      <c r="P53" s="170" t="str">
        <f t="shared" si="4"/>
        <v>--</v>
      </c>
    </row>
    <row r="54" spans="1:16" s="39" customFormat="1" ht="15" hidden="1" customHeight="1" x14ac:dyDescent="0.2">
      <c r="A54" s="11">
        <v>21</v>
      </c>
      <c r="C54" s="217" t="str">
        <f t="shared" si="0"/>
        <v>項目21</v>
      </c>
      <c r="D54" s="159" t="str">
        <f t="shared" si="1"/>
        <v>--</v>
      </c>
      <c r="E54" s="33" t="str">
        <f t="shared" si="1"/>
        <v>--</v>
      </c>
      <c r="F54" s="33" t="str">
        <f t="shared" si="1"/>
        <v>--</v>
      </c>
      <c r="G54" s="33" t="str">
        <f t="shared" si="1"/>
        <v>--</v>
      </c>
      <c r="H54" s="33" t="str">
        <f t="shared" si="1"/>
        <v>--</v>
      </c>
      <c r="I54" s="33" t="str">
        <f t="shared" si="2"/>
        <v>--</v>
      </c>
      <c r="J54" s="33" t="str">
        <f t="shared" si="2"/>
        <v>--</v>
      </c>
      <c r="K54" s="33" t="str">
        <f t="shared" si="2"/>
        <v>--</v>
      </c>
      <c r="L54" s="33" t="str">
        <f t="shared" si="2"/>
        <v>--</v>
      </c>
      <c r="M54" s="33" t="str">
        <f t="shared" si="2"/>
        <v>--</v>
      </c>
      <c r="N54" s="33" t="str">
        <f t="shared" si="3"/>
        <v>--</v>
      </c>
      <c r="O54" s="144" t="str">
        <f t="shared" si="3"/>
        <v>--</v>
      </c>
      <c r="P54" s="170" t="str">
        <f t="shared" si="4"/>
        <v>--</v>
      </c>
    </row>
    <row r="55" spans="1:16" s="39" customFormat="1" ht="15" hidden="1" customHeight="1" x14ac:dyDescent="0.2">
      <c r="A55" s="11">
        <v>22</v>
      </c>
      <c r="C55" s="217" t="str">
        <f t="shared" si="0"/>
        <v>項目22</v>
      </c>
      <c r="D55" s="159" t="str">
        <f t="shared" si="1"/>
        <v>--</v>
      </c>
      <c r="E55" s="33" t="str">
        <f t="shared" si="1"/>
        <v>--</v>
      </c>
      <c r="F55" s="33" t="str">
        <f t="shared" si="1"/>
        <v>--</v>
      </c>
      <c r="G55" s="33" t="str">
        <f t="shared" si="1"/>
        <v>--</v>
      </c>
      <c r="H55" s="33" t="str">
        <f t="shared" si="1"/>
        <v>--</v>
      </c>
      <c r="I55" s="33" t="str">
        <f t="shared" si="2"/>
        <v>--</v>
      </c>
      <c r="J55" s="33" t="str">
        <f t="shared" si="2"/>
        <v>--</v>
      </c>
      <c r="K55" s="33" t="str">
        <f t="shared" si="2"/>
        <v>--</v>
      </c>
      <c r="L55" s="33" t="str">
        <f t="shared" si="2"/>
        <v>--</v>
      </c>
      <c r="M55" s="33" t="str">
        <f t="shared" si="2"/>
        <v>--</v>
      </c>
      <c r="N55" s="33" t="str">
        <f t="shared" si="3"/>
        <v>--</v>
      </c>
      <c r="O55" s="144" t="str">
        <f t="shared" si="3"/>
        <v>--</v>
      </c>
      <c r="P55" s="170" t="str">
        <f t="shared" si="4"/>
        <v>--</v>
      </c>
    </row>
    <row r="56" spans="1:16" s="39" customFormat="1" ht="15" hidden="1" customHeight="1" x14ac:dyDescent="0.2">
      <c r="A56" s="11">
        <v>23</v>
      </c>
      <c r="C56" s="217" t="str">
        <f t="shared" si="0"/>
        <v>項目23</v>
      </c>
      <c r="D56" s="159" t="str">
        <f t="shared" si="1"/>
        <v>--</v>
      </c>
      <c r="E56" s="33" t="str">
        <f t="shared" si="1"/>
        <v>--</v>
      </c>
      <c r="F56" s="33" t="str">
        <f t="shared" si="1"/>
        <v>--</v>
      </c>
      <c r="G56" s="33" t="str">
        <f t="shared" si="1"/>
        <v>--</v>
      </c>
      <c r="H56" s="33" t="str">
        <f t="shared" si="1"/>
        <v>--</v>
      </c>
      <c r="I56" s="33" t="str">
        <f t="shared" si="2"/>
        <v>--</v>
      </c>
      <c r="J56" s="33" t="str">
        <f t="shared" si="2"/>
        <v>--</v>
      </c>
      <c r="K56" s="33" t="str">
        <f t="shared" si="2"/>
        <v>--</v>
      </c>
      <c r="L56" s="33" t="str">
        <f t="shared" si="2"/>
        <v>--</v>
      </c>
      <c r="M56" s="33" t="str">
        <f t="shared" si="2"/>
        <v>--</v>
      </c>
      <c r="N56" s="33" t="str">
        <f t="shared" si="3"/>
        <v>--</v>
      </c>
      <c r="O56" s="144" t="str">
        <f t="shared" si="3"/>
        <v>--</v>
      </c>
      <c r="P56" s="170" t="str">
        <f t="shared" si="4"/>
        <v>--</v>
      </c>
    </row>
    <row r="57" spans="1:16" s="39" customFormat="1" ht="15" hidden="1" customHeight="1" x14ac:dyDescent="0.2">
      <c r="A57" s="11">
        <v>24</v>
      </c>
      <c r="C57" s="217" t="str">
        <f t="shared" si="0"/>
        <v>項目24</v>
      </c>
      <c r="D57" s="159" t="str">
        <f t="shared" si="1"/>
        <v>--</v>
      </c>
      <c r="E57" s="33" t="str">
        <f t="shared" si="1"/>
        <v>--</v>
      </c>
      <c r="F57" s="33" t="str">
        <f t="shared" si="1"/>
        <v>--</v>
      </c>
      <c r="G57" s="33" t="str">
        <f t="shared" si="1"/>
        <v>--</v>
      </c>
      <c r="H57" s="33" t="str">
        <f t="shared" si="1"/>
        <v>--</v>
      </c>
      <c r="I57" s="33" t="str">
        <f t="shared" si="2"/>
        <v>--</v>
      </c>
      <c r="J57" s="33" t="str">
        <f t="shared" si="2"/>
        <v>--</v>
      </c>
      <c r="K57" s="33" t="str">
        <f t="shared" si="2"/>
        <v>--</v>
      </c>
      <c r="L57" s="33" t="str">
        <f t="shared" si="2"/>
        <v>--</v>
      </c>
      <c r="M57" s="33" t="str">
        <f t="shared" si="2"/>
        <v>--</v>
      </c>
      <c r="N57" s="33" t="str">
        <f t="shared" si="3"/>
        <v>--</v>
      </c>
      <c r="O57" s="144" t="str">
        <f t="shared" si="3"/>
        <v>--</v>
      </c>
      <c r="P57" s="170" t="str">
        <f t="shared" si="4"/>
        <v>--</v>
      </c>
    </row>
    <row r="58" spans="1:16" s="39" customFormat="1" ht="15" hidden="1" customHeight="1" x14ac:dyDescent="0.2">
      <c r="A58" s="11">
        <v>25</v>
      </c>
      <c r="C58" s="217" t="str">
        <f t="shared" si="0"/>
        <v>項目25</v>
      </c>
      <c r="D58" s="159" t="str">
        <f t="shared" si="1"/>
        <v>--</v>
      </c>
      <c r="E58" s="33" t="str">
        <f t="shared" si="1"/>
        <v>--</v>
      </c>
      <c r="F58" s="33" t="str">
        <f t="shared" si="1"/>
        <v>--</v>
      </c>
      <c r="G58" s="33" t="str">
        <f t="shared" si="1"/>
        <v>--</v>
      </c>
      <c r="H58" s="33" t="str">
        <f t="shared" si="1"/>
        <v>--</v>
      </c>
      <c r="I58" s="33" t="str">
        <f t="shared" si="2"/>
        <v>--</v>
      </c>
      <c r="J58" s="33" t="str">
        <f t="shared" si="2"/>
        <v>--</v>
      </c>
      <c r="K58" s="33" t="str">
        <f t="shared" si="2"/>
        <v>--</v>
      </c>
      <c r="L58" s="33" t="str">
        <f t="shared" si="2"/>
        <v>--</v>
      </c>
      <c r="M58" s="33" t="str">
        <f t="shared" si="2"/>
        <v>--</v>
      </c>
      <c r="N58" s="33" t="str">
        <f t="shared" si="3"/>
        <v>--</v>
      </c>
      <c r="O58" s="144" t="str">
        <f t="shared" si="3"/>
        <v>--</v>
      </c>
      <c r="P58" s="170" t="str">
        <f t="shared" si="4"/>
        <v>--</v>
      </c>
    </row>
    <row r="59" spans="1:16" s="39" customFormat="1" ht="15" hidden="1" customHeight="1" x14ac:dyDescent="0.2">
      <c r="A59" s="11">
        <v>26</v>
      </c>
      <c r="C59" s="217" t="str">
        <f t="shared" si="0"/>
        <v>項目26</v>
      </c>
      <c r="D59" s="159" t="str">
        <f t="shared" si="1"/>
        <v>--</v>
      </c>
      <c r="E59" s="33" t="str">
        <f t="shared" si="1"/>
        <v>--</v>
      </c>
      <c r="F59" s="33" t="str">
        <f t="shared" si="1"/>
        <v>--</v>
      </c>
      <c r="G59" s="33" t="str">
        <f t="shared" si="1"/>
        <v>--</v>
      </c>
      <c r="H59" s="33" t="str">
        <f t="shared" si="1"/>
        <v>--</v>
      </c>
      <c r="I59" s="33" t="str">
        <f t="shared" si="2"/>
        <v>--</v>
      </c>
      <c r="J59" s="33" t="str">
        <f t="shared" si="2"/>
        <v>--</v>
      </c>
      <c r="K59" s="33" t="str">
        <f t="shared" si="2"/>
        <v>--</v>
      </c>
      <c r="L59" s="33" t="str">
        <f t="shared" si="2"/>
        <v>--</v>
      </c>
      <c r="M59" s="33" t="str">
        <f t="shared" si="2"/>
        <v>--</v>
      </c>
      <c r="N59" s="33" t="str">
        <f t="shared" si="3"/>
        <v>--</v>
      </c>
      <c r="O59" s="144" t="str">
        <f t="shared" si="3"/>
        <v>--</v>
      </c>
      <c r="P59" s="170" t="str">
        <f t="shared" si="4"/>
        <v>--</v>
      </c>
    </row>
    <row r="60" spans="1:16" s="39" customFormat="1" ht="15" hidden="1" customHeight="1" x14ac:dyDescent="0.2">
      <c r="A60" s="11">
        <v>27</v>
      </c>
      <c r="C60" s="217" t="str">
        <f t="shared" si="0"/>
        <v>項目27</v>
      </c>
      <c r="D60" s="159" t="str">
        <f t="shared" si="1"/>
        <v>--</v>
      </c>
      <c r="E60" s="33" t="str">
        <f t="shared" si="1"/>
        <v>--</v>
      </c>
      <c r="F60" s="33" t="str">
        <f t="shared" si="1"/>
        <v>--</v>
      </c>
      <c r="G60" s="33" t="str">
        <f t="shared" si="1"/>
        <v>--</v>
      </c>
      <c r="H60" s="33" t="str">
        <f t="shared" si="1"/>
        <v>--</v>
      </c>
      <c r="I60" s="33" t="str">
        <f t="shared" si="2"/>
        <v>--</v>
      </c>
      <c r="J60" s="33" t="str">
        <f t="shared" si="2"/>
        <v>--</v>
      </c>
      <c r="K60" s="33" t="str">
        <f t="shared" si="2"/>
        <v>--</v>
      </c>
      <c r="L60" s="33" t="str">
        <f t="shared" si="2"/>
        <v>--</v>
      </c>
      <c r="M60" s="33" t="str">
        <f t="shared" si="2"/>
        <v>--</v>
      </c>
      <c r="N60" s="33" t="str">
        <f t="shared" si="3"/>
        <v>--</v>
      </c>
      <c r="O60" s="144" t="str">
        <f t="shared" si="3"/>
        <v>--</v>
      </c>
      <c r="P60" s="170" t="str">
        <f t="shared" si="4"/>
        <v>--</v>
      </c>
    </row>
    <row r="61" spans="1:16" s="39" customFormat="1" ht="15" hidden="1" customHeight="1" x14ac:dyDescent="0.2">
      <c r="A61" s="11">
        <v>28</v>
      </c>
      <c r="C61" s="217" t="str">
        <f t="shared" si="0"/>
        <v>項目28</v>
      </c>
      <c r="D61" s="159" t="str">
        <f t="shared" si="1"/>
        <v>--</v>
      </c>
      <c r="E61" s="33" t="str">
        <f t="shared" si="1"/>
        <v>--</v>
      </c>
      <c r="F61" s="33" t="str">
        <f t="shared" si="1"/>
        <v>--</v>
      </c>
      <c r="G61" s="33" t="str">
        <f t="shared" si="1"/>
        <v>--</v>
      </c>
      <c r="H61" s="33" t="str">
        <f t="shared" si="1"/>
        <v>--</v>
      </c>
      <c r="I61" s="33" t="str">
        <f t="shared" si="2"/>
        <v>--</v>
      </c>
      <c r="J61" s="33" t="str">
        <f t="shared" si="2"/>
        <v>--</v>
      </c>
      <c r="K61" s="33" t="str">
        <f t="shared" si="2"/>
        <v>--</v>
      </c>
      <c r="L61" s="33" t="str">
        <f t="shared" si="2"/>
        <v>--</v>
      </c>
      <c r="M61" s="33" t="str">
        <f t="shared" si="2"/>
        <v>--</v>
      </c>
      <c r="N61" s="33" t="str">
        <f t="shared" si="3"/>
        <v>--</v>
      </c>
      <c r="O61" s="144" t="str">
        <f t="shared" si="3"/>
        <v>--</v>
      </c>
      <c r="P61" s="170" t="str">
        <f t="shared" si="4"/>
        <v>--</v>
      </c>
    </row>
    <row r="62" spans="1:16" s="39" customFormat="1" ht="15" hidden="1" customHeight="1" x14ac:dyDescent="0.2">
      <c r="A62" s="11">
        <v>29</v>
      </c>
      <c r="C62" s="217" t="str">
        <f t="shared" si="0"/>
        <v>項目29</v>
      </c>
      <c r="D62" s="159" t="str">
        <f t="shared" si="1"/>
        <v>--</v>
      </c>
      <c r="E62" s="33" t="str">
        <f t="shared" si="1"/>
        <v>--</v>
      </c>
      <c r="F62" s="33" t="str">
        <f t="shared" si="1"/>
        <v>--</v>
      </c>
      <c r="G62" s="33" t="str">
        <f t="shared" si="1"/>
        <v>--</v>
      </c>
      <c r="H62" s="33" t="str">
        <f t="shared" si="1"/>
        <v>--</v>
      </c>
      <c r="I62" s="33" t="str">
        <f t="shared" si="2"/>
        <v>--</v>
      </c>
      <c r="J62" s="33" t="str">
        <f t="shared" si="2"/>
        <v>--</v>
      </c>
      <c r="K62" s="33" t="str">
        <f t="shared" si="2"/>
        <v>--</v>
      </c>
      <c r="L62" s="33" t="str">
        <f t="shared" si="2"/>
        <v>--</v>
      </c>
      <c r="M62" s="33" t="str">
        <f t="shared" si="2"/>
        <v>--</v>
      </c>
      <c r="N62" s="33" t="str">
        <f t="shared" si="3"/>
        <v>--</v>
      </c>
      <c r="O62" s="144" t="str">
        <f t="shared" si="3"/>
        <v>--</v>
      </c>
      <c r="P62" s="170" t="str">
        <f t="shared" si="4"/>
        <v>--</v>
      </c>
    </row>
    <row r="63" spans="1:16" s="39" customFormat="1" ht="15" hidden="1" customHeight="1" x14ac:dyDescent="0.2">
      <c r="A63" s="11">
        <v>30</v>
      </c>
      <c r="C63" s="217" t="str">
        <f t="shared" si="0"/>
        <v>項目30</v>
      </c>
      <c r="D63" s="159" t="str">
        <f t="shared" si="1"/>
        <v>--</v>
      </c>
      <c r="E63" s="33" t="str">
        <f t="shared" si="1"/>
        <v>--</v>
      </c>
      <c r="F63" s="33" t="str">
        <f t="shared" si="1"/>
        <v>--</v>
      </c>
      <c r="G63" s="33" t="str">
        <f t="shared" si="1"/>
        <v>--</v>
      </c>
      <c r="H63" s="33" t="str">
        <f t="shared" si="1"/>
        <v>--</v>
      </c>
      <c r="I63" s="33" t="str">
        <f t="shared" si="2"/>
        <v>--</v>
      </c>
      <c r="J63" s="33" t="str">
        <f t="shared" si="2"/>
        <v>--</v>
      </c>
      <c r="K63" s="33" t="str">
        <f t="shared" si="2"/>
        <v>--</v>
      </c>
      <c r="L63" s="33" t="str">
        <f t="shared" si="2"/>
        <v>--</v>
      </c>
      <c r="M63" s="33" t="str">
        <f t="shared" si="2"/>
        <v>--</v>
      </c>
      <c r="N63" s="33" t="str">
        <f t="shared" si="3"/>
        <v>--</v>
      </c>
      <c r="O63" s="144" t="str">
        <f t="shared" si="3"/>
        <v>--</v>
      </c>
      <c r="P63" s="170" t="str">
        <f t="shared" si="4"/>
        <v>--</v>
      </c>
    </row>
    <row r="64" spans="1:16" s="39" customFormat="1" ht="15" hidden="1" customHeight="1" x14ac:dyDescent="0.2">
      <c r="A64" s="11">
        <v>31</v>
      </c>
      <c r="C64" s="217" t="str">
        <f t="shared" si="0"/>
        <v>項目31</v>
      </c>
      <c r="D64" s="159" t="str">
        <f t="shared" si="1"/>
        <v>--</v>
      </c>
      <c r="E64" s="33" t="str">
        <f t="shared" si="1"/>
        <v>--</v>
      </c>
      <c r="F64" s="33" t="str">
        <f t="shared" si="1"/>
        <v>--</v>
      </c>
      <c r="G64" s="33" t="str">
        <f t="shared" si="1"/>
        <v>--</v>
      </c>
      <c r="H64" s="33" t="str">
        <f t="shared" si="1"/>
        <v>--</v>
      </c>
      <c r="I64" s="33" t="str">
        <f t="shared" si="2"/>
        <v>--</v>
      </c>
      <c r="J64" s="33" t="str">
        <f t="shared" si="2"/>
        <v>--</v>
      </c>
      <c r="K64" s="33" t="str">
        <f t="shared" si="2"/>
        <v>--</v>
      </c>
      <c r="L64" s="33" t="str">
        <f t="shared" si="2"/>
        <v>--</v>
      </c>
      <c r="M64" s="33" t="str">
        <f t="shared" si="2"/>
        <v>--</v>
      </c>
      <c r="N64" s="33" t="str">
        <f t="shared" si="3"/>
        <v>--</v>
      </c>
      <c r="O64" s="144" t="str">
        <f t="shared" si="3"/>
        <v>--</v>
      </c>
      <c r="P64" s="170" t="str">
        <f t="shared" si="4"/>
        <v>--</v>
      </c>
    </row>
    <row r="65" spans="1:16" s="39" customFormat="1" ht="15" hidden="1" customHeight="1" x14ac:dyDescent="0.2">
      <c r="A65" s="11">
        <v>32</v>
      </c>
      <c r="C65" s="217" t="str">
        <f t="shared" si="0"/>
        <v>項目32</v>
      </c>
      <c r="D65" s="159" t="str">
        <f t="shared" si="1"/>
        <v>--</v>
      </c>
      <c r="E65" s="33" t="str">
        <f t="shared" si="1"/>
        <v>--</v>
      </c>
      <c r="F65" s="33" t="str">
        <f t="shared" si="1"/>
        <v>--</v>
      </c>
      <c r="G65" s="33" t="str">
        <f t="shared" si="1"/>
        <v>--</v>
      </c>
      <c r="H65" s="33" t="str">
        <f t="shared" si="1"/>
        <v>--</v>
      </c>
      <c r="I65" s="33" t="str">
        <f t="shared" si="2"/>
        <v>--</v>
      </c>
      <c r="J65" s="33" t="str">
        <f t="shared" si="2"/>
        <v>--</v>
      </c>
      <c r="K65" s="33" t="str">
        <f t="shared" si="2"/>
        <v>--</v>
      </c>
      <c r="L65" s="33" t="str">
        <f t="shared" si="2"/>
        <v>--</v>
      </c>
      <c r="M65" s="33" t="str">
        <f t="shared" si="2"/>
        <v>--</v>
      </c>
      <c r="N65" s="33" t="str">
        <f t="shared" si="3"/>
        <v>--</v>
      </c>
      <c r="O65" s="144" t="str">
        <f t="shared" si="3"/>
        <v>--</v>
      </c>
      <c r="P65" s="170" t="str">
        <f t="shared" si="4"/>
        <v>--</v>
      </c>
    </row>
    <row r="66" spans="1:16" s="39" customFormat="1" ht="15" hidden="1" customHeight="1" x14ac:dyDescent="0.2">
      <c r="A66" s="11">
        <v>33</v>
      </c>
      <c r="C66" s="217" t="str">
        <f t="shared" si="0"/>
        <v>項目33</v>
      </c>
      <c r="D66" s="159" t="str">
        <f t="shared" si="1"/>
        <v>--</v>
      </c>
      <c r="E66" s="33" t="str">
        <f t="shared" si="1"/>
        <v>--</v>
      </c>
      <c r="F66" s="33" t="str">
        <f t="shared" si="1"/>
        <v>--</v>
      </c>
      <c r="G66" s="33" t="str">
        <f t="shared" si="1"/>
        <v>--</v>
      </c>
      <c r="H66" s="33" t="str">
        <f t="shared" si="1"/>
        <v>--</v>
      </c>
      <c r="I66" s="33" t="str">
        <f t="shared" si="2"/>
        <v>--</v>
      </c>
      <c r="J66" s="33" t="str">
        <f t="shared" si="2"/>
        <v>--</v>
      </c>
      <c r="K66" s="33" t="str">
        <f t="shared" si="2"/>
        <v>--</v>
      </c>
      <c r="L66" s="33" t="str">
        <f t="shared" si="2"/>
        <v>--</v>
      </c>
      <c r="M66" s="33" t="str">
        <f t="shared" si="2"/>
        <v>--</v>
      </c>
      <c r="N66" s="33" t="str">
        <f t="shared" si="3"/>
        <v>--</v>
      </c>
      <c r="O66" s="144" t="str">
        <f t="shared" si="3"/>
        <v>--</v>
      </c>
      <c r="P66" s="170" t="str">
        <f t="shared" si="4"/>
        <v>--</v>
      </c>
    </row>
    <row r="67" spans="1:16" s="39" customFormat="1" ht="15" hidden="1" customHeight="1" x14ac:dyDescent="0.2">
      <c r="A67" s="11">
        <v>34</v>
      </c>
      <c r="C67" s="217" t="str">
        <f t="shared" si="0"/>
        <v>項目34</v>
      </c>
      <c r="D67" s="159" t="str">
        <f t="shared" si="1"/>
        <v>--</v>
      </c>
      <c r="E67" s="33" t="str">
        <f t="shared" si="1"/>
        <v>--</v>
      </c>
      <c r="F67" s="33" t="str">
        <f t="shared" si="1"/>
        <v>--</v>
      </c>
      <c r="G67" s="33" t="str">
        <f t="shared" si="1"/>
        <v>--</v>
      </c>
      <c r="H67" s="33" t="str">
        <f t="shared" si="1"/>
        <v>--</v>
      </c>
      <c r="I67" s="33" t="str">
        <f t="shared" si="2"/>
        <v>--</v>
      </c>
      <c r="J67" s="33" t="str">
        <f t="shared" si="2"/>
        <v>--</v>
      </c>
      <c r="K67" s="33" t="str">
        <f t="shared" si="2"/>
        <v>--</v>
      </c>
      <c r="L67" s="33" t="str">
        <f t="shared" si="2"/>
        <v>--</v>
      </c>
      <c r="M67" s="33" t="str">
        <f t="shared" si="2"/>
        <v>--</v>
      </c>
      <c r="N67" s="33" t="str">
        <f t="shared" si="3"/>
        <v>--</v>
      </c>
      <c r="O67" s="144" t="str">
        <f t="shared" si="3"/>
        <v>--</v>
      </c>
      <c r="P67" s="170" t="str">
        <f t="shared" si="4"/>
        <v>--</v>
      </c>
    </row>
    <row r="68" spans="1:16" s="39" customFormat="1" ht="15" hidden="1" customHeight="1" x14ac:dyDescent="0.2">
      <c r="A68" s="11">
        <v>35</v>
      </c>
      <c r="C68" s="217" t="str">
        <f t="shared" si="0"/>
        <v>項目35</v>
      </c>
      <c r="D68" s="159" t="str">
        <f t="shared" si="1"/>
        <v>--</v>
      </c>
      <c r="E68" s="33" t="str">
        <f t="shared" si="1"/>
        <v>--</v>
      </c>
      <c r="F68" s="33" t="str">
        <f t="shared" si="1"/>
        <v>--</v>
      </c>
      <c r="G68" s="33" t="str">
        <f t="shared" si="1"/>
        <v>--</v>
      </c>
      <c r="H68" s="33" t="str">
        <f t="shared" si="1"/>
        <v>--</v>
      </c>
      <c r="I68" s="33" t="str">
        <f t="shared" si="2"/>
        <v>--</v>
      </c>
      <c r="J68" s="33" t="str">
        <f t="shared" si="2"/>
        <v>--</v>
      </c>
      <c r="K68" s="33" t="str">
        <f t="shared" si="2"/>
        <v>--</v>
      </c>
      <c r="L68" s="33" t="str">
        <f t="shared" si="2"/>
        <v>--</v>
      </c>
      <c r="M68" s="33" t="str">
        <f t="shared" si="2"/>
        <v>--</v>
      </c>
      <c r="N68" s="33" t="str">
        <f t="shared" si="3"/>
        <v>--</v>
      </c>
      <c r="O68" s="144" t="str">
        <f t="shared" si="3"/>
        <v>--</v>
      </c>
      <c r="P68" s="170" t="str">
        <f t="shared" si="4"/>
        <v>--</v>
      </c>
    </row>
    <row r="69" spans="1:16" s="39" customFormat="1" ht="15" hidden="1" customHeight="1" x14ac:dyDescent="0.2">
      <c r="A69" s="11">
        <v>36</v>
      </c>
      <c r="C69" s="217" t="str">
        <f t="shared" si="0"/>
        <v>項目36</v>
      </c>
      <c r="D69" s="159" t="str">
        <f t="shared" si="1"/>
        <v>--</v>
      </c>
      <c r="E69" s="33" t="str">
        <f t="shared" si="1"/>
        <v>--</v>
      </c>
      <c r="F69" s="33" t="str">
        <f t="shared" si="1"/>
        <v>--</v>
      </c>
      <c r="G69" s="33" t="str">
        <f t="shared" si="1"/>
        <v>--</v>
      </c>
      <c r="H69" s="33" t="str">
        <f t="shared" si="1"/>
        <v>--</v>
      </c>
      <c r="I69" s="33" t="str">
        <f t="shared" si="2"/>
        <v>--</v>
      </c>
      <c r="J69" s="33" t="str">
        <f t="shared" si="2"/>
        <v>--</v>
      </c>
      <c r="K69" s="33" t="str">
        <f t="shared" si="2"/>
        <v>--</v>
      </c>
      <c r="L69" s="33" t="str">
        <f t="shared" si="2"/>
        <v>--</v>
      </c>
      <c r="M69" s="33" t="str">
        <f t="shared" si="2"/>
        <v>--</v>
      </c>
      <c r="N69" s="33" t="str">
        <f t="shared" si="3"/>
        <v>--</v>
      </c>
      <c r="O69" s="144" t="str">
        <f t="shared" si="3"/>
        <v>--</v>
      </c>
      <c r="P69" s="170" t="str">
        <f t="shared" si="4"/>
        <v>--</v>
      </c>
    </row>
    <row r="70" spans="1:16" s="39" customFormat="1" ht="15" hidden="1" customHeight="1" x14ac:dyDescent="0.2">
      <c r="A70" s="11">
        <v>37</v>
      </c>
      <c r="C70" s="217" t="str">
        <f t="shared" si="0"/>
        <v>項目37</v>
      </c>
      <c r="D70" s="159" t="str">
        <f t="shared" si="1"/>
        <v>--</v>
      </c>
      <c r="E70" s="33" t="str">
        <f t="shared" si="1"/>
        <v>--</v>
      </c>
      <c r="F70" s="33" t="str">
        <f t="shared" si="1"/>
        <v>--</v>
      </c>
      <c r="G70" s="33" t="str">
        <f t="shared" si="1"/>
        <v>--</v>
      </c>
      <c r="H70" s="33" t="str">
        <f t="shared" si="1"/>
        <v>--</v>
      </c>
      <c r="I70" s="33" t="str">
        <f t="shared" si="2"/>
        <v>--</v>
      </c>
      <c r="J70" s="33" t="str">
        <f t="shared" si="2"/>
        <v>--</v>
      </c>
      <c r="K70" s="33" t="str">
        <f t="shared" si="2"/>
        <v>--</v>
      </c>
      <c r="L70" s="33" t="str">
        <f t="shared" si="2"/>
        <v>--</v>
      </c>
      <c r="M70" s="33" t="str">
        <f t="shared" si="2"/>
        <v>--</v>
      </c>
      <c r="N70" s="33" t="str">
        <f t="shared" si="3"/>
        <v>--</v>
      </c>
      <c r="O70" s="144" t="str">
        <f t="shared" si="3"/>
        <v>--</v>
      </c>
      <c r="P70" s="170" t="str">
        <f t="shared" si="4"/>
        <v>--</v>
      </c>
    </row>
    <row r="71" spans="1:16" s="39" customFormat="1" ht="15" hidden="1" customHeight="1" x14ac:dyDescent="0.2">
      <c r="A71" s="11">
        <v>38</v>
      </c>
      <c r="C71" s="217" t="str">
        <f t="shared" si="0"/>
        <v>項目38</v>
      </c>
      <c r="D71" s="159" t="str">
        <f t="shared" si="1"/>
        <v>--</v>
      </c>
      <c r="E71" s="33" t="str">
        <f t="shared" si="1"/>
        <v>--</v>
      </c>
      <c r="F71" s="33" t="str">
        <f t="shared" si="1"/>
        <v>--</v>
      </c>
      <c r="G71" s="33" t="str">
        <f t="shared" si="1"/>
        <v>--</v>
      </c>
      <c r="H71" s="33" t="str">
        <f t="shared" si="1"/>
        <v>--</v>
      </c>
      <c r="I71" s="33" t="str">
        <f t="shared" si="2"/>
        <v>--</v>
      </c>
      <c r="J71" s="33" t="str">
        <f t="shared" si="2"/>
        <v>--</v>
      </c>
      <c r="K71" s="33" t="str">
        <f t="shared" si="2"/>
        <v>--</v>
      </c>
      <c r="L71" s="33" t="str">
        <f t="shared" si="2"/>
        <v>--</v>
      </c>
      <c r="M71" s="33" t="str">
        <f t="shared" si="2"/>
        <v>--</v>
      </c>
      <c r="N71" s="33" t="str">
        <f t="shared" si="3"/>
        <v>--</v>
      </c>
      <c r="O71" s="144" t="str">
        <f t="shared" si="3"/>
        <v>--</v>
      </c>
      <c r="P71" s="170" t="str">
        <f t="shared" si="4"/>
        <v>--</v>
      </c>
    </row>
    <row r="72" spans="1:16" s="39" customFormat="1" ht="15" hidden="1" customHeight="1" x14ac:dyDescent="0.2">
      <c r="A72" s="11">
        <v>39</v>
      </c>
      <c r="C72" s="217" t="str">
        <f t="shared" si="0"/>
        <v>項目39</v>
      </c>
      <c r="D72" s="159" t="str">
        <f t="shared" si="1"/>
        <v>--</v>
      </c>
      <c r="E72" s="33" t="str">
        <f t="shared" si="1"/>
        <v>--</v>
      </c>
      <c r="F72" s="33" t="str">
        <f t="shared" si="1"/>
        <v>--</v>
      </c>
      <c r="G72" s="33" t="str">
        <f t="shared" si="1"/>
        <v>--</v>
      </c>
      <c r="H72" s="33" t="str">
        <f t="shared" si="1"/>
        <v>--</v>
      </c>
      <c r="I72" s="33" t="str">
        <f t="shared" si="2"/>
        <v>--</v>
      </c>
      <c r="J72" s="33" t="str">
        <f t="shared" si="2"/>
        <v>--</v>
      </c>
      <c r="K72" s="33" t="str">
        <f t="shared" si="2"/>
        <v>--</v>
      </c>
      <c r="L72" s="33" t="str">
        <f t="shared" si="2"/>
        <v>--</v>
      </c>
      <c r="M72" s="33" t="str">
        <f t="shared" si="2"/>
        <v>--</v>
      </c>
      <c r="N72" s="33" t="str">
        <f t="shared" si="3"/>
        <v>--</v>
      </c>
      <c r="O72" s="144" t="str">
        <f t="shared" si="3"/>
        <v>--</v>
      </c>
      <c r="P72" s="170" t="str">
        <f t="shared" si="4"/>
        <v>--</v>
      </c>
    </row>
    <row r="73" spans="1:16" s="39" customFormat="1" ht="15" hidden="1" customHeight="1" x14ac:dyDescent="0.2">
      <c r="A73" s="11">
        <v>40</v>
      </c>
      <c r="C73" s="217" t="str">
        <f t="shared" si="0"/>
        <v>項目40</v>
      </c>
      <c r="D73" s="159" t="str">
        <f t="shared" si="1"/>
        <v>--</v>
      </c>
      <c r="E73" s="33" t="str">
        <f t="shared" si="1"/>
        <v>--</v>
      </c>
      <c r="F73" s="33" t="str">
        <f t="shared" si="1"/>
        <v>--</v>
      </c>
      <c r="G73" s="33" t="str">
        <f t="shared" si="1"/>
        <v>--</v>
      </c>
      <c r="H73" s="33" t="str">
        <f t="shared" si="1"/>
        <v>--</v>
      </c>
      <c r="I73" s="33" t="str">
        <f t="shared" si="2"/>
        <v>--</v>
      </c>
      <c r="J73" s="33" t="str">
        <f t="shared" si="2"/>
        <v>--</v>
      </c>
      <c r="K73" s="33" t="str">
        <f t="shared" si="2"/>
        <v>--</v>
      </c>
      <c r="L73" s="33" t="str">
        <f t="shared" si="2"/>
        <v>--</v>
      </c>
      <c r="M73" s="33" t="str">
        <f t="shared" si="2"/>
        <v>--</v>
      </c>
      <c r="N73" s="33" t="str">
        <f t="shared" si="3"/>
        <v>--</v>
      </c>
      <c r="O73" s="144" t="str">
        <f t="shared" si="3"/>
        <v>--</v>
      </c>
      <c r="P73" s="170" t="str">
        <f t="shared" si="4"/>
        <v>--</v>
      </c>
    </row>
    <row r="74" spans="1:16" s="39" customFormat="1" ht="15" hidden="1" customHeight="1" x14ac:dyDescent="0.2">
      <c r="A74" s="11">
        <v>41</v>
      </c>
      <c r="C74" s="217" t="str">
        <f t="shared" si="0"/>
        <v>項目41</v>
      </c>
      <c r="D74" s="159" t="str">
        <f t="shared" si="1"/>
        <v>--</v>
      </c>
      <c r="E74" s="33" t="str">
        <f t="shared" si="1"/>
        <v>--</v>
      </c>
      <c r="F74" s="33" t="str">
        <f t="shared" si="1"/>
        <v>--</v>
      </c>
      <c r="G74" s="33" t="str">
        <f t="shared" si="1"/>
        <v>--</v>
      </c>
      <c r="H74" s="33" t="str">
        <f t="shared" si="1"/>
        <v>--</v>
      </c>
      <c r="I74" s="33" t="str">
        <f t="shared" si="2"/>
        <v>--</v>
      </c>
      <c r="J74" s="33" t="str">
        <f t="shared" si="2"/>
        <v>--</v>
      </c>
      <c r="K74" s="33" t="str">
        <f t="shared" si="2"/>
        <v>--</v>
      </c>
      <c r="L74" s="33" t="str">
        <f t="shared" si="2"/>
        <v>--</v>
      </c>
      <c r="M74" s="33" t="str">
        <f t="shared" si="2"/>
        <v>--</v>
      </c>
      <c r="N74" s="33" t="str">
        <f t="shared" si="3"/>
        <v>--</v>
      </c>
      <c r="O74" s="144" t="str">
        <f t="shared" si="3"/>
        <v>--</v>
      </c>
      <c r="P74" s="170" t="str">
        <f t="shared" si="4"/>
        <v>--</v>
      </c>
    </row>
    <row r="75" spans="1:16" s="39" customFormat="1" ht="15" hidden="1" customHeight="1" x14ac:dyDescent="0.2">
      <c r="A75" s="11">
        <v>42</v>
      </c>
      <c r="C75" s="217" t="str">
        <f t="shared" si="0"/>
        <v>項目42</v>
      </c>
      <c r="D75" s="159" t="str">
        <f t="shared" si="1"/>
        <v>--</v>
      </c>
      <c r="E75" s="33" t="str">
        <f t="shared" si="1"/>
        <v>--</v>
      </c>
      <c r="F75" s="33" t="str">
        <f t="shared" si="1"/>
        <v>--</v>
      </c>
      <c r="G75" s="33" t="str">
        <f t="shared" si="1"/>
        <v>--</v>
      </c>
      <c r="H75" s="33" t="str">
        <f t="shared" si="1"/>
        <v>--</v>
      </c>
      <c r="I75" s="33" t="str">
        <f t="shared" si="2"/>
        <v>--</v>
      </c>
      <c r="J75" s="33" t="str">
        <f t="shared" si="2"/>
        <v>--</v>
      </c>
      <c r="K75" s="33" t="str">
        <f t="shared" si="2"/>
        <v>--</v>
      </c>
      <c r="L75" s="33" t="str">
        <f t="shared" si="2"/>
        <v>--</v>
      </c>
      <c r="M75" s="33" t="str">
        <f t="shared" si="2"/>
        <v>--</v>
      </c>
      <c r="N75" s="33" t="str">
        <f t="shared" si="3"/>
        <v>--</v>
      </c>
      <c r="O75" s="144" t="str">
        <f t="shared" si="3"/>
        <v>--</v>
      </c>
      <c r="P75" s="170" t="str">
        <f t="shared" si="4"/>
        <v>--</v>
      </c>
    </row>
    <row r="76" spans="1:16" s="39" customFormat="1" ht="15" hidden="1" customHeight="1" x14ac:dyDescent="0.2">
      <c r="A76" s="11">
        <v>43</v>
      </c>
      <c r="C76" s="217" t="str">
        <f t="shared" si="0"/>
        <v>項目43</v>
      </c>
      <c r="D76" s="159" t="str">
        <f t="shared" si="1"/>
        <v>--</v>
      </c>
      <c r="E76" s="33" t="str">
        <f t="shared" si="1"/>
        <v>--</v>
      </c>
      <c r="F76" s="33" t="str">
        <f t="shared" si="1"/>
        <v>--</v>
      </c>
      <c r="G76" s="33" t="str">
        <f t="shared" si="1"/>
        <v>--</v>
      </c>
      <c r="H76" s="33" t="str">
        <f t="shared" si="1"/>
        <v>--</v>
      </c>
      <c r="I76" s="33" t="str">
        <f t="shared" si="2"/>
        <v>--</v>
      </c>
      <c r="J76" s="33" t="str">
        <f t="shared" si="2"/>
        <v>--</v>
      </c>
      <c r="K76" s="33" t="str">
        <f t="shared" si="2"/>
        <v>--</v>
      </c>
      <c r="L76" s="33" t="str">
        <f t="shared" si="2"/>
        <v>--</v>
      </c>
      <c r="M76" s="33" t="str">
        <f t="shared" si="2"/>
        <v>--</v>
      </c>
      <c r="N76" s="33" t="str">
        <f t="shared" si="3"/>
        <v>--</v>
      </c>
      <c r="O76" s="144" t="str">
        <f t="shared" si="3"/>
        <v>--</v>
      </c>
      <c r="P76" s="170" t="str">
        <f t="shared" si="4"/>
        <v>--</v>
      </c>
    </row>
    <row r="77" spans="1:16" s="39" customFormat="1" ht="15" hidden="1" customHeight="1" x14ac:dyDescent="0.2">
      <c r="A77" s="11">
        <v>44</v>
      </c>
      <c r="C77" s="217" t="str">
        <f t="shared" si="0"/>
        <v>項目44</v>
      </c>
      <c r="D77" s="159" t="str">
        <f t="shared" si="1"/>
        <v>--</v>
      </c>
      <c r="E77" s="33" t="str">
        <f t="shared" si="1"/>
        <v>--</v>
      </c>
      <c r="F77" s="33" t="str">
        <f t="shared" si="1"/>
        <v>--</v>
      </c>
      <c r="G77" s="33" t="str">
        <f t="shared" si="1"/>
        <v>--</v>
      </c>
      <c r="H77" s="33" t="str">
        <f t="shared" si="1"/>
        <v>--</v>
      </c>
      <c r="I77" s="33" t="str">
        <f t="shared" si="2"/>
        <v>--</v>
      </c>
      <c r="J77" s="33" t="str">
        <f t="shared" si="2"/>
        <v>--</v>
      </c>
      <c r="K77" s="33" t="str">
        <f t="shared" si="2"/>
        <v>--</v>
      </c>
      <c r="L77" s="33" t="str">
        <f t="shared" si="2"/>
        <v>--</v>
      </c>
      <c r="M77" s="33" t="str">
        <f t="shared" si="2"/>
        <v>--</v>
      </c>
      <c r="N77" s="33" t="str">
        <f t="shared" si="3"/>
        <v>--</v>
      </c>
      <c r="O77" s="144" t="str">
        <f t="shared" si="3"/>
        <v>--</v>
      </c>
      <c r="P77" s="170" t="str">
        <f t="shared" si="4"/>
        <v>--</v>
      </c>
    </row>
    <row r="78" spans="1:16" s="39" customFormat="1" ht="15" hidden="1" customHeight="1" x14ac:dyDescent="0.2">
      <c r="A78" s="11">
        <v>45</v>
      </c>
      <c r="C78" s="217" t="str">
        <f t="shared" si="0"/>
        <v>項目45</v>
      </c>
      <c r="D78" s="159" t="str">
        <f t="shared" si="1"/>
        <v>--</v>
      </c>
      <c r="E78" s="33" t="str">
        <f t="shared" si="1"/>
        <v>--</v>
      </c>
      <c r="F78" s="33" t="str">
        <f t="shared" si="1"/>
        <v>--</v>
      </c>
      <c r="G78" s="33" t="str">
        <f t="shared" si="1"/>
        <v>--</v>
      </c>
      <c r="H78" s="33" t="str">
        <f t="shared" si="1"/>
        <v>--</v>
      </c>
      <c r="I78" s="33" t="str">
        <f t="shared" si="2"/>
        <v>--</v>
      </c>
      <c r="J78" s="33" t="str">
        <f t="shared" si="2"/>
        <v>--</v>
      </c>
      <c r="K78" s="33" t="str">
        <f t="shared" si="2"/>
        <v>--</v>
      </c>
      <c r="L78" s="33" t="str">
        <f t="shared" si="2"/>
        <v>--</v>
      </c>
      <c r="M78" s="33" t="str">
        <f t="shared" si="2"/>
        <v>--</v>
      </c>
      <c r="N78" s="33" t="str">
        <f t="shared" si="3"/>
        <v>--</v>
      </c>
      <c r="O78" s="144" t="str">
        <f t="shared" si="3"/>
        <v>--</v>
      </c>
      <c r="P78" s="170" t="str">
        <f t="shared" si="4"/>
        <v>--</v>
      </c>
    </row>
    <row r="79" spans="1:16" s="39" customFormat="1" ht="15" hidden="1" customHeight="1" x14ac:dyDescent="0.2">
      <c r="A79" s="11">
        <v>46</v>
      </c>
      <c r="C79" s="217" t="str">
        <f t="shared" si="0"/>
        <v>項目46</v>
      </c>
      <c r="D79" s="159" t="str">
        <f t="shared" si="1"/>
        <v>--</v>
      </c>
      <c r="E79" s="33" t="str">
        <f t="shared" si="1"/>
        <v>--</v>
      </c>
      <c r="F79" s="33" t="str">
        <f t="shared" si="1"/>
        <v>--</v>
      </c>
      <c r="G79" s="33" t="str">
        <f t="shared" si="1"/>
        <v>--</v>
      </c>
      <c r="H79" s="33" t="str">
        <f t="shared" si="1"/>
        <v>--</v>
      </c>
      <c r="I79" s="33" t="str">
        <f t="shared" si="2"/>
        <v>--</v>
      </c>
      <c r="J79" s="33" t="str">
        <f t="shared" si="2"/>
        <v>--</v>
      </c>
      <c r="K79" s="33" t="str">
        <f t="shared" si="2"/>
        <v>--</v>
      </c>
      <c r="L79" s="33" t="str">
        <f t="shared" si="2"/>
        <v>--</v>
      </c>
      <c r="M79" s="33" t="str">
        <f t="shared" si="2"/>
        <v>--</v>
      </c>
      <c r="N79" s="33" t="str">
        <f t="shared" si="3"/>
        <v>--</v>
      </c>
      <c r="O79" s="144" t="str">
        <f t="shared" si="3"/>
        <v>--</v>
      </c>
      <c r="P79" s="170" t="str">
        <f t="shared" si="4"/>
        <v>--</v>
      </c>
    </row>
    <row r="80" spans="1:16" s="39" customFormat="1" ht="15" hidden="1" customHeight="1" x14ac:dyDescent="0.2">
      <c r="A80" s="11">
        <v>47</v>
      </c>
      <c r="C80" s="217" t="str">
        <f t="shared" si="0"/>
        <v>項目47</v>
      </c>
      <c r="D80" s="159" t="str">
        <f t="shared" si="1"/>
        <v>--</v>
      </c>
      <c r="E80" s="33" t="str">
        <f t="shared" si="1"/>
        <v>--</v>
      </c>
      <c r="F80" s="33" t="str">
        <f t="shared" si="1"/>
        <v>--</v>
      </c>
      <c r="G80" s="33" t="str">
        <f t="shared" si="1"/>
        <v>--</v>
      </c>
      <c r="H80" s="33" t="str">
        <f t="shared" si="1"/>
        <v>--</v>
      </c>
      <c r="I80" s="33" t="str">
        <f t="shared" si="2"/>
        <v>--</v>
      </c>
      <c r="J80" s="33" t="str">
        <f t="shared" si="2"/>
        <v>--</v>
      </c>
      <c r="K80" s="33" t="str">
        <f t="shared" si="2"/>
        <v>--</v>
      </c>
      <c r="L80" s="33" t="str">
        <f t="shared" si="2"/>
        <v>--</v>
      </c>
      <c r="M80" s="33" t="str">
        <f t="shared" si="2"/>
        <v>--</v>
      </c>
      <c r="N80" s="33" t="str">
        <f t="shared" si="3"/>
        <v>--</v>
      </c>
      <c r="O80" s="144" t="str">
        <f t="shared" si="3"/>
        <v>--</v>
      </c>
      <c r="P80" s="170" t="str">
        <f t="shared" si="4"/>
        <v>--</v>
      </c>
    </row>
    <row r="81" spans="1:16" s="39" customFormat="1" ht="15" hidden="1" customHeight="1" x14ac:dyDescent="0.2">
      <c r="A81" s="11">
        <v>48</v>
      </c>
      <c r="C81" s="217" t="str">
        <f t="shared" si="0"/>
        <v>項目48</v>
      </c>
      <c r="D81" s="159" t="str">
        <f t="shared" si="1"/>
        <v>--</v>
      </c>
      <c r="E81" s="33" t="str">
        <f t="shared" si="1"/>
        <v>--</v>
      </c>
      <c r="F81" s="33" t="str">
        <f t="shared" si="1"/>
        <v>--</v>
      </c>
      <c r="G81" s="33" t="str">
        <f t="shared" si="1"/>
        <v>--</v>
      </c>
      <c r="H81" s="33" t="str">
        <f t="shared" si="1"/>
        <v>--</v>
      </c>
      <c r="I81" s="33" t="str">
        <f t="shared" si="2"/>
        <v>--</v>
      </c>
      <c r="J81" s="33" t="str">
        <f t="shared" si="2"/>
        <v>--</v>
      </c>
      <c r="K81" s="33" t="str">
        <f t="shared" si="2"/>
        <v>--</v>
      </c>
      <c r="L81" s="33" t="str">
        <f t="shared" si="2"/>
        <v>--</v>
      </c>
      <c r="M81" s="33" t="str">
        <f t="shared" si="2"/>
        <v>--</v>
      </c>
      <c r="N81" s="33" t="str">
        <f t="shared" si="3"/>
        <v>--</v>
      </c>
      <c r="O81" s="144" t="str">
        <f t="shared" si="3"/>
        <v>--</v>
      </c>
      <c r="P81" s="170" t="str">
        <f t="shared" si="4"/>
        <v>--</v>
      </c>
    </row>
    <row r="82" spans="1:16" s="39" customFormat="1" ht="15" hidden="1" customHeight="1" x14ac:dyDescent="0.2">
      <c r="A82" s="11">
        <v>49</v>
      </c>
      <c r="C82" s="217" t="str">
        <f t="shared" si="0"/>
        <v>項目49</v>
      </c>
      <c r="D82" s="159" t="str">
        <f t="shared" si="1"/>
        <v>--</v>
      </c>
      <c r="E82" s="33" t="str">
        <f t="shared" si="1"/>
        <v>--</v>
      </c>
      <c r="F82" s="33" t="str">
        <f t="shared" si="1"/>
        <v>--</v>
      </c>
      <c r="G82" s="33" t="str">
        <f t="shared" si="1"/>
        <v>--</v>
      </c>
      <c r="H82" s="33" t="str">
        <f t="shared" si="1"/>
        <v>--</v>
      </c>
      <c r="I82" s="33" t="str">
        <f t="shared" si="2"/>
        <v>--</v>
      </c>
      <c r="J82" s="33" t="str">
        <f t="shared" si="2"/>
        <v>--</v>
      </c>
      <c r="K82" s="33" t="str">
        <f t="shared" si="2"/>
        <v>--</v>
      </c>
      <c r="L82" s="33" t="str">
        <f t="shared" si="2"/>
        <v>--</v>
      </c>
      <c r="M82" s="33" t="str">
        <f t="shared" si="2"/>
        <v>--</v>
      </c>
      <c r="N82" s="33" t="str">
        <f t="shared" si="3"/>
        <v>--</v>
      </c>
      <c r="O82" s="144" t="str">
        <f t="shared" si="3"/>
        <v>--</v>
      </c>
      <c r="P82" s="170" t="str">
        <f t="shared" si="4"/>
        <v>--</v>
      </c>
    </row>
    <row r="83" spans="1:16" s="39" customFormat="1" ht="15" hidden="1" customHeight="1" thickBot="1" x14ac:dyDescent="0.25">
      <c r="A83" s="11">
        <v>50</v>
      </c>
      <c r="C83" s="127" t="str">
        <f t="shared" si="0"/>
        <v>項目50</v>
      </c>
      <c r="D83" s="151" t="str">
        <f t="shared" si="1"/>
        <v>--</v>
      </c>
      <c r="E83" s="35" t="str">
        <f t="shared" si="1"/>
        <v>--</v>
      </c>
      <c r="F83" s="35" t="str">
        <f t="shared" si="1"/>
        <v>--</v>
      </c>
      <c r="G83" s="35" t="str">
        <f t="shared" si="1"/>
        <v>--</v>
      </c>
      <c r="H83" s="35" t="str">
        <f t="shared" si="1"/>
        <v>--</v>
      </c>
      <c r="I83" s="35" t="str">
        <f t="shared" si="2"/>
        <v>--</v>
      </c>
      <c r="J83" s="35" t="str">
        <f t="shared" si="2"/>
        <v>--</v>
      </c>
      <c r="K83" s="35" t="str">
        <f t="shared" si="2"/>
        <v>--</v>
      </c>
      <c r="L83" s="35" t="str">
        <f t="shared" si="2"/>
        <v>--</v>
      </c>
      <c r="M83" s="35" t="str">
        <f t="shared" si="2"/>
        <v>--</v>
      </c>
      <c r="N83" s="35" t="str">
        <f t="shared" si="3"/>
        <v>--</v>
      </c>
      <c r="O83" s="146" t="str">
        <f t="shared" si="3"/>
        <v>--</v>
      </c>
      <c r="P83" s="179" t="str">
        <f t="shared" si="4"/>
        <v>--</v>
      </c>
    </row>
    <row r="84" spans="1:16" ht="9" customHeight="1" x14ac:dyDescent="0.2">
      <c r="A84" s="34"/>
      <c r="C84" s="124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</row>
    <row r="85" spans="1:16" ht="12" customHeight="1" x14ac:dyDescent="0.2">
      <c r="A85" s="34"/>
    </row>
    <row r="86" spans="1:16" s="39" customFormat="1" ht="12" hidden="1" customHeight="1" x14ac:dyDescent="0.2">
      <c r="A86" s="11"/>
      <c r="C86" s="91"/>
      <c r="D86" s="24" t="str">
        <f t="shared" ref="D86:O86" si="5">D$33</f>
        <v>4月</v>
      </c>
      <c r="E86" s="24" t="str">
        <f t="shared" si="5"/>
        <v>5月</v>
      </c>
      <c r="F86" s="24" t="str">
        <f t="shared" si="5"/>
        <v>6月</v>
      </c>
      <c r="G86" s="24" t="str">
        <f t="shared" si="5"/>
        <v>7月</v>
      </c>
      <c r="H86" s="24" t="str">
        <f t="shared" si="5"/>
        <v>8月</v>
      </c>
      <c r="I86" s="24" t="str">
        <f t="shared" si="5"/>
        <v>9月</v>
      </c>
      <c r="J86" s="24" t="str">
        <f t="shared" si="5"/>
        <v>10月</v>
      </c>
      <c r="K86" s="24" t="str">
        <f t="shared" si="5"/>
        <v>11月</v>
      </c>
      <c r="L86" s="24" t="str">
        <f t="shared" si="5"/>
        <v>12月</v>
      </c>
      <c r="M86" s="24" t="str">
        <f t="shared" si="5"/>
        <v>1月</v>
      </c>
      <c r="N86" s="24" t="str">
        <f t="shared" si="5"/>
        <v>2月</v>
      </c>
      <c r="O86" s="24" t="str">
        <f t="shared" si="5"/>
        <v>3月</v>
      </c>
      <c r="P86" s="24" t="s">
        <v>61</v>
      </c>
    </row>
    <row r="87" spans="1:16" s="39" customFormat="1" ht="12" hidden="1" customHeight="1" x14ac:dyDescent="0.2">
      <c r="A87" s="11">
        <v>1</v>
      </c>
      <c r="C87" s="105" t="str">
        <f t="shared" ref="C87:C136" si="6">$C34</f>
        <v>加工食品</v>
      </c>
      <c r="D87" s="18" t="str">
        <f t="shared" ref="D87:H136" si="7">IF(INDEX(累計分析データ,$A87,D$32*4+$E$1)="", "--", INDEX(累計分析データ,$A87,D$32*4+$E$1)/$G$1)</f>
        <v>--</v>
      </c>
      <c r="E87" s="18">
        <f t="shared" si="7"/>
        <v>3449203.3837592001</v>
      </c>
      <c r="F87" s="18">
        <f t="shared" si="7"/>
        <v>3470342.3558819001</v>
      </c>
      <c r="G87" s="18">
        <f t="shared" si="7"/>
        <v>3492858.4837880996</v>
      </c>
      <c r="H87" s="18">
        <f t="shared" si="7"/>
        <v>3479667.6834867001</v>
      </c>
      <c r="I87" s="18">
        <f t="shared" ref="I87:M136" si="8">IF(INDEX(累計分析データ,$A87,I$32*4+$E$1)="", "--", INDEX(累計分析データ,$A87,I$32*4+$E$1)/$G$1)</f>
        <v>3481893.9306345</v>
      </c>
      <c r="J87" s="18">
        <f t="shared" si="8"/>
        <v>3828034.6853503999</v>
      </c>
      <c r="K87" s="18">
        <f t="shared" si="8"/>
        <v>3685700.7393207997</v>
      </c>
      <c r="L87" s="18">
        <f t="shared" si="8"/>
        <v>4519078.3342188997</v>
      </c>
      <c r="M87" s="18">
        <f t="shared" si="8"/>
        <v>3555101.1074971999</v>
      </c>
      <c r="N87" s="18">
        <f t="shared" ref="N87:O136" si="9">IF(INDEX(累計分析データ,$A87,N$32*4+$E$1)="", "--", INDEX(累計分析データ,$A87,N$32*4+$E$1)/$G$1)</f>
        <v>3393521.9496582998</v>
      </c>
      <c r="O87" s="18">
        <f t="shared" si="9"/>
        <v>3642560.4581853999</v>
      </c>
      <c r="P87" s="101">
        <f t="shared" ref="P87:P136" si="10">IF(COUNTIF($D87:$O87, "--")=12, "--", SUM($D87:$O87))</f>
        <v>39997963.111781396</v>
      </c>
    </row>
    <row r="88" spans="1:16" s="39" customFormat="1" ht="12" hidden="1" customHeight="1" x14ac:dyDescent="0.2">
      <c r="A88" s="11">
        <v>2</v>
      </c>
      <c r="C88" s="105" t="str">
        <f t="shared" si="6"/>
        <v>生鮮食品</v>
      </c>
      <c r="D88" s="18" t="str">
        <f t="shared" si="7"/>
        <v>--</v>
      </c>
      <c r="E88" s="18">
        <f t="shared" si="7"/>
        <v>588844.64233659999</v>
      </c>
      <c r="F88" s="18">
        <f t="shared" si="7"/>
        <v>608911.95559909998</v>
      </c>
      <c r="G88" s="18">
        <f t="shared" si="7"/>
        <v>566002.3981792999</v>
      </c>
      <c r="H88" s="18">
        <f t="shared" si="7"/>
        <v>558252.97228450002</v>
      </c>
      <c r="I88" s="18">
        <f t="shared" si="8"/>
        <v>575165.74663529999</v>
      </c>
      <c r="J88" s="18">
        <f t="shared" si="8"/>
        <v>678451.21288680006</v>
      </c>
      <c r="K88" s="18">
        <f t="shared" si="8"/>
        <v>658499.34159029997</v>
      </c>
      <c r="L88" s="18">
        <f t="shared" si="8"/>
        <v>743708.93794780003</v>
      </c>
      <c r="M88" s="18">
        <f t="shared" si="8"/>
        <v>691697.96687969996</v>
      </c>
      <c r="N88" s="18">
        <f t="shared" si="9"/>
        <v>647504.76703390002</v>
      </c>
      <c r="O88" s="18">
        <f t="shared" si="9"/>
        <v>674886.05972790008</v>
      </c>
      <c r="P88" s="101">
        <f t="shared" si="10"/>
        <v>6991926.0011012005</v>
      </c>
    </row>
    <row r="89" spans="1:16" s="39" customFormat="1" ht="12" hidden="1" customHeight="1" x14ac:dyDescent="0.2">
      <c r="A89" s="11">
        <v>3</v>
      </c>
      <c r="C89" s="105" t="str">
        <f t="shared" si="6"/>
        <v>菓子類</v>
      </c>
      <c r="D89" s="18" t="str">
        <f t="shared" si="7"/>
        <v>--</v>
      </c>
      <c r="E89" s="18">
        <f t="shared" si="7"/>
        <v>1206142.504066</v>
      </c>
      <c r="F89" s="18">
        <f t="shared" si="7"/>
        <v>1145998.381483</v>
      </c>
      <c r="G89" s="18">
        <f t="shared" si="7"/>
        <v>1188741.0738329</v>
      </c>
      <c r="H89" s="18">
        <f t="shared" si="7"/>
        <v>1138121.3637190999</v>
      </c>
      <c r="I89" s="18">
        <f t="shared" si="8"/>
        <v>1071721.1407125001</v>
      </c>
      <c r="J89" s="18">
        <f t="shared" si="8"/>
        <v>1128466.8885062002</v>
      </c>
      <c r="K89" s="18">
        <f t="shared" si="8"/>
        <v>1080648.647874</v>
      </c>
      <c r="L89" s="18">
        <f t="shared" si="8"/>
        <v>1256459.6854769001</v>
      </c>
      <c r="M89" s="18">
        <f t="shared" si="8"/>
        <v>1114088.8962147001</v>
      </c>
      <c r="N89" s="18">
        <f t="shared" si="9"/>
        <v>1123025.4887420002</v>
      </c>
      <c r="O89" s="18">
        <f t="shared" si="9"/>
        <v>1198393.4676373999</v>
      </c>
      <c r="P89" s="101">
        <f t="shared" si="10"/>
        <v>12651807.538264697</v>
      </c>
    </row>
    <row r="90" spans="1:16" s="39" customFormat="1" ht="12" hidden="1" customHeight="1" x14ac:dyDescent="0.2">
      <c r="A90" s="11">
        <v>4</v>
      </c>
      <c r="C90" s="105" t="str">
        <f t="shared" si="6"/>
        <v>項目4</v>
      </c>
      <c r="D90" s="18" t="str">
        <f t="shared" si="7"/>
        <v>--</v>
      </c>
      <c r="E90" s="18" t="str">
        <f t="shared" si="7"/>
        <v>--</v>
      </c>
      <c r="F90" s="18" t="str">
        <f t="shared" si="7"/>
        <v>--</v>
      </c>
      <c r="G90" s="18" t="str">
        <f t="shared" si="7"/>
        <v>--</v>
      </c>
      <c r="H90" s="18" t="str">
        <f t="shared" si="7"/>
        <v>--</v>
      </c>
      <c r="I90" s="18" t="str">
        <f t="shared" si="8"/>
        <v>--</v>
      </c>
      <c r="J90" s="18" t="str">
        <f t="shared" si="8"/>
        <v>--</v>
      </c>
      <c r="K90" s="18" t="str">
        <f t="shared" si="8"/>
        <v>--</v>
      </c>
      <c r="L90" s="18" t="str">
        <f t="shared" si="8"/>
        <v>--</v>
      </c>
      <c r="M90" s="18" t="str">
        <f t="shared" si="8"/>
        <v>--</v>
      </c>
      <c r="N90" s="18" t="str">
        <f t="shared" si="9"/>
        <v>--</v>
      </c>
      <c r="O90" s="18" t="str">
        <f t="shared" si="9"/>
        <v>--</v>
      </c>
      <c r="P90" s="101" t="str">
        <f t="shared" si="10"/>
        <v>--</v>
      </c>
    </row>
    <row r="91" spans="1:16" s="39" customFormat="1" ht="12" hidden="1" customHeight="1" x14ac:dyDescent="0.2">
      <c r="A91" s="11">
        <v>5</v>
      </c>
      <c r="C91" s="105" t="str">
        <f t="shared" si="6"/>
        <v>項目5</v>
      </c>
      <c r="D91" s="18" t="str">
        <f t="shared" si="7"/>
        <v>--</v>
      </c>
      <c r="E91" s="18" t="str">
        <f t="shared" si="7"/>
        <v>--</v>
      </c>
      <c r="F91" s="18" t="str">
        <f t="shared" si="7"/>
        <v>--</v>
      </c>
      <c r="G91" s="18" t="str">
        <f t="shared" si="7"/>
        <v>--</v>
      </c>
      <c r="H91" s="18" t="str">
        <f t="shared" si="7"/>
        <v>--</v>
      </c>
      <c r="I91" s="18" t="str">
        <f t="shared" si="8"/>
        <v>--</v>
      </c>
      <c r="J91" s="18" t="str">
        <f t="shared" si="8"/>
        <v>--</v>
      </c>
      <c r="K91" s="18" t="str">
        <f t="shared" si="8"/>
        <v>--</v>
      </c>
      <c r="L91" s="18" t="str">
        <f t="shared" si="8"/>
        <v>--</v>
      </c>
      <c r="M91" s="18" t="str">
        <f t="shared" si="8"/>
        <v>--</v>
      </c>
      <c r="N91" s="18" t="str">
        <f t="shared" si="9"/>
        <v>--</v>
      </c>
      <c r="O91" s="18" t="str">
        <f t="shared" si="9"/>
        <v>--</v>
      </c>
      <c r="P91" s="101" t="str">
        <f t="shared" si="10"/>
        <v>--</v>
      </c>
    </row>
    <row r="92" spans="1:16" s="39" customFormat="1" ht="12" hidden="1" customHeight="1" x14ac:dyDescent="0.2">
      <c r="A92" s="11">
        <v>6</v>
      </c>
      <c r="C92" s="105" t="str">
        <f t="shared" si="6"/>
        <v>項目6</v>
      </c>
      <c r="D92" s="18" t="str">
        <f t="shared" si="7"/>
        <v>--</v>
      </c>
      <c r="E92" s="18" t="str">
        <f t="shared" si="7"/>
        <v>--</v>
      </c>
      <c r="F92" s="18" t="str">
        <f t="shared" si="7"/>
        <v>--</v>
      </c>
      <c r="G92" s="18" t="str">
        <f t="shared" si="7"/>
        <v>--</v>
      </c>
      <c r="H92" s="18" t="str">
        <f t="shared" si="7"/>
        <v>--</v>
      </c>
      <c r="I92" s="18" t="str">
        <f t="shared" si="8"/>
        <v>--</v>
      </c>
      <c r="J92" s="18" t="str">
        <f t="shared" si="8"/>
        <v>--</v>
      </c>
      <c r="K92" s="18" t="str">
        <f t="shared" si="8"/>
        <v>--</v>
      </c>
      <c r="L92" s="18" t="str">
        <f t="shared" si="8"/>
        <v>--</v>
      </c>
      <c r="M92" s="18" t="str">
        <f t="shared" si="8"/>
        <v>--</v>
      </c>
      <c r="N92" s="18" t="str">
        <f t="shared" si="9"/>
        <v>--</v>
      </c>
      <c r="O92" s="18" t="str">
        <f t="shared" si="9"/>
        <v>--</v>
      </c>
      <c r="P92" s="101" t="str">
        <f t="shared" si="10"/>
        <v>--</v>
      </c>
    </row>
    <row r="93" spans="1:16" s="39" customFormat="1" ht="12" hidden="1" customHeight="1" x14ac:dyDescent="0.2">
      <c r="A93" s="11">
        <v>7</v>
      </c>
      <c r="C93" s="105" t="str">
        <f t="shared" si="6"/>
        <v>項目7</v>
      </c>
      <c r="D93" s="18" t="str">
        <f t="shared" si="7"/>
        <v>--</v>
      </c>
      <c r="E93" s="18" t="str">
        <f t="shared" si="7"/>
        <v>--</v>
      </c>
      <c r="F93" s="18" t="str">
        <f t="shared" si="7"/>
        <v>--</v>
      </c>
      <c r="G93" s="18" t="str">
        <f t="shared" si="7"/>
        <v>--</v>
      </c>
      <c r="H93" s="18" t="str">
        <f t="shared" si="7"/>
        <v>--</v>
      </c>
      <c r="I93" s="18" t="str">
        <f t="shared" si="8"/>
        <v>--</v>
      </c>
      <c r="J93" s="18" t="str">
        <f t="shared" si="8"/>
        <v>--</v>
      </c>
      <c r="K93" s="18" t="str">
        <f t="shared" si="8"/>
        <v>--</v>
      </c>
      <c r="L93" s="18" t="str">
        <f t="shared" si="8"/>
        <v>--</v>
      </c>
      <c r="M93" s="18" t="str">
        <f t="shared" si="8"/>
        <v>--</v>
      </c>
      <c r="N93" s="18" t="str">
        <f t="shared" si="9"/>
        <v>--</v>
      </c>
      <c r="O93" s="18" t="str">
        <f t="shared" si="9"/>
        <v>--</v>
      </c>
      <c r="P93" s="101" t="str">
        <f t="shared" si="10"/>
        <v>--</v>
      </c>
    </row>
    <row r="94" spans="1:16" s="39" customFormat="1" ht="12" hidden="1" customHeight="1" x14ac:dyDescent="0.2">
      <c r="A94" s="11">
        <v>8</v>
      </c>
      <c r="C94" s="105" t="str">
        <f t="shared" si="6"/>
        <v>項目8</v>
      </c>
      <c r="D94" s="18" t="str">
        <f t="shared" si="7"/>
        <v>--</v>
      </c>
      <c r="E94" s="18" t="str">
        <f t="shared" si="7"/>
        <v>--</v>
      </c>
      <c r="F94" s="18" t="str">
        <f t="shared" si="7"/>
        <v>--</v>
      </c>
      <c r="G94" s="18" t="str">
        <f t="shared" si="7"/>
        <v>--</v>
      </c>
      <c r="H94" s="18" t="str">
        <f t="shared" si="7"/>
        <v>--</v>
      </c>
      <c r="I94" s="18" t="str">
        <f t="shared" si="8"/>
        <v>--</v>
      </c>
      <c r="J94" s="18" t="str">
        <f t="shared" si="8"/>
        <v>--</v>
      </c>
      <c r="K94" s="18" t="str">
        <f t="shared" si="8"/>
        <v>--</v>
      </c>
      <c r="L94" s="18" t="str">
        <f t="shared" si="8"/>
        <v>--</v>
      </c>
      <c r="M94" s="18" t="str">
        <f t="shared" si="8"/>
        <v>--</v>
      </c>
      <c r="N94" s="18" t="str">
        <f t="shared" si="9"/>
        <v>--</v>
      </c>
      <c r="O94" s="18" t="str">
        <f t="shared" si="9"/>
        <v>--</v>
      </c>
      <c r="P94" s="101" t="str">
        <f t="shared" si="10"/>
        <v>--</v>
      </c>
    </row>
    <row r="95" spans="1:16" s="39" customFormat="1" ht="12" hidden="1" customHeight="1" x14ac:dyDescent="0.2">
      <c r="A95" s="11">
        <v>9</v>
      </c>
      <c r="C95" s="105" t="str">
        <f t="shared" si="6"/>
        <v>項目9</v>
      </c>
      <c r="D95" s="18" t="str">
        <f t="shared" si="7"/>
        <v>--</v>
      </c>
      <c r="E95" s="18" t="str">
        <f t="shared" si="7"/>
        <v>--</v>
      </c>
      <c r="F95" s="18" t="str">
        <f t="shared" si="7"/>
        <v>--</v>
      </c>
      <c r="G95" s="18" t="str">
        <f t="shared" si="7"/>
        <v>--</v>
      </c>
      <c r="H95" s="18" t="str">
        <f t="shared" si="7"/>
        <v>--</v>
      </c>
      <c r="I95" s="18" t="str">
        <f t="shared" si="8"/>
        <v>--</v>
      </c>
      <c r="J95" s="18" t="str">
        <f t="shared" si="8"/>
        <v>--</v>
      </c>
      <c r="K95" s="18" t="str">
        <f t="shared" si="8"/>
        <v>--</v>
      </c>
      <c r="L95" s="18" t="str">
        <f t="shared" si="8"/>
        <v>--</v>
      </c>
      <c r="M95" s="18" t="str">
        <f t="shared" si="8"/>
        <v>--</v>
      </c>
      <c r="N95" s="18" t="str">
        <f t="shared" si="9"/>
        <v>--</v>
      </c>
      <c r="O95" s="18" t="str">
        <f t="shared" si="9"/>
        <v>--</v>
      </c>
      <c r="P95" s="101" t="str">
        <f t="shared" si="10"/>
        <v>--</v>
      </c>
    </row>
    <row r="96" spans="1:16" s="39" customFormat="1" ht="12" hidden="1" customHeight="1" x14ac:dyDescent="0.2">
      <c r="A96" s="11">
        <v>10</v>
      </c>
      <c r="C96" s="105" t="str">
        <f t="shared" si="6"/>
        <v>項目10</v>
      </c>
      <c r="D96" s="18" t="str">
        <f t="shared" si="7"/>
        <v>--</v>
      </c>
      <c r="E96" s="18" t="str">
        <f t="shared" si="7"/>
        <v>--</v>
      </c>
      <c r="F96" s="18" t="str">
        <f t="shared" si="7"/>
        <v>--</v>
      </c>
      <c r="G96" s="18" t="str">
        <f t="shared" si="7"/>
        <v>--</v>
      </c>
      <c r="H96" s="18" t="str">
        <f t="shared" si="7"/>
        <v>--</v>
      </c>
      <c r="I96" s="18" t="str">
        <f t="shared" si="8"/>
        <v>--</v>
      </c>
      <c r="J96" s="18" t="str">
        <f t="shared" si="8"/>
        <v>--</v>
      </c>
      <c r="K96" s="18" t="str">
        <f t="shared" si="8"/>
        <v>--</v>
      </c>
      <c r="L96" s="18" t="str">
        <f t="shared" si="8"/>
        <v>--</v>
      </c>
      <c r="M96" s="18" t="str">
        <f t="shared" si="8"/>
        <v>--</v>
      </c>
      <c r="N96" s="18" t="str">
        <f t="shared" si="9"/>
        <v>--</v>
      </c>
      <c r="O96" s="18" t="str">
        <f t="shared" si="9"/>
        <v>--</v>
      </c>
      <c r="P96" s="101" t="str">
        <f t="shared" si="10"/>
        <v>--</v>
      </c>
    </row>
    <row r="97" spans="1:16" s="39" customFormat="1" ht="12" hidden="1" customHeight="1" x14ac:dyDescent="0.2">
      <c r="A97" s="11">
        <v>11</v>
      </c>
      <c r="C97" s="105" t="str">
        <f t="shared" si="6"/>
        <v>項目11</v>
      </c>
      <c r="D97" s="18" t="str">
        <f t="shared" si="7"/>
        <v>--</v>
      </c>
      <c r="E97" s="18" t="str">
        <f t="shared" si="7"/>
        <v>--</v>
      </c>
      <c r="F97" s="18" t="str">
        <f t="shared" si="7"/>
        <v>--</v>
      </c>
      <c r="G97" s="18" t="str">
        <f t="shared" si="7"/>
        <v>--</v>
      </c>
      <c r="H97" s="18" t="str">
        <f t="shared" si="7"/>
        <v>--</v>
      </c>
      <c r="I97" s="18" t="str">
        <f t="shared" si="8"/>
        <v>--</v>
      </c>
      <c r="J97" s="18" t="str">
        <f t="shared" si="8"/>
        <v>--</v>
      </c>
      <c r="K97" s="18" t="str">
        <f t="shared" si="8"/>
        <v>--</v>
      </c>
      <c r="L97" s="18" t="str">
        <f t="shared" si="8"/>
        <v>--</v>
      </c>
      <c r="M97" s="18" t="str">
        <f t="shared" si="8"/>
        <v>--</v>
      </c>
      <c r="N97" s="18" t="str">
        <f t="shared" si="9"/>
        <v>--</v>
      </c>
      <c r="O97" s="18" t="str">
        <f t="shared" si="9"/>
        <v>--</v>
      </c>
      <c r="P97" s="101" t="str">
        <f t="shared" si="10"/>
        <v>--</v>
      </c>
    </row>
    <row r="98" spans="1:16" s="39" customFormat="1" ht="12" hidden="1" customHeight="1" x14ac:dyDescent="0.2">
      <c r="A98" s="11">
        <v>12</v>
      </c>
      <c r="C98" s="105" t="str">
        <f t="shared" si="6"/>
        <v>項目12</v>
      </c>
      <c r="D98" s="18" t="str">
        <f t="shared" si="7"/>
        <v>--</v>
      </c>
      <c r="E98" s="18" t="str">
        <f t="shared" si="7"/>
        <v>--</v>
      </c>
      <c r="F98" s="18" t="str">
        <f t="shared" si="7"/>
        <v>--</v>
      </c>
      <c r="G98" s="18" t="str">
        <f t="shared" si="7"/>
        <v>--</v>
      </c>
      <c r="H98" s="18" t="str">
        <f t="shared" si="7"/>
        <v>--</v>
      </c>
      <c r="I98" s="18" t="str">
        <f t="shared" si="8"/>
        <v>--</v>
      </c>
      <c r="J98" s="18" t="str">
        <f t="shared" si="8"/>
        <v>--</v>
      </c>
      <c r="K98" s="18" t="str">
        <f t="shared" si="8"/>
        <v>--</v>
      </c>
      <c r="L98" s="18" t="str">
        <f t="shared" si="8"/>
        <v>--</v>
      </c>
      <c r="M98" s="18" t="str">
        <f t="shared" si="8"/>
        <v>--</v>
      </c>
      <c r="N98" s="18" t="str">
        <f t="shared" si="9"/>
        <v>--</v>
      </c>
      <c r="O98" s="18" t="str">
        <f t="shared" si="9"/>
        <v>--</v>
      </c>
      <c r="P98" s="101" t="str">
        <f t="shared" si="10"/>
        <v>--</v>
      </c>
    </row>
    <row r="99" spans="1:16" s="39" customFormat="1" ht="12" hidden="1" customHeight="1" x14ac:dyDescent="0.2">
      <c r="A99" s="11">
        <v>13</v>
      </c>
      <c r="C99" s="105" t="str">
        <f t="shared" si="6"/>
        <v>項目13</v>
      </c>
      <c r="D99" s="18" t="str">
        <f t="shared" si="7"/>
        <v>--</v>
      </c>
      <c r="E99" s="18" t="str">
        <f t="shared" si="7"/>
        <v>--</v>
      </c>
      <c r="F99" s="18" t="str">
        <f t="shared" si="7"/>
        <v>--</v>
      </c>
      <c r="G99" s="18" t="str">
        <f t="shared" si="7"/>
        <v>--</v>
      </c>
      <c r="H99" s="18" t="str">
        <f t="shared" si="7"/>
        <v>--</v>
      </c>
      <c r="I99" s="18" t="str">
        <f t="shared" si="8"/>
        <v>--</v>
      </c>
      <c r="J99" s="18" t="str">
        <f t="shared" si="8"/>
        <v>--</v>
      </c>
      <c r="K99" s="18" t="str">
        <f t="shared" si="8"/>
        <v>--</v>
      </c>
      <c r="L99" s="18" t="str">
        <f t="shared" si="8"/>
        <v>--</v>
      </c>
      <c r="M99" s="18" t="str">
        <f t="shared" si="8"/>
        <v>--</v>
      </c>
      <c r="N99" s="18" t="str">
        <f t="shared" si="9"/>
        <v>--</v>
      </c>
      <c r="O99" s="18" t="str">
        <f t="shared" si="9"/>
        <v>--</v>
      </c>
      <c r="P99" s="101" t="str">
        <f t="shared" si="10"/>
        <v>--</v>
      </c>
    </row>
    <row r="100" spans="1:16" s="39" customFormat="1" ht="12" hidden="1" customHeight="1" x14ac:dyDescent="0.2">
      <c r="A100" s="11">
        <v>14</v>
      </c>
      <c r="C100" s="105" t="str">
        <f t="shared" si="6"/>
        <v>項目14</v>
      </c>
      <c r="D100" s="18" t="str">
        <f t="shared" si="7"/>
        <v>--</v>
      </c>
      <c r="E100" s="18" t="str">
        <f t="shared" si="7"/>
        <v>--</v>
      </c>
      <c r="F100" s="18" t="str">
        <f t="shared" si="7"/>
        <v>--</v>
      </c>
      <c r="G100" s="18" t="str">
        <f t="shared" si="7"/>
        <v>--</v>
      </c>
      <c r="H100" s="18" t="str">
        <f t="shared" si="7"/>
        <v>--</v>
      </c>
      <c r="I100" s="18" t="str">
        <f t="shared" si="8"/>
        <v>--</v>
      </c>
      <c r="J100" s="18" t="str">
        <f t="shared" si="8"/>
        <v>--</v>
      </c>
      <c r="K100" s="18" t="str">
        <f t="shared" si="8"/>
        <v>--</v>
      </c>
      <c r="L100" s="18" t="str">
        <f t="shared" si="8"/>
        <v>--</v>
      </c>
      <c r="M100" s="18" t="str">
        <f t="shared" si="8"/>
        <v>--</v>
      </c>
      <c r="N100" s="18" t="str">
        <f t="shared" si="9"/>
        <v>--</v>
      </c>
      <c r="O100" s="18" t="str">
        <f t="shared" si="9"/>
        <v>--</v>
      </c>
      <c r="P100" s="101" t="str">
        <f t="shared" si="10"/>
        <v>--</v>
      </c>
    </row>
    <row r="101" spans="1:16" s="39" customFormat="1" ht="12" hidden="1" customHeight="1" x14ac:dyDescent="0.2">
      <c r="A101" s="11">
        <v>15</v>
      </c>
      <c r="C101" s="105" t="str">
        <f t="shared" si="6"/>
        <v>項目15</v>
      </c>
      <c r="D101" s="18" t="str">
        <f t="shared" si="7"/>
        <v>--</v>
      </c>
      <c r="E101" s="18" t="str">
        <f t="shared" si="7"/>
        <v>--</v>
      </c>
      <c r="F101" s="18" t="str">
        <f t="shared" si="7"/>
        <v>--</v>
      </c>
      <c r="G101" s="18" t="str">
        <f t="shared" si="7"/>
        <v>--</v>
      </c>
      <c r="H101" s="18" t="str">
        <f t="shared" si="7"/>
        <v>--</v>
      </c>
      <c r="I101" s="18" t="str">
        <f t="shared" si="8"/>
        <v>--</v>
      </c>
      <c r="J101" s="18" t="str">
        <f t="shared" si="8"/>
        <v>--</v>
      </c>
      <c r="K101" s="18" t="str">
        <f t="shared" si="8"/>
        <v>--</v>
      </c>
      <c r="L101" s="18" t="str">
        <f t="shared" si="8"/>
        <v>--</v>
      </c>
      <c r="M101" s="18" t="str">
        <f t="shared" si="8"/>
        <v>--</v>
      </c>
      <c r="N101" s="18" t="str">
        <f t="shared" si="9"/>
        <v>--</v>
      </c>
      <c r="O101" s="18" t="str">
        <f t="shared" si="9"/>
        <v>--</v>
      </c>
      <c r="P101" s="101" t="str">
        <f t="shared" si="10"/>
        <v>--</v>
      </c>
    </row>
    <row r="102" spans="1:16" s="39" customFormat="1" ht="12" hidden="1" customHeight="1" x14ac:dyDescent="0.2">
      <c r="A102" s="11">
        <v>16</v>
      </c>
      <c r="C102" s="105" t="str">
        <f t="shared" si="6"/>
        <v>項目16</v>
      </c>
      <c r="D102" s="18" t="str">
        <f t="shared" si="7"/>
        <v>--</v>
      </c>
      <c r="E102" s="18" t="str">
        <f t="shared" si="7"/>
        <v>--</v>
      </c>
      <c r="F102" s="18" t="str">
        <f t="shared" si="7"/>
        <v>--</v>
      </c>
      <c r="G102" s="18" t="str">
        <f t="shared" si="7"/>
        <v>--</v>
      </c>
      <c r="H102" s="18" t="str">
        <f t="shared" si="7"/>
        <v>--</v>
      </c>
      <c r="I102" s="18" t="str">
        <f t="shared" si="8"/>
        <v>--</v>
      </c>
      <c r="J102" s="18" t="str">
        <f t="shared" si="8"/>
        <v>--</v>
      </c>
      <c r="K102" s="18" t="str">
        <f t="shared" si="8"/>
        <v>--</v>
      </c>
      <c r="L102" s="18" t="str">
        <f t="shared" si="8"/>
        <v>--</v>
      </c>
      <c r="M102" s="18" t="str">
        <f t="shared" si="8"/>
        <v>--</v>
      </c>
      <c r="N102" s="18" t="str">
        <f t="shared" si="9"/>
        <v>--</v>
      </c>
      <c r="O102" s="18" t="str">
        <f t="shared" si="9"/>
        <v>--</v>
      </c>
      <c r="P102" s="101" t="str">
        <f t="shared" si="10"/>
        <v>--</v>
      </c>
    </row>
    <row r="103" spans="1:16" s="39" customFormat="1" ht="12" hidden="1" customHeight="1" x14ac:dyDescent="0.2">
      <c r="A103" s="11">
        <v>17</v>
      </c>
      <c r="C103" s="105" t="str">
        <f t="shared" si="6"/>
        <v>項目17</v>
      </c>
      <c r="D103" s="18" t="str">
        <f t="shared" si="7"/>
        <v>--</v>
      </c>
      <c r="E103" s="18" t="str">
        <f t="shared" si="7"/>
        <v>--</v>
      </c>
      <c r="F103" s="18" t="str">
        <f t="shared" si="7"/>
        <v>--</v>
      </c>
      <c r="G103" s="18" t="str">
        <f t="shared" si="7"/>
        <v>--</v>
      </c>
      <c r="H103" s="18" t="str">
        <f t="shared" si="7"/>
        <v>--</v>
      </c>
      <c r="I103" s="18" t="str">
        <f t="shared" si="8"/>
        <v>--</v>
      </c>
      <c r="J103" s="18" t="str">
        <f t="shared" si="8"/>
        <v>--</v>
      </c>
      <c r="K103" s="18" t="str">
        <f t="shared" si="8"/>
        <v>--</v>
      </c>
      <c r="L103" s="18" t="str">
        <f t="shared" si="8"/>
        <v>--</v>
      </c>
      <c r="M103" s="18" t="str">
        <f t="shared" si="8"/>
        <v>--</v>
      </c>
      <c r="N103" s="18" t="str">
        <f t="shared" si="9"/>
        <v>--</v>
      </c>
      <c r="O103" s="18" t="str">
        <f t="shared" si="9"/>
        <v>--</v>
      </c>
      <c r="P103" s="101" t="str">
        <f t="shared" si="10"/>
        <v>--</v>
      </c>
    </row>
    <row r="104" spans="1:16" s="39" customFormat="1" ht="12" hidden="1" customHeight="1" x14ac:dyDescent="0.2">
      <c r="A104" s="11">
        <v>18</v>
      </c>
      <c r="C104" s="105" t="str">
        <f t="shared" si="6"/>
        <v>項目18</v>
      </c>
      <c r="D104" s="18" t="str">
        <f t="shared" si="7"/>
        <v>--</v>
      </c>
      <c r="E104" s="18" t="str">
        <f t="shared" si="7"/>
        <v>--</v>
      </c>
      <c r="F104" s="18" t="str">
        <f t="shared" si="7"/>
        <v>--</v>
      </c>
      <c r="G104" s="18" t="str">
        <f t="shared" si="7"/>
        <v>--</v>
      </c>
      <c r="H104" s="18" t="str">
        <f t="shared" si="7"/>
        <v>--</v>
      </c>
      <c r="I104" s="18" t="str">
        <f t="shared" si="8"/>
        <v>--</v>
      </c>
      <c r="J104" s="18" t="str">
        <f t="shared" si="8"/>
        <v>--</v>
      </c>
      <c r="K104" s="18" t="str">
        <f t="shared" si="8"/>
        <v>--</v>
      </c>
      <c r="L104" s="18" t="str">
        <f t="shared" si="8"/>
        <v>--</v>
      </c>
      <c r="M104" s="18" t="str">
        <f t="shared" si="8"/>
        <v>--</v>
      </c>
      <c r="N104" s="18" t="str">
        <f t="shared" si="9"/>
        <v>--</v>
      </c>
      <c r="O104" s="18" t="str">
        <f t="shared" si="9"/>
        <v>--</v>
      </c>
      <c r="P104" s="101" t="str">
        <f t="shared" si="10"/>
        <v>--</v>
      </c>
    </row>
    <row r="105" spans="1:16" s="39" customFormat="1" ht="12" hidden="1" customHeight="1" x14ac:dyDescent="0.2">
      <c r="A105" s="11">
        <v>19</v>
      </c>
      <c r="C105" s="105" t="str">
        <f t="shared" si="6"/>
        <v>項目19</v>
      </c>
      <c r="D105" s="18" t="str">
        <f t="shared" si="7"/>
        <v>--</v>
      </c>
      <c r="E105" s="18" t="str">
        <f t="shared" si="7"/>
        <v>--</v>
      </c>
      <c r="F105" s="18" t="str">
        <f t="shared" si="7"/>
        <v>--</v>
      </c>
      <c r="G105" s="18" t="str">
        <f t="shared" si="7"/>
        <v>--</v>
      </c>
      <c r="H105" s="18" t="str">
        <f t="shared" si="7"/>
        <v>--</v>
      </c>
      <c r="I105" s="18" t="str">
        <f t="shared" si="8"/>
        <v>--</v>
      </c>
      <c r="J105" s="18" t="str">
        <f t="shared" si="8"/>
        <v>--</v>
      </c>
      <c r="K105" s="18" t="str">
        <f t="shared" si="8"/>
        <v>--</v>
      </c>
      <c r="L105" s="18" t="str">
        <f t="shared" si="8"/>
        <v>--</v>
      </c>
      <c r="M105" s="18" t="str">
        <f t="shared" si="8"/>
        <v>--</v>
      </c>
      <c r="N105" s="18" t="str">
        <f t="shared" si="9"/>
        <v>--</v>
      </c>
      <c r="O105" s="18" t="str">
        <f t="shared" si="9"/>
        <v>--</v>
      </c>
      <c r="P105" s="101" t="str">
        <f t="shared" si="10"/>
        <v>--</v>
      </c>
    </row>
    <row r="106" spans="1:16" s="39" customFormat="1" ht="12" hidden="1" customHeight="1" x14ac:dyDescent="0.2">
      <c r="A106" s="11">
        <v>20</v>
      </c>
      <c r="C106" s="105" t="str">
        <f t="shared" si="6"/>
        <v>項目20</v>
      </c>
      <c r="D106" s="18" t="str">
        <f t="shared" si="7"/>
        <v>--</v>
      </c>
      <c r="E106" s="18" t="str">
        <f t="shared" si="7"/>
        <v>--</v>
      </c>
      <c r="F106" s="18" t="str">
        <f t="shared" si="7"/>
        <v>--</v>
      </c>
      <c r="G106" s="18" t="str">
        <f t="shared" si="7"/>
        <v>--</v>
      </c>
      <c r="H106" s="18" t="str">
        <f t="shared" si="7"/>
        <v>--</v>
      </c>
      <c r="I106" s="18" t="str">
        <f t="shared" si="8"/>
        <v>--</v>
      </c>
      <c r="J106" s="18" t="str">
        <f t="shared" si="8"/>
        <v>--</v>
      </c>
      <c r="K106" s="18" t="str">
        <f t="shared" si="8"/>
        <v>--</v>
      </c>
      <c r="L106" s="18" t="str">
        <f t="shared" si="8"/>
        <v>--</v>
      </c>
      <c r="M106" s="18" t="str">
        <f t="shared" si="8"/>
        <v>--</v>
      </c>
      <c r="N106" s="18" t="str">
        <f t="shared" si="9"/>
        <v>--</v>
      </c>
      <c r="O106" s="18" t="str">
        <f t="shared" si="9"/>
        <v>--</v>
      </c>
      <c r="P106" s="101" t="str">
        <f t="shared" si="10"/>
        <v>--</v>
      </c>
    </row>
    <row r="107" spans="1:16" s="39" customFormat="1" ht="12" hidden="1" customHeight="1" x14ac:dyDescent="0.2">
      <c r="A107" s="11">
        <v>21</v>
      </c>
      <c r="C107" s="105" t="str">
        <f t="shared" si="6"/>
        <v>項目21</v>
      </c>
      <c r="D107" s="18" t="str">
        <f t="shared" si="7"/>
        <v>--</v>
      </c>
      <c r="E107" s="18" t="str">
        <f t="shared" si="7"/>
        <v>--</v>
      </c>
      <c r="F107" s="18" t="str">
        <f t="shared" si="7"/>
        <v>--</v>
      </c>
      <c r="G107" s="18" t="str">
        <f t="shared" si="7"/>
        <v>--</v>
      </c>
      <c r="H107" s="18" t="str">
        <f t="shared" si="7"/>
        <v>--</v>
      </c>
      <c r="I107" s="18" t="str">
        <f t="shared" si="8"/>
        <v>--</v>
      </c>
      <c r="J107" s="18" t="str">
        <f t="shared" si="8"/>
        <v>--</v>
      </c>
      <c r="K107" s="18" t="str">
        <f t="shared" si="8"/>
        <v>--</v>
      </c>
      <c r="L107" s="18" t="str">
        <f t="shared" si="8"/>
        <v>--</v>
      </c>
      <c r="M107" s="18" t="str">
        <f t="shared" si="8"/>
        <v>--</v>
      </c>
      <c r="N107" s="18" t="str">
        <f t="shared" si="9"/>
        <v>--</v>
      </c>
      <c r="O107" s="18" t="str">
        <f t="shared" si="9"/>
        <v>--</v>
      </c>
      <c r="P107" s="101" t="str">
        <f t="shared" si="10"/>
        <v>--</v>
      </c>
    </row>
    <row r="108" spans="1:16" s="39" customFormat="1" ht="12" hidden="1" customHeight="1" x14ac:dyDescent="0.2">
      <c r="A108" s="11">
        <v>22</v>
      </c>
      <c r="C108" s="105" t="str">
        <f t="shared" si="6"/>
        <v>項目22</v>
      </c>
      <c r="D108" s="18" t="str">
        <f t="shared" si="7"/>
        <v>--</v>
      </c>
      <c r="E108" s="18" t="str">
        <f t="shared" si="7"/>
        <v>--</v>
      </c>
      <c r="F108" s="18" t="str">
        <f t="shared" si="7"/>
        <v>--</v>
      </c>
      <c r="G108" s="18" t="str">
        <f t="shared" si="7"/>
        <v>--</v>
      </c>
      <c r="H108" s="18" t="str">
        <f t="shared" si="7"/>
        <v>--</v>
      </c>
      <c r="I108" s="18" t="str">
        <f t="shared" si="8"/>
        <v>--</v>
      </c>
      <c r="J108" s="18" t="str">
        <f t="shared" si="8"/>
        <v>--</v>
      </c>
      <c r="K108" s="18" t="str">
        <f t="shared" si="8"/>
        <v>--</v>
      </c>
      <c r="L108" s="18" t="str">
        <f t="shared" si="8"/>
        <v>--</v>
      </c>
      <c r="M108" s="18" t="str">
        <f t="shared" si="8"/>
        <v>--</v>
      </c>
      <c r="N108" s="18" t="str">
        <f t="shared" si="9"/>
        <v>--</v>
      </c>
      <c r="O108" s="18" t="str">
        <f t="shared" si="9"/>
        <v>--</v>
      </c>
      <c r="P108" s="101" t="str">
        <f t="shared" si="10"/>
        <v>--</v>
      </c>
    </row>
    <row r="109" spans="1:16" s="39" customFormat="1" ht="12" hidden="1" customHeight="1" x14ac:dyDescent="0.2">
      <c r="A109" s="11">
        <v>23</v>
      </c>
      <c r="C109" s="105" t="str">
        <f t="shared" si="6"/>
        <v>項目23</v>
      </c>
      <c r="D109" s="18" t="str">
        <f t="shared" si="7"/>
        <v>--</v>
      </c>
      <c r="E109" s="18" t="str">
        <f t="shared" si="7"/>
        <v>--</v>
      </c>
      <c r="F109" s="18" t="str">
        <f t="shared" si="7"/>
        <v>--</v>
      </c>
      <c r="G109" s="18" t="str">
        <f t="shared" si="7"/>
        <v>--</v>
      </c>
      <c r="H109" s="18" t="str">
        <f t="shared" si="7"/>
        <v>--</v>
      </c>
      <c r="I109" s="18" t="str">
        <f t="shared" si="8"/>
        <v>--</v>
      </c>
      <c r="J109" s="18" t="str">
        <f t="shared" si="8"/>
        <v>--</v>
      </c>
      <c r="K109" s="18" t="str">
        <f t="shared" si="8"/>
        <v>--</v>
      </c>
      <c r="L109" s="18" t="str">
        <f t="shared" si="8"/>
        <v>--</v>
      </c>
      <c r="M109" s="18" t="str">
        <f t="shared" si="8"/>
        <v>--</v>
      </c>
      <c r="N109" s="18" t="str">
        <f t="shared" si="9"/>
        <v>--</v>
      </c>
      <c r="O109" s="18" t="str">
        <f t="shared" si="9"/>
        <v>--</v>
      </c>
      <c r="P109" s="101" t="str">
        <f t="shared" si="10"/>
        <v>--</v>
      </c>
    </row>
    <row r="110" spans="1:16" s="39" customFormat="1" ht="12" hidden="1" customHeight="1" x14ac:dyDescent="0.2">
      <c r="A110" s="11">
        <v>24</v>
      </c>
      <c r="C110" s="105" t="str">
        <f t="shared" si="6"/>
        <v>項目24</v>
      </c>
      <c r="D110" s="18" t="str">
        <f t="shared" si="7"/>
        <v>--</v>
      </c>
      <c r="E110" s="18" t="str">
        <f t="shared" si="7"/>
        <v>--</v>
      </c>
      <c r="F110" s="18" t="str">
        <f t="shared" si="7"/>
        <v>--</v>
      </c>
      <c r="G110" s="18" t="str">
        <f t="shared" si="7"/>
        <v>--</v>
      </c>
      <c r="H110" s="18" t="str">
        <f t="shared" si="7"/>
        <v>--</v>
      </c>
      <c r="I110" s="18" t="str">
        <f t="shared" si="8"/>
        <v>--</v>
      </c>
      <c r="J110" s="18" t="str">
        <f t="shared" si="8"/>
        <v>--</v>
      </c>
      <c r="K110" s="18" t="str">
        <f t="shared" si="8"/>
        <v>--</v>
      </c>
      <c r="L110" s="18" t="str">
        <f t="shared" si="8"/>
        <v>--</v>
      </c>
      <c r="M110" s="18" t="str">
        <f t="shared" si="8"/>
        <v>--</v>
      </c>
      <c r="N110" s="18" t="str">
        <f t="shared" si="9"/>
        <v>--</v>
      </c>
      <c r="O110" s="18" t="str">
        <f t="shared" si="9"/>
        <v>--</v>
      </c>
      <c r="P110" s="101" t="str">
        <f t="shared" si="10"/>
        <v>--</v>
      </c>
    </row>
    <row r="111" spans="1:16" s="39" customFormat="1" ht="12" hidden="1" customHeight="1" x14ac:dyDescent="0.2">
      <c r="A111" s="11">
        <v>25</v>
      </c>
      <c r="C111" s="105" t="str">
        <f t="shared" si="6"/>
        <v>項目25</v>
      </c>
      <c r="D111" s="18" t="str">
        <f t="shared" si="7"/>
        <v>--</v>
      </c>
      <c r="E111" s="18" t="str">
        <f t="shared" si="7"/>
        <v>--</v>
      </c>
      <c r="F111" s="18" t="str">
        <f t="shared" si="7"/>
        <v>--</v>
      </c>
      <c r="G111" s="18" t="str">
        <f t="shared" si="7"/>
        <v>--</v>
      </c>
      <c r="H111" s="18" t="str">
        <f t="shared" si="7"/>
        <v>--</v>
      </c>
      <c r="I111" s="18" t="str">
        <f t="shared" si="8"/>
        <v>--</v>
      </c>
      <c r="J111" s="18" t="str">
        <f t="shared" si="8"/>
        <v>--</v>
      </c>
      <c r="K111" s="18" t="str">
        <f t="shared" si="8"/>
        <v>--</v>
      </c>
      <c r="L111" s="18" t="str">
        <f t="shared" si="8"/>
        <v>--</v>
      </c>
      <c r="M111" s="18" t="str">
        <f t="shared" si="8"/>
        <v>--</v>
      </c>
      <c r="N111" s="18" t="str">
        <f t="shared" si="9"/>
        <v>--</v>
      </c>
      <c r="O111" s="18" t="str">
        <f t="shared" si="9"/>
        <v>--</v>
      </c>
      <c r="P111" s="101" t="str">
        <f t="shared" si="10"/>
        <v>--</v>
      </c>
    </row>
    <row r="112" spans="1:16" s="39" customFormat="1" ht="12" hidden="1" customHeight="1" x14ac:dyDescent="0.2">
      <c r="A112" s="11">
        <v>26</v>
      </c>
      <c r="C112" s="105" t="str">
        <f t="shared" si="6"/>
        <v>項目26</v>
      </c>
      <c r="D112" s="18" t="str">
        <f t="shared" si="7"/>
        <v>--</v>
      </c>
      <c r="E112" s="18" t="str">
        <f t="shared" si="7"/>
        <v>--</v>
      </c>
      <c r="F112" s="18" t="str">
        <f t="shared" si="7"/>
        <v>--</v>
      </c>
      <c r="G112" s="18" t="str">
        <f t="shared" si="7"/>
        <v>--</v>
      </c>
      <c r="H112" s="18" t="str">
        <f t="shared" si="7"/>
        <v>--</v>
      </c>
      <c r="I112" s="18" t="str">
        <f t="shared" si="8"/>
        <v>--</v>
      </c>
      <c r="J112" s="18" t="str">
        <f t="shared" si="8"/>
        <v>--</v>
      </c>
      <c r="K112" s="18" t="str">
        <f t="shared" si="8"/>
        <v>--</v>
      </c>
      <c r="L112" s="18" t="str">
        <f t="shared" si="8"/>
        <v>--</v>
      </c>
      <c r="M112" s="18" t="str">
        <f t="shared" si="8"/>
        <v>--</v>
      </c>
      <c r="N112" s="18" t="str">
        <f t="shared" si="9"/>
        <v>--</v>
      </c>
      <c r="O112" s="18" t="str">
        <f t="shared" si="9"/>
        <v>--</v>
      </c>
      <c r="P112" s="101" t="str">
        <f t="shared" si="10"/>
        <v>--</v>
      </c>
    </row>
    <row r="113" spans="1:16" s="39" customFormat="1" ht="12" hidden="1" customHeight="1" x14ac:dyDescent="0.2">
      <c r="A113" s="11">
        <v>27</v>
      </c>
      <c r="C113" s="105" t="str">
        <f t="shared" si="6"/>
        <v>項目27</v>
      </c>
      <c r="D113" s="18" t="str">
        <f t="shared" si="7"/>
        <v>--</v>
      </c>
      <c r="E113" s="18" t="str">
        <f t="shared" si="7"/>
        <v>--</v>
      </c>
      <c r="F113" s="18" t="str">
        <f t="shared" si="7"/>
        <v>--</v>
      </c>
      <c r="G113" s="18" t="str">
        <f t="shared" si="7"/>
        <v>--</v>
      </c>
      <c r="H113" s="18" t="str">
        <f t="shared" si="7"/>
        <v>--</v>
      </c>
      <c r="I113" s="18" t="str">
        <f t="shared" si="8"/>
        <v>--</v>
      </c>
      <c r="J113" s="18" t="str">
        <f t="shared" si="8"/>
        <v>--</v>
      </c>
      <c r="K113" s="18" t="str">
        <f t="shared" si="8"/>
        <v>--</v>
      </c>
      <c r="L113" s="18" t="str">
        <f t="shared" si="8"/>
        <v>--</v>
      </c>
      <c r="M113" s="18" t="str">
        <f t="shared" si="8"/>
        <v>--</v>
      </c>
      <c r="N113" s="18" t="str">
        <f t="shared" si="9"/>
        <v>--</v>
      </c>
      <c r="O113" s="18" t="str">
        <f t="shared" si="9"/>
        <v>--</v>
      </c>
      <c r="P113" s="101" t="str">
        <f t="shared" si="10"/>
        <v>--</v>
      </c>
    </row>
    <row r="114" spans="1:16" s="39" customFormat="1" ht="12" hidden="1" customHeight="1" x14ac:dyDescent="0.2">
      <c r="A114" s="11">
        <v>28</v>
      </c>
      <c r="C114" s="105" t="str">
        <f t="shared" si="6"/>
        <v>項目28</v>
      </c>
      <c r="D114" s="18" t="str">
        <f t="shared" si="7"/>
        <v>--</v>
      </c>
      <c r="E114" s="18" t="str">
        <f t="shared" si="7"/>
        <v>--</v>
      </c>
      <c r="F114" s="18" t="str">
        <f t="shared" si="7"/>
        <v>--</v>
      </c>
      <c r="G114" s="18" t="str">
        <f t="shared" si="7"/>
        <v>--</v>
      </c>
      <c r="H114" s="18" t="str">
        <f t="shared" si="7"/>
        <v>--</v>
      </c>
      <c r="I114" s="18" t="str">
        <f t="shared" si="8"/>
        <v>--</v>
      </c>
      <c r="J114" s="18" t="str">
        <f t="shared" si="8"/>
        <v>--</v>
      </c>
      <c r="K114" s="18" t="str">
        <f t="shared" si="8"/>
        <v>--</v>
      </c>
      <c r="L114" s="18" t="str">
        <f t="shared" si="8"/>
        <v>--</v>
      </c>
      <c r="M114" s="18" t="str">
        <f t="shared" si="8"/>
        <v>--</v>
      </c>
      <c r="N114" s="18" t="str">
        <f t="shared" si="9"/>
        <v>--</v>
      </c>
      <c r="O114" s="18" t="str">
        <f t="shared" si="9"/>
        <v>--</v>
      </c>
      <c r="P114" s="101" t="str">
        <f t="shared" si="10"/>
        <v>--</v>
      </c>
    </row>
    <row r="115" spans="1:16" s="39" customFormat="1" ht="12" hidden="1" customHeight="1" x14ac:dyDescent="0.2">
      <c r="A115" s="11">
        <v>29</v>
      </c>
      <c r="C115" s="105" t="str">
        <f t="shared" si="6"/>
        <v>項目29</v>
      </c>
      <c r="D115" s="18" t="str">
        <f t="shared" si="7"/>
        <v>--</v>
      </c>
      <c r="E115" s="18" t="str">
        <f t="shared" si="7"/>
        <v>--</v>
      </c>
      <c r="F115" s="18" t="str">
        <f t="shared" si="7"/>
        <v>--</v>
      </c>
      <c r="G115" s="18" t="str">
        <f t="shared" si="7"/>
        <v>--</v>
      </c>
      <c r="H115" s="18" t="str">
        <f t="shared" si="7"/>
        <v>--</v>
      </c>
      <c r="I115" s="18" t="str">
        <f t="shared" si="8"/>
        <v>--</v>
      </c>
      <c r="J115" s="18" t="str">
        <f t="shared" si="8"/>
        <v>--</v>
      </c>
      <c r="K115" s="18" t="str">
        <f t="shared" si="8"/>
        <v>--</v>
      </c>
      <c r="L115" s="18" t="str">
        <f t="shared" si="8"/>
        <v>--</v>
      </c>
      <c r="M115" s="18" t="str">
        <f t="shared" si="8"/>
        <v>--</v>
      </c>
      <c r="N115" s="18" t="str">
        <f t="shared" si="9"/>
        <v>--</v>
      </c>
      <c r="O115" s="18" t="str">
        <f t="shared" si="9"/>
        <v>--</v>
      </c>
      <c r="P115" s="101" t="str">
        <f t="shared" si="10"/>
        <v>--</v>
      </c>
    </row>
    <row r="116" spans="1:16" s="39" customFormat="1" ht="12" hidden="1" customHeight="1" x14ac:dyDescent="0.2">
      <c r="A116" s="11">
        <v>30</v>
      </c>
      <c r="C116" s="105" t="str">
        <f t="shared" si="6"/>
        <v>項目30</v>
      </c>
      <c r="D116" s="18" t="str">
        <f t="shared" si="7"/>
        <v>--</v>
      </c>
      <c r="E116" s="18" t="str">
        <f t="shared" si="7"/>
        <v>--</v>
      </c>
      <c r="F116" s="18" t="str">
        <f t="shared" si="7"/>
        <v>--</v>
      </c>
      <c r="G116" s="18" t="str">
        <f t="shared" si="7"/>
        <v>--</v>
      </c>
      <c r="H116" s="18" t="str">
        <f t="shared" si="7"/>
        <v>--</v>
      </c>
      <c r="I116" s="18" t="str">
        <f t="shared" si="8"/>
        <v>--</v>
      </c>
      <c r="J116" s="18" t="str">
        <f t="shared" si="8"/>
        <v>--</v>
      </c>
      <c r="K116" s="18" t="str">
        <f t="shared" si="8"/>
        <v>--</v>
      </c>
      <c r="L116" s="18" t="str">
        <f t="shared" si="8"/>
        <v>--</v>
      </c>
      <c r="M116" s="18" t="str">
        <f t="shared" si="8"/>
        <v>--</v>
      </c>
      <c r="N116" s="18" t="str">
        <f t="shared" si="9"/>
        <v>--</v>
      </c>
      <c r="O116" s="18" t="str">
        <f t="shared" si="9"/>
        <v>--</v>
      </c>
      <c r="P116" s="101" t="str">
        <f t="shared" si="10"/>
        <v>--</v>
      </c>
    </row>
    <row r="117" spans="1:16" s="39" customFormat="1" ht="12" hidden="1" customHeight="1" x14ac:dyDescent="0.2">
      <c r="A117" s="11">
        <v>31</v>
      </c>
      <c r="C117" s="105" t="str">
        <f t="shared" si="6"/>
        <v>項目31</v>
      </c>
      <c r="D117" s="18" t="str">
        <f t="shared" si="7"/>
        <v>--</v>
      </c>
      <c r="E117" s="18" t="str">
        <f t="shared" si="7"/>
        <v>--</v>
      </c>
      <c r="F117" s="18" t="str">
        <f t="shared" si="7"/>
        <v>--</v>
      </c>
      <c r="G117" s="18" t="str">
        <f t="shared" si="7"/>
        <v>--</v>
      </c>
      <c r="H117" s="18" t="str">
        <f t="shared" si="7"/>
        <v>--</v>
      </c>
      <c r="I117" s="18" t="str">
        <f t="shared" si="8"/>
        <v>--</v>
      </c>
      <c r="J117" s="18" t="str">
        <f t="shared" si="8"/>
        <v>--</v>
      </c>
      <c r="K117" s="18" t="str">
        <f t="shared" si="8"/>
        <v>--</v>
      </c>
      <c r="L117" s="18" t="str">
        <f t="shared" si="8"/>
        <v>--</v>
      </c>
      <c r="M117" s="18" t="str">
        <f t="shared" si="8"/>
        <v>--</v>
      </c>
      <c r="N117" s="18" t="str">
        <f t="shared" si="9"/>
        <v>--</v>
      </c>
      <c r="O117" s="18" t="str">
        <f t="shared" si="9"/>
        <v>--</v>
      </c>
      <c r="P117" s="101" t="str">
        <f t="shared" si="10"/>
        <v>--</v>
      </c>
    </row>
    <row r="118" spans="1:16" s="39" customFormat="1" ht="12" hidden="1" customHeight="1" x14ac:dyDescent="0.2">
      <c r="A118" s="11">
        <v>32</v>
      </c>
      <c r="C118" s="105" t="str">
        <f t="shared" si="6"/>
        <v>項目32</v>
      </c>
      <c r="D118" s="18" t="str">
        <f t="shared" si="7"/>
        <v>--</v>
      </c>
      <c r="E118" s="18" t="str">
        <f t="shared" si="7"/>
        <v>--</v>
      </c>
      <c r="F118" s="18" t="str">
        <f t="shared" si="7"/>
        <v>--</v>
      </c>
      <c r="G118" s="18" t="str">
        <f t="shared" si="7"/>
        <v>--</v>
      </c>
      <c r="H118" s="18" t="str">
        <f t="shared" si="7"/>
        <v>--</v>
      </c>
      <c r="I118" s="18" t="str">
        <f t="shared" si="8"/>
        <v>--</v>
      </c>
      <c r="J118" s="18" t="str">
        <f t="shared" si="8"/>
        <v>--</v>
      </c>
      <c r="K118" s="18" t="str">
        <f t="shared" si="8"/>
        <v>--</v>
      </c>
      <c r="L118" s="18" t="str">
        <f t="shared" si="8"/>
        <v>--</v>
      </c>
      <c r="M118" s="18" t="str">
        <f t="shared" si="8"/>
        <v>--</v>
      </c>
      <c r="N118" s="18" t="str">
        <f t="shared" si="9"/>
        <v>--</v>
      </c>
      <c r="O118" s="18" t="str">
        <f t="shared" si="9"/>
        <v>--</v>
      </c>
      <c r="P118" s="101" t="str">
        <f t="shared" si="10"/>
        <v>--</v>
      </c>
    </row>
    <row r="119" spans="1:16" s="39" customFormat="1" ht="12" hidden="1" customHeight="1" x14ac:dyDescent="0.2">
      <c r="A119" s="11">
        <v>33</v>
      </c>
      <c r="C119" s="105" t="str">
        <f t="shared" si="6"/>
        <v>項目33</v>
      </c>
      <c r="D119" s="18" t="str">
        <f t="shared" si="7"/>
        <v>--</v>
      </c>
      <c r="E119" s="18" t="str">
        <f t="shared" si="7"/>
        <v>--</v>
      </c>
      <c r="F119" s="18" t="str">
        <f t="shared" si="7"/>
        <v>--</v>
      </c>
      <c r="G119" s="18" t="str">
        <f t="shared" si="7"/>
        <v>--</v>
      </c>
      <c r="H119" s="18" t="str">
        <f t="shared" si="7"/>
        <v>--</v>
      </c>
      <c r="I119" s="18" t="str">
        <f t="shared" si="8"/>
        <v>--</v>
      </c>
      <c r="J119" s="18" t="str">
        <f t="shared" si="8"/>
        <v>--</v>
      </c>
      <c r="K119" s="18" t="str">
        <f t="shared" si="8"/>
        <v>--</v>
      </c>
      <c r="L119" s="18" t="str">
        <f t="shared" si="8"/>
        <v>--</v>
      </c>
      <c r="M119" s="18" t="str">
        <f t="shared" si="8"/>
        <v>--</v>
      </c>
      <c r="N119" s="18" t="str">
        <f t="shared" si="9"/>
        <v>--</v>
      </c>
      <c r="O119" s="18" t="str">
        <f t="shared" si="9"/>
        <v>--</v>
      </c>
      <c r="P119" s="101" t="str">
        <f t="shared" si="10"/>
        <v>--</v>
      </c>
    </row>
    <row r="120" spans="1:16" s="39" customFormat="1" ht="12" hidden="1" customHeight="1" x14ac:dyDescent="0.2">
      <c r="A120" s="11">
        <v>34</v>
      </c>
      <c r="C120" s="105" t="str">
        <f t="shared" si="6"/>
        <v>項目34</v>
      </c>
      <c r="D120" s="18" t="str">
        <f t="shared" si="7"/>
        <v>--</v>
      </c>
      <c r="E120" s="18" t="str">
        <f t="shared" si="7"/>
        <v>--</v>
      </c>
      <c r="F120" s="18" t="str">
        <f t="shared" si="7"/>
        <v>--</v>
      </c>
      <c r="G120" s="18" t="str">
        <f t="shared" si="7"/>
        <v>--</v>
      </c>
      <c r="H120" s="18" t="str">
        <f t="shared" si="7"/>
        <v>--</v>
      </c>
      <c r="I120" s="18" t="str">
        <f t="shared" si="8"/>
        <v>--</v>
      </c>
      <c r="J120" s="18" t="str">
        <f t="shared" si="8"/>
        <v>--</v>
      </c>
      <c r="K120" s="18" t="str">
        <f t="shared" si="8"/>
        <v>--</v>
      </c>
      <c r="L120" s="18" t="str">
        <f t="shared" si="8"/>
        <v>--</v>
      </c>
      <c r="M120" s="18" t="str">
        <f t="shared" si="8"/>
        <v>--</v>
      </c>
      <c r="N120" s="18" t="str">
        <f t="shared" si="9"/>
        <v>--</v>
      </c>
      <c r="O120" s="18" t="str">
        <f t="shared" si="9"/>
        <v>--</v>
      </c>
      <c r="P120" s="101" t="str">
        <f t="shared" si="10"/>
        <v>--</v>
      </c>
    </row>
    <row r="121" spans="1:16" s="39" customFormat="1" ht="12" hidden="1" customHeight="1" x14ac:dyDescent="0.2">
      <c r="A121" s="11">
        <v>35</v>
      </c>
      <c r="C121" s="105" t="str">
        <f t="shared" si="6"/>
        <v>項目35</v>
      </c>
      <c r="D121" s="18" t="str">
        <f t="shared" si="7"/>
        <v>--</v>
      </c>
      <c r="E121" s="18" t="str">
        <f t="shared" si="7"/>
        <v>--</v>
      </c>
      <c r="F121" s="18" t="str">
        <f t="shared" si="7"/>
        <v>--</v>
      </c>
      <c r="G121" s="18" t="str">
        <f t="shared" si="7"/>
        <v>--</v>
      </c>
      <c r="H121" s="18" t="str">
        <f t="shared" si="7"/>
        <v>--</v>
      </c>
      <c r="I121" s="18" t="str">
        <f t="shared" si="8"/>
        <v>--</v>
      </c>
      <c r="J121" s="18" t="str">
        <f t="shared" si="8"/>
        <v>--</v>
      </c>
      <c r="K121" s="18" t="str">
        <f t="shared" si="8"/>
        <v>--</v>
      </c>
      <c r="L121" s="18" t="str">
        <f t="shared" si="8"/>
        <v>--</v>
      </c>
      <c r="M121" s="18" t="str">
        <f t="shared" si="8"/>
        <v>--</v>
      </c>
      <c r="N121" s="18" t="str">
        <f t="shared" si="9"/>
        <v>--</v>
      </c>
      <c r="O121" s="18" t="str">
        <f t="shared" si="9"/>
        <v>--</v>
      </c>
      <c r="P121" s="101" t="str">
        <f t="shared" si="10"/>
        <v>--</v>
      </c>
    </row>
    <row r="122" spans="1:16" s="39" customFormat="1" ht="12" hidden="1" customHeight="1" x14ac:dyDescent="0.2">
      <c r="A122" s="11">
        <v>36</v>
      </c>
      <c r="C122" s="105" t="str">
        <f t="shared" si="6"/>
        <v>項目36</v>
      </c>
      <c r="D122" s="18" t="str">
        <f t="shared" si="7"/>
        <v>--</v>
      </c>
      <c r="E122" s="18" t="str">
        <f t="shared" si="7"/>
        <v>--</v>
      </c>
      <c r="F122" s="18" t="str">
        <f t="shared" si="7"/>
        <v>--</v>
      </c>
      <c r="G122" s="18" t="str">
        <f t="shared" si="7"/>
        <v>--</v>
      </c>
      <c r="H122" s="18" t="str">
        <f t="shared" si="7"/>
        <v>--</v>
      </c>
      <c r="I122" s="18" t="str">
        <f t="shared" si="8"/>
        <v>--</v>
      </c>
      <c r="J122" s="18" t="str">
        <f t="shared" si="8"/>
        <v>--</v>
      </c>
      <c r="K122" s="18" t="str">
        <f t="shared" si="8"/>
        <v>--</v>
      </c>
      <c r="L122" s="18" t="str">
        <f t="shared" si="8"/>
        <v>--</v>
      </c>
      <c r="M122" s="18" t="str">
        <f t="shared" si="8"/>
        <v>--</v>
      </c>
      <c r="N122" s="18" t="str">
        <f t="shared" si="9"/>
        <v>--</v>
      </c>
      <c r="O122" s="18" t="str">
        <f t="shared" si="9"/>
        <v>--</v>
      </c>
      <c r="P122" s="101" t="str">
        <f t="shared" si="10"/>
        <v>--</v>
      </c>
    </row>
    <row r="123" spans="1:16" s="39" customFormat="1" ht="12" hidden="1" customHeight="1" x14ac:dyDescent="0.2">
      <c r="A123" s="11">
        <v>37</v>
      </c>
      <c r="C123" s="105" t="str">
        <f t="shared" si="6"/>
        <v>項目37</v>
      </c>
      <c r="D123" s="18" t="str">
        <f t="shared" si="7"/>
        <v>--</v>
      </c>
      <c r="E123" s="18" t="str">
        <f t="shared" si="7"/>
        <v>--</v>
      </c>
      <c r="F123" s="18" t="str">
        <f t="shared" si="7"/>
        <v>--</v>
      </c>
      <c r="G123" s="18" t="str">
        <f t="shared" si="7"/>
        <v>--</v>
      </c>
      <c r="H123" s="18" t="str">
        <f t="shared" si="7"/>
        <v>--</v>
      </c>
      <c r="I123" s="18" t="str">
        <f t="shared" si="8"/>
        <v>--</v>
      </c>
      <c r="J123" s="18" t="str">
        <f t="shared" si="8"/>
        <v>--</v>
      </c>
      <c r="K123" s="18" t="str">
        <f t="shared" si="8"/>
        <v>--</v>
      </c>
      <c r="L123" s="18" t="str">
        <f t="shared" si="8"/>
        <v>--</v>
      </c>
      <c r="M123" s="18" t="str">
        <f t="shared" si="8"/>
        <v>--</v>
      </c>
      <c r="N123" s="18" t="str">
        <f t="shared" si="9"/>
        <v>--</v>
      </c>
      <c r="O123" s="18" t="str">
        <f t="shared" si="9"/>
        <v>--</v>
      </c>
      <c r="P123" s="101" t="str">
        <f t="shared" si="10"/>
        <v>--</v>
      </c>
    </row>
    <row r="124" spans="1:16" s="39" customFormat="1" ht="12" hidden="1" customHeight="1" x14ac:dyDescent="0.2">
      <c r="A124" s="11">
        <v>38</v>
      </c>
      <c r="C124" s="105" t="str">
        <f t="shared" si="6"/>
        <v>項目38</v>
      </c>
      <c r="D124" s="18" t="str">
        <f t="shared" si="7"/>
        <v>--</v>
      </c>
      <c r="E124" s="18" t="str">
        <f t="shared" si="7"/>
        <v>--</v>
      </c>
      <c r="F124" s="18" t="str">
        <f t="shared" si="7"/>
        <v>--</v>
      </c>
      <c r="G124" s="18" t="str">
        <f t="shared" si="7"/>
        <v>--</v>
      </c>
      <c r="H124" s="18" t="str">
        <f t="shared" si="7"/>
        <v>--</v>
      </c>
      <c r="I124" s="18" t="str">
        <f t="shared" si="8"/>
        <v>--</v>
      </c>
      <c r="J124" s="18" t="str">
        <f t="shared" si="8"/>
        <v>--</v>
      </c>
      <c r="K124" s="18" t="str">
        <f t="shared" si="8"/>
        <v>--</v>
      </c>
      <c r="L124" s="18" t="str">
        <f t="shared" si="8"/>
        <v>--</v>
      </c>
      <c r="M124" s="18" t="str">
        <f t="shared" si="8"/>
        <v>--</v>
      </c>
      <c r="N124" s="18" t="str">
        <f t="shared" si="9"/>
        <v>--</v>
      </c>
      <c r="O124" s="18" t="str">
        <f t="shared" si="9"/>
        <v>--</v>
      </c>
      <c r="P124" s="101" t="str">
        <f t="shared" si="10"/>
        <v>--</v>
      </c>
    </row>
    <row r="125" spans="1:16" s="39" customFormat="1" ht="12" hidden="1" customHeight="1" x14ac:dyDescent="0.2">
      <c r="A125" s="11">
        <v>39</v>
      </c>
      <c r="C125" s="105" t="str">
        <f t="shared" si="6"/>
        <v>項目39</v>
      </c>
      <c r="D125" s="18" t="str">
        <f t="shared" si="7"/>
        <v>--</v>
      </c>
      <c r="E125" s="18" t="str">
        <f t="shared" si="7"/>
        <v>--</v>
      </c>
      <c r="F125" s="18" t="str">
        <f t="shared" si="7"/>
        <v>--</v>
      </c>
      <c r="G125" s="18" t="str">
        <f t="shared" si="7"/>
        <v>--</v>
      </c>
      <c r="H125" s="18" t="str">
        <f t="shared" si="7"/>
        <v>--</v>
      </c>
      <c r="I125" s="18" t="str">
        <f t="shared" si="8"/>
        <v>--</v>
      </c>
      <c r="J125" s="18" t="str">
        <f t="shared" si="8"/>
        <v>--</v>
      </c>
      <c r="K125" s="18" t="str">
        <f t="shared" si="8"/>
        <v>--</v>
      </c>
      <c r="L125" s="18" t="str">
        <f t="shared" si="8"/>
        <v>--</v>
      </c>
      <c r="M125" s="18" t="str">
        <f t="shared" si="8"/>
        <v>--</v>
      </c>
      <c r="N125" s="18" t="str">
        <f t="shared" si="9"/>
        <v>--</v>
      </c>
      <c r="O125" s="18" t="str">
        <f t="shared" si="9"/>
        <v>--</v>
      </c>
      <c r="P125" s="101" t="str">
        <f t="shared" si="10"/>
        <v>--</v>
      </c>
    </row>
    <row r="126" spans="1:16" s="39" customFormat="1" ht="12" hidden="1" customHeight="1" x14ac:dyDescent="0.2">
      <c r="A126" s="11">
        <v>40</v>
      </c>
      <c r="C126" s="105" t="str">
        <f t="shared" si="6"/>
        <v>項目40</v>
      </c>
      <c r="D126" s="18" t="str">
        <f t="shared" si="7"/>
        <v>--</v>
      </c>
      <c r="E126" s="18" t="str">
        <f t="shared" si="7"/>
        <v>--</v>
      </c>
      <c r="F126" s="18" t="str">
        <f t="shared" si="7"/>
        <v>--</v>
      </c>
      <c r="G126" s="18" t="str">
        <f t="shared" si="7"/>
        <v>--</v>
      </c>
      <c r="H126" s="18" t="str">
        <f t="shared" si="7"/>
        <v>--</v>
      </c>
      <c r="I126" s="18" t="str">
        <f t="shared" si="8"/>
        <v>--</v>
      </c>
      <c r="J126" s="18" t="str">
        <f t="shared" si="8"/>
        <v>--</v>
      </c>
      <c r="K126" s="18" t="str">
        <f t="shared" si="8"/>
        <v>--</v>
      </c>
      <c r="L126" s="18" t="str">
        <f t="shared" si="8"/>
        <v>--</v>
      </c>
      <c r="M126" s="18" t="str">
        <f t="shared" si="8"/>
        <v>--</v>
      </c>
      <c r="N126" s="18" t="str">
        <f t="shared" si="9"/>
        <v>--</v>
      </c>
      <c r="O126" s="18" t="str">
        <f t="shared" si="9"/>
        <v>--</v>
      </c>
      <c r="P126" s="101" t="str">
        <f t="shared" si="10"/>
        <v>--</v>
      </c>
    </row>
    <row r="127" spans="1:16" s="39" customFormat="1" ht="12" hidden="1" customHeight="1" x14ac:dyDescent="0.2">
      <c r="A127" s="11">
        <v>41</v>
      </c>
      <c r="C127" s="105" t="str">
        <f t="shared" si="6"/>
        <v>項目41</v>
      </c>
      <c r="D127" s="18" t="str">
        <f t="shared" si="7"/>
        <v>--</v>
      </c>
      <c r="E127" s="18" t="str">
        <f t="shared" si="7"/>
        <v>--</v>
      </c>
      <c r="F127" s="18" t="str">
        <f t="shared" si="7"/>
        <v>--</v>
      </c>
      <c r="G127" s="18" t="str">
        <f t="shared" si="7"/>
        <v>--</v>
      </c>
      <c r="H127" s="18" t="str">
        <f t="shared" si="7"/>
        <v>--</v>
      </c>
      <c r="I127" s="18" t="str">
        <f t="shared" si="8"/>
        <v>--</v>
      </c>
      <c r="J127" s="18" t="str">
        <f t="shared" si="8"/>
        <v>--</v>
      </c>
      <c r="K127" s="18" t="str">
        <f t="shared" si="8"/>
        <v>--</v>
      </c>
      <c r="L127" s="18" t="str">
        <f t="shared" si="8"/>
        <v>--</v>
      </c>
      <c r="M127" s="18" t="str">
        <f t="shared" si="8"/>
        <v>--</v>
      </c>
      <c r="N127" s="18" t="str">
        <f t="shared" si="9"/>
        <v>--</v>
      </c>
      <c r="O127" s="18" t="str">
        <f t="shared" si="9"/>
        <v>--</v>
      </c>
      <c r="P127" s="101" t="str">
        <f t="shared" si="10"/>
        <v>--</v>
      </c>
    </row>
    <row r="128" spans="1:16" s="39" customFormat="1" ht="12" hidden="1" customHeight="1" x14ac:dyDescent="0.2">
      <c r="A128" s="11">
        <v>42</v>
      </c>
      <c r="C128" s="105" t="str">
        <f t="shared" si="6"/>
        <v>項目42</v>
      </c>
      <c r="D128" s="18" t="str">
        <f t="shared" si="7"/>
        <v>--</v>
      </c>
      <c r="E128" s="18" t="str">
        <f t="shared" si="7"/>
        <v>--</v>
      </c>
      <c r="F128" s="18" t="str">
        <f t="shared" si="7"/>
        <v>--</v>
      </c>
      <c r="G128" s="18" t="str">
        <f t="shared" si="7"/>
        <v>--</v>
      </c>
      <c r="H128" s="18" t="str">
        <f t="shared" si="7"/>
        <v>--</v>
      </c>
      <c r="I128" s="18" t="str">
        <f t="shared" si="8"/>
        <v>--</v>
      </c>
      <c r="J128" s="18" t="str">
        <f t="shared" si="8"/>
        <v>--</v>
      </c>
      <c r="K128" s="18" t="str">
        <f t="shared" si="8"/>
        <v>--</v>
      </c>
      <c r="L128" s="18" t="str">
        <f t="shared" si="8"/>
        <v>--</v>
      </c>
      <c r="M128" s="18" t="str">
        <f t="shared" si="8"/>
        <v>--</v>
      </c>
      <c r="N128" s="18" t="str">
        <f t="shared" si="9"/>
        <v>--</v>
      </c>
      <c r="O128" s="18" t="str">
        <f t="shared" si="9"/>
        <v>--</v>
      </c>
      <c r="P128" s="101" t="str">
        <f t="shared" si="10"/>
        <v>--</v>
      </c>
    </row>
    <row r="129" spans="1:16" s="39" customFormat="1" ht="12" hidden="1" customHeight="1" x14ac:dyDescent="0.2">
      <c r="A129" s="11">
        <v>43</v>
      </c>
      <c r="C129" s="105" t="str">
        <f t="shared" si="6"/>
        <v>項目43</v>
      </c>
      <c r="D129" s="18" t="str">
        <f t="shared" si="7"/>
        <v>--</v>
      </c>
      <c r="E129" s="18" t="str">
        <f t="shared" si="7"/>
        <v>--</v>
      </c>
      <c r="F129" s="18" t="str">
        <f t="shared" si="7"/>
        <v>--</v>
      </c>
      <c r="G129" s="18" t="str">
        <f t="shared" si="7"/>
        <v>--</v>
      </c>
      <c r="H129" s="18" t="str">
        <f t="shared" si="7"/>
        <v>--</v>
      </c>
      <c r="I129" s="18" t="str">
        <f t="shared" si="8"/>
        <v>--</v>
      </c>
      <c r="J129" s="18" t="str">
        <f t="shared" si="8"/>
        <v>--</v>
      </c>
      <c r="K129" s="18" t="str">
        <f t="shared" si="8"/>
        <v>--</v>
      </c>
      <c r="L129" s="18" t="str">
        <f t="shared" si="8"/>
        <v>--</v>
      </c>
      <c r="M129" s="18" t="str">
        <f t="shared" si="8"/>
        <v>--</v>
      </c>
      <c r="N129" s="18" t="str">
        <f t="shared" si="9"/>
        <v>--</v>
      </c>
      <c r="O129" s="18" t="str">
        <f t="shared" si="9"/>
        <v>--</v>
      </c>
      <c r="P129" s="101" t="str">
        <f t="shared" si="10"/>
        <v>--</v>
      </c>
    </row>
    <row r="130" spans="1:16" s="39" customFormat="1" ht="12" hidden="1" customHeight="1" x14ac:dyDescent="0.2">
      <c r="A130" s="11">
        <v>44</v>
      </c>
      <c r="C130" s="105" t="str">
        <f t="shared" si="6"/>
        <v>項目44</v>
      </c>
      <c r="D130" s="18" t="str">
        <f t="shared" si="7"/>
        <v>--</v>
      </c>
      <c r="E130" s="18" t="str">
        <f t="shared" si="7"/>
        <v>--</v>
      </c>
      <c r="F130" s="18" t="str">
        <f t="shared" si="7"/>
        <v>--</v>
      </c>
      <c r="G130" s="18" t="str">
        <f t="shared" si="7"/>
        <v>--</v>
      </c>
      <c r="H130" s="18" t="str">
        <f t="shared" si="7"/>
        <v>--</v>
      </c>
      <c r="I130" s="18" t="str">
        <f t="shared" si="8"/>
        <v>--</v>
      </c>
      <c r="J130" s="18" t="str">
        <f t="shared" si="8"/>
        <v>--</v>
      </c>
      <c r="K130" s="18" t="str">
        <f t="shared" si="8"/>
        <v>--</v>
      </c>
      <c r="L130" s="18" t="str">
        <f t="shared" si="8"/>
        <v>--</v>
      </c>
      <c r="M130" s="18" t="str">
        <f t="shared" si="8"/>
        <v>--</v>
      </c>
      <c r="N130" s="18" t="str">
        <f t="shared" si="9"/>
        <v>--</v>
      </c>
      <c r="O130" s="18" t="str">
        <f t="shared" si="9"/>
        <v>--</v>
      </c>
      <c r="P130" s="101" t="str">
        <f t="shared" si="10"/>
        <v>--</v>
      </c>
    </row>
    <row r="131" spans="1:16" s="39" customFormat="1" ht="12" hidden="1" customHeight="1" x14ac:dyDescent="0.2">
      <c r="A131" s="11">
        <v>45</v>
      </c>
      <c r="C131" s="105" t="str">
        <f t="shared" si="6"/>
        <v>項目45</v>
      </c>
      <c r="D131" s="18" t="str">
        <f t="shared" si="7"/>
        <v>--</v>
      </c>
      <c r="E131" s="18" t="str">
        <f t="shared" si="7"/>
        <v>--</v>
      </c>
      <c r="F131" s="18" t="str">
        <f t="shared" si="7"/>
        <v>--</v>
      </c>
      <c r="G131" s="18" t="str">
        <f t="shared" si="7"/>
        <v>--</v>
      </c>
      <c r="H131" s="18" t="str">
        <f t="shared" si="7"/>
        <v>--</v>
      </c>
      <c r="I131" s="18" t="str">
        <f t="shared" si="8"/>
        <v>--</v>
      </c>
      <c r="J131" s="18" t="str">
        <f t="shared" si="8"/>
        <v>--</v>
      </c>
      <c r="K131" s="18" t="str">
        <f t="shared" si="8"/>
        <v>--</v>
      </c>
      <c r="L131" s="18" t="str">
        <f t="shared" si="8"/>
        <v>--</v>
      </c>
      <c r="M131" s="18" t="str">
        <f t="shared" si="8"/>
        <v>--</v>
      </c>
      <c r="N131" s="18" t="str">
        <f t="shared" si="9"/>
        <v>--</v>
      </c>
      <c r="O131" s="18" t="str">
        <f t="shared" si="9"/>
        <v>--</v>
      </c>
      <c r="P131" s="101" t="str">
        <f t="shared" si="10"/>
        <v>--</v>
      </c>
    </row>
    <row r="132" spans="1:16" s="39" customFormat="1" ht="12" hidden="1" customHeight="1" x14ac:dyDescent="0.2">
      <c r="A132" s="11">
        <v>46</v>
      </c>
      <c r="C132" s="105" t="str">
        <f t="shared" si="6"/>
        <v>項目46</v>
      </c>
      <c r="D132" s="18" t="str">
        <f t="shared" si="7"/>
        <v>--</v>
      </c>
      <c r="E132" s="18" t="str">
        <f t="shared" si="7"/>
        <v>--</v>
      </c>
      <c r="F132" s="18" t="str">
        <f t="shared" si="7"/>
        <v>--</v>
      </c>
      <c r="G132" s="18" t="str">
        <f t="shared" si="7"/>
        <v>--</v>
      </c>
      <c r="H132" s="18" t="str">
        <f t="shared" si="7"/>
        <v>--</v>
      </c>
      <c r="I132" s="18" t="str">
        <f t="shared" si="8"/>
        <v>--</v>
      </c>
      <c r="J132" s="18" t="str">
        <f t="shared" si="8"/>
        <v>--</v>
      </c>
      <c r="K132" s="18" t="str">
        <f t="shared" si="8"/>
        <v>--</v>
      </c>
      <c r="L132" s="18" t="str">
        <f t="shared" si="8"/>
        <v>--</v>
      </c>
      <c r="M132" s="18" t="str">
        <f t="shared" si="8"/>
        <v>--</v>
      </c>
      <c r="N132" s="18" t="str">
        <f t="shared" si="9"/>
        <v>--</v>
      </c>
      <c r="O132" s="18" t="str">
        <f t="shared" si="9"/>
        <v>--</v>
      </c>
      <c r="P132" s="101" t="str">
        <f t="shared" si="10"/>
        <v>--</v>
      </c>
    </row>
    <row r="133" spans="1:16" s="39" customFormat="1" ht="12" hidden="1" customHeight="1" x14ac:dyDescent="0.2">
      <c r="A133" s="11">
        <v>47</v>
      </c>
      <c r="C133" s="105" t="str">
        <f t="shared" si="6"/>
        <v>項目47</v>
      </c>
      <c r="D133" s="18" t="str">
        <f t="shared" si="7"/>
        <v>--</v>
      </c>
      <c r="E133" s="18" t="str">
        <f t="shared" si="7"/>
        <v>--</v>
      </c>
      <c r="F133" s="18" t="str">
        <f t="shared" si="7"/>
        <v>--</v>
      </c>
      <c r="G133" s="18" t="str">
        <f t="shared" si="7"/>
        <v>--</v>
      </c>
      <c r="H133" s="18" t="str">
        <f t="shared" si="7"/>
        <v>--</v>
      </c>
      <c r="I133" s="18" t="str">
        <f t="shared" si="8"/>
        <v>--</v>
      </c>
      <c r="J133" s="18" t="str">
        <f t="shared" si="8"/>
        <v>--</v>
      </c>
      <c r="K133" s="18" t="str">
        <f t="shared" si="8"/>
        <v>--</v>
      </c>
      <c r="L133" s="18" t="str">
        <f t="shared" si="8"/>
        <v>--</v>
      </c>
      <c r="M133" s="18" t="str">
        <f t="shared" si="8"/>
        <v>--</v>
      </c>
      <c r="N133" s="18" t="str">
        <f t="shared" si="9"/>
        <v>--</v>
      </c>
      <c r="O133" s="18" t="str">
        <f t="shared" si="9"/>
        <v>--</v>
      </c>
      <c r="P133" s="101" t="str">
        <f t="shared" si="10"/>
        <v>--</v>
      </c>
    </row>
    <row r="134" spans="1:16" s="39" customFormat="1" ht="12" hidden="1" customHeight="1" x14ac:dyDescent="0.2">
      <c r="A134" s="11">
        <v>48</v>
      </c>
      <c r="C134" s="105" t="str">
        <f t="shared" si="6"/>
        <v>項目48</v>
      </c>
      <c r="D134" s="18" t="str">
        <f t="shared" si="7"/>
        <v>--</v>
      </c>
      <c r="E134" s="18" t="str">
        <f t="shared" si="7"/>
        <v>--</v>
      </c>
      <c r="F134" s="18" t="str">
        <f t="shared" si="7"/>
        <v>--</v>
      </c>
      <c r="G134" s="18" t="str">
        <f t="shared" si="7"/>
        <v>--</v>
      </c>
      <c r="H134" s="18" t="str">
        <f t="shared" si="7"/>
        <v>--</v>
      </c>
      <c r="I134" s="18" t="str">
        <f t="shared" si="8"/>
        <v>--</v>
      </c>
      <c r="J134" s="18" t="str">
        <f t="shared" si="8"/>
        <v>--</v>
      </c>
      <c r="K134" s="18" t="str">
        <f t="shared" si="8"/>
        <v>--</v>
      </c>
      <c r="L134" s="18" t="str">
        <f t="shared" si="8"/>
        <v>--</v>
      </c>
      <c r="M134" s="18" t="str">
        <f t="shared" si="8"/>
        <v>--</v>
      </c>
      <c r="N134" s="18" t="str">
        <f t="shared" si="9"/>
        <v>--</v>
      </c>
      <c r="O134" s="18" t="str">
        <f t="shared" si="9"/>
        <v>--</v>
      </c>
      <c r="P134" s="101" t="str">
        <f t="shared" si="10"/>
        <v>--</v>
      </c>
    </row>
    <row r="135" spans="1:16" s="39" customFormat="1" ht="12" hidden="1" customHeight="1" x14ac:dyDescent="0.2">
      <c r="A135" s="11">
        <v>49</v>
      </c>
      <c r="C135" s="105" t="str">
        <f t="shared" si="6"/>
        <v>項目49</v>
      </c>
      <c r="D135" s="18" t="str">
        <f t="shared" si="7"/>
        <v>--</v>
      </c>
      <c r="E135" s="18" t="str">
        <f t="shared" si="7"/>
        <v>--</v>
      </c>
      <c r="F135" s="18" t="str">
        <f t="shared" si="7"/>
        <v>--</v>
      </c>
      <c r="G135" s="18" t="str">
        <f t="shared" si="7"/>
        <v>--</v>
      </c>
      <c r="H135" s="18" t="str">
        <f t="shared" si="7"/>
        <v>--</v>
      </c>
      <c r="I135" s="18" t="str">
        <f t="shared" si="8"/>
        <v>--</v>
      </c>
      <c r="J135" s="18" t="str">
        <f t="shared" si="8"/>
        <v>--</v>
      </c>
      <c r="K135" s="18" t="str">
        <f t="shared" si="8"/>
        <v>--</v>
      </c>
      <c r="L135" s="18" t="str">
        <f t="shared" si="8"/>
        <v>--</v>
      </c>
      <c r="M135" s="18" t="str">
        <f t="shared" si="8"/>
        <v>--</v>
      </c>
      <c r="N135" s="18" t="str">
        <f t="shared" si="9"/>
        <v>--</v>
      </c>
      <c r="O135" s="18" t="str">
        <f t="shared" si="9"/>
        <v>--</v>
      </c>
      <c r="P135" s="101" t="str">
        <f t="shared" si="10"/>
        <v>--</v>
      </c>
    </row>
    <row r="136" spans="1:16" s="39" customFormat="1" ht="12" hidden="1" customHeight="1" x14ac:dyDescent="0.2">
      <c r="A136" s="11">
        <v>50</v>
      </c>
      <c r="C136" s="105" t="str">
        <f t="shared" si="6"/>
        <v>項目50</v>
      </c>
      <c r="D136" s="18" t="str">
        <f t="shared" si="7"/>
        <v>--</v>
      </c>
      <c r="E136" s="18" t="str">
        <f t="shared" si="7"/>
        <v>--</v>
      </c>
      <c r="F136" s="18" t="str">
        <f t="shared" si="7"/>
        <v>--</v>
      </c>
      <c r="G136" s="18" t="str">
        <f t="shared" si="7"/>
        <v>--</v>
      </c>
      <c r="H136" s="18" t="str">
        <f t="shared" si="7"/>
        <v>--</v>
      </c>
      <c r="I136" s="18" t="str">
        <f t="shared" si="8"/>
        <v>--</v>
      </c>
      <c r="J136" s="18" t="str">
        <f t="shared" si="8"/>
        <v>--</v>
      </c>
      <c r="K136" s="18" t="str">
        <f t="shared" si="8"/>
        <v>--</v>
      </c>
      <c r="L136" s="18" t="str">
        <f t="shared" si="8"/>
        <v>--</v>
      </c>
      <c r="M136" s="18" t="str">
        <f t="shared" si="8"/>
        <v>--</v>
      </c>
      <c r="N136" s="18" t="str">
        <f t="shared" si="9"/>
        <v>--</v>
      </c>
      <c r="O136" s="18" t="str">
        <f t="shared" si="9"/>
        <v>--</v>
      </c>
      <c r="P136" s="101" t="str">
        <f t="shared" si="10"/>
        <v>--</v>
      </c>
    </row>
    <row r="137" spans="1:16" s="39" customFormat="1" ht="3" hidden="1" customHeight="1" x14ac:dyDescent="0.2">
      <c r="A137" s="11"/>
      <c r="C137" s="222"/>
      <c r="D137" s="20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245"/>
      <c r="P137" s="195"/>
    </row>
    <row r="138" spans="1:16" s="39" customFormat="1" ht="14.25" hidden="1" customHeight="1" x14ac:dyDescent="0.2">
      <c r="A138" s="11"/>
      <c r="C138" s="24" t="s">
        <v>32</v>
      </c>
      <c r="D138" s="18" t="str">
        <f t="shared" ref="D138:P138" si="11">IF(COUNTIF(D$87:D$136, "--")=50, "--", SUM(D$87:D$136))</f>
        <v>--</v>
      </c>
      <c r="E138" s="18">
        <f t="shared" si="11"/>
        <v>5244190.5301617999</v>
      </c>
      <c r="F138" s="18">
        <f t="shared" si="11"/>
        <v>5225252.6929639997</v>
      </c>
      <c r="G138" s="18">
        <f t="shared" si="11"/>
        <v>5247601.9558002995</v>
      </c>
      <c r="H138" s="18">
        <f t="shared" si="11"/>
        <v>5176042.0194902997</v>
      </c>
      <c r="I138" s="18">
        <f t="shared" si="11"/>
        <v>5128780.8179823002</v>
      </c>
      <c r="J138" s="18">
        <f t="shared" si="11"/>
        <v>5634952.7867434006</v>
      </c>
      <c r="K138" s="18">
        <f t="shared" si="11"/>
        <v>5424848.7287850995</v>
      </c>
      <c r="L138" s="18">
        <f t="shared" si="11"/>
        <v>6519246.9576436002</v>
      </c>
      <c r="M138" s="18">
        <f t="shared" si="11"/>
        <v>5360887.9705916001</v>
      </c>
      <c r="N138" s="18">
        <f t="shared" si="11"/>
        <v>5164052.2054342004</v>
      </c>
      <c r="O138" s="18">
        <f t="shared" si="11"/>
        <v>5515839.9855506998</v>
      </c>
      <c r="P138" s="18">
        <f t="shared" si="11"/>
        <v>59641696.651147299</v>
      </c>
    </row>
    <row r="139" spans="1:16" ht="12" customHeight="1" x14ac:dyDescent="0.2">
      <c r="A139" s="34"/>
    </row>
    <row r="140" spans="1:16" ht="15" customHeight="1" x14ac:dyDescent="0.2"/>
    <row r="141" spans="1:16" ht="15" customHeight="1" x14ac:dyDescent="0.2"/>
    <row r="142" spans="1:16" s="84" customFormat="1" ht="24" customHeight="1" x14ac:dyDescent="0.2">
      <c r="A142" s="113"/>
      <c r="C142" s="93" t="str">
        <f>"比較【 " &amp; 分析種別名称 &amp; " 構成比推移(" &amp; $D$1 &amp; ") 】" &amp; PI値モード名称</f>
        <v>比較【 カテゴリー別 構成比推移(金額) 】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</row>
    <row r="143" spans="1:16" s="39" customFormat="1" ht="12.75" customHeight="1" x14ac:dyDescent="0.2">
      <c r="A143" s="11"/>
      <c r="C143" s="94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96" t="str">
        <f>IF(比較POS名称="","",比較POS名称) &amp;  " (" &amp; IF(年度開始年月=分析終了年月,年度開始年月,年度開始年月&amp;"～"&amp;分析終了年月) &amp; ")"</f>
        <v>RDS06 スーパー  00 全国 (2017年4月～2018年3月)</v>
      </c>
    </row>
    <row r="144" spans="1:16" ht="12" customHeight="1" x14ac:dyDescent="0.2">
      <c r="A144" s="34"/>
    </row>
    <row r="145" spans="1:1" ht="12" customHeight="1" x14ac:dyDescent="0.2">
      <c r="A145" s="34"/>
    </row>
    <row r="146" spans="1:1" ht="12" customHeight="1" x14ac:dyDescent="0.2">
      <c r="A146" s="34"/>
    </row>
    <row r="147" spans="1:1" ht="12" customHeight="1" x14ac:dyDescent="0.2">
      <c r="A147" s="34"/>
    </row>
    <row r="148" spans="1:1" ht="12" customHeight="1" x14ac:dyDescent="0.2">
      <c r="A148" s="34"/>
    </row>
    <row r="149" spans="1:1" ht="12" customHeight="1" x14ac:dyDescent="0.2">
      <c r="A149" s="34"/>
    </row>
    <row r="150" spans="1:1" ht="12" customHeight="1" x14ac:dyDescent="0.2">
      <c r="A150" s="34"/>
    </row>
    <row r="151" spans="1:1" ht="12" customHeight="1" x14ac:dyDescent="0.2">
      <c r="A151" s="34"/>
    </row>
    <row r="152" spans="1:1" ht="12" customHeight="1" x14ac:dyDescent="0.2">
      <c r="A152" s="34"/>
    </row>
    <row r="153" spans="1:1" ht="12" customHeight="1" x14ac:dyDescent="0.2">
      <c r="A153" s="34"/>
    </row>
    <row r="154" spans="1:1" ht="12" customHeight="1" x14ac:dyDescent="0.2">
      <c r="A154" s="34"/>
    </row>
    <row r="155" spans="1:1" ht="12" customHeight="1" x14ac:dyDescent="0.2">
      <c r="A155" s="34"/>
    </row>
    <row r="156" spans="1:1" ht="12" customHeight="1" x14ac:dyDescent="0.2">
      <c r="A156" s="34"/>
    </row>
    <row r="157" spans="1:1" ht="12" customHeight="1" x14ac:dyDescent="0.2">
      <c r="A157" s="34"/>
    </row>
    <row r="158" spans="1:1" ht="12" customHeight="1" x14ac:dyDescent="0.2">
      <c r="A158" s="34"/>
    </row>
    <row r="159" spans="1:1" ht="12" customHeight="1" x14ac:dyDescent="0.2">
      <c r="A159" s="34"/>
    </row>
    <row r="160" spans="1:1" ht="12" customHeight="1" x14ac:dyDescent="0.2">
      <c r="A160" s="34"/>
    </row>
    <row r="161" spans="1:16" ht="12" customHeight="1" x14ac:dyDescent="0.2">
      <c r="A161" s="34"/>
    </row>
    <row r="162" spans="1:16" ht="12" customHeight="1" x14ac:dyDescent="0.2">
      <c r="A162" s="34"/>
    </row>
    <row r="163" spans="1:16" ht="12" customHeight="1" x14ac:dyDescent="0.2">
      <c r="A163" s="34"/>
    </row>
    <row r="164" spans="1:16" ht="12" customHeight="1" x14ac:dyDescent="0.2">
      <c r="A164" s="34"/>
    </row>
    <row r="165" spans="1:16" ht="12" customHeight="1" x14ac:dyDescent="0.2">
      <c r="A165" s="34"/>
    </row>
    <row r="166" spans="1:16" ht="12" customHeight="1" x14ac:dyDescent="0.2">
      <c r="A166" s="34"/>
    </row>
    <row r="167" spans="1:16" ht="12" customHeight="1" x14ac:dyDescent="0.2">
      <c r="A167" s="34"/>
    </row>
    <row r="168" spans="1:16" ht="12" customHeight="1" x14ac:dyDescent="0.2">
      <c r="A168" s="34"/>
    </row>
    <row r="169" spans="1:16" ht="12" customHeight="1" x14ac:dyDescent="0.2">
      <c r="A169" s="34"/>
    </row>
    <row r="170" spans="1:16" ht="12" customHeight="1" x14ac:dyDescent="0.2">
      <c r="A170" s="34"/>
    </row>
    <row r="171" spans="1:16" ht="12" customHeight="1" x14ac:dyDescent="0.2">
      <c r="A171" s="34"/>
    </row>
    <row r="172" spans="1:16" ht="12" customHeight="1" thickBot="1" x14ac:dyDescent="0.25">
      <c r="A172" s="11"/>
      <c r="B172" s="39"/>
      <c r="C172" s="91"/>
      <c r="D172" s="11">
        <v>0</v>
      </c>
      <c r="E172" s="11">
        <v>1</v>
      </c>
      <c r="F172" s="11">
        <v>2</v>
      </c>
      <c r="G172" s="11">
        <v>3</v>
      </c>
      <c r="H172" s="11">
        <v>4</v>
      </c>
      <c r="I172" s="11">
        <v>5</v>
      </c>
      <c r="J172" s="11">
        <v>6</v>
      </c>
      <c r="K172" s="11">
        <v>7</v>
      </c>
      <c r="L172" s="11">
        <v>8</v>
      </c>
      <c r="M172" s="11">
        <v>9</v>
      </c>
      <c r="N172" s="11">
        <v>10</v>
      </c>
      <c r="O172" s="11">
        <v>11</v>
      </c>
    </row>
    <row r="173" spans="1:16" s="39" customFormat="1" ht="18" customHeight="1" thickBot="1" x14ac:dyDescent="0.25">
      <c r="A173" s="11"/>
      <c r="C173" s="102" t="str">
        <f>分析オプション&amp;"　単位：％"</f>
        <v xml:space="preserve"> [税抜分析]　単位：％</v>
      </c>
      <c r="D173" s="99" t="str">
        <f>INFO!AC$4</f>
        <v>4月</v>
      </c>
      <c r="E173" s="29" t="str">
        <f>INFO!AD$4</f>
        <v>5月</v>
      </c>
      <c r="F173" s="29" t="str">
        <f>INFO!AE$4</f>
        <v>6月</v>
      </c>
      <c r="G173" s="29" t="str">
        <f>INFO!AF$4</f>
        <v>7月</v>
      </c>
      <c r="H173" s="29" t="str">
        <f>INFO!AG$4</f>
        <v>8月</v>
      </c>
      <c r="I173" s="29" t="str">
        <f>INFO!AH$4</f>
        <v>9月</v>
      </c>
      <c r="J173" s="29" t="str">
        <f>INFO!AI$4</f>
        <v>10月</v>
      </c>
      <c r="K173" s="29" t="str">
        <f>INFO!AJ$4</f>
        <v>11月</v>
      </c>
      <c r="L173" s="29" t="str">
        <f>INFO!AK$4</f>
        <v>12月</v>
      </c>
      <c r="M173" s="29" t="str">
        <f>INFO!AL$4</f>
        <v>1月</v>
      </c>
      <c r="N173" s="29" t="str">
        <f>INFO!AM$4</f>
        <v>2月</v>
      </c>
      <c r="O173" s="98" t="str">
        <f>INFO!AN$4</f>
        <v>3月</v>
      </c>
      <c r="P173" s="104" t="s">
        <v>62</v>
      </c>
    </row>
    <row r="174" spans="1:16" s="39" customFormat="1" ht="15" customHeight="1" x14ac:dyDescent="0.2">
      <c r="A174" s="11">
        <v>1</v>
      </c>
      <c r="C174" s="174" t="str">
        <f t="shared" ref="C174:C223" si="12">IF(INDEX(項目,$A174,1)="","",INDEX(項目,$A174,1))</f>
        <v>加工食品</v>
      </c>
      <c r="D174" s="324" t="str">
        <f t="shared" ref="D174:H223" si="13">IF(ISERROR(D227/D$278), "--", D227/D$278*100)</f>
        <v>--</v>
      </c>
      <c r="E174" s="69">
        <f t="shared" si="13"/>
        <v>65.188826067004754</v>
      </c>
      <c r="F174" s="69">
        <f t="shared" si="13"/>
        <v>65.445589326501334</v>
      </c>
      <c r="G174" s="69">
        <f t="shared" si="13"/>
        <v>65.40765429460366</v>
      </c>
      <c r="H174" s="69">
        <f t="shared" si="13"/>
        <v>65.489660766083674</v>
      </c>
      <c r="I174" s="69">
        <f t="shared" ref="I174:M223" si="14">IF(ISERROR(I227/I$278), "--", I227/I$278*100)</f>
        <v>66.161362557153808</v>
      </c>
      <c r="J174" s="69">
        <f t="shared" si="14"/>
        <v>66.833114864243015</v>
      </c>
      <c r="K174" s="69">
        <f t="shared" si="14"/>
        <v>67.612047258338478</v>
      </c>
      <c r="L174" s="69">
        <f t="shared" si="14"/>
        <v>68.6426681723526</v>
      </c>
      <c r="M174" s="69">
        <f t="shared" si="14"/>
        <v>65.979616385914923</v>
      </c>
      <c r="N174" s="69">
        <f t="shared" ref="N174:O223" si="15">IF(ISERROR(N227/N$278), "--", N227/N$278*100)</f>
        <v>64.926284248864093</v>
      </c>
      <c r="O174" s="317">
        <f t="shared" si="15"/>
        <v>65.407735805178433</v>
      </c>
      <c r="P174" s="149">
        <f t="shared" ref="P174:P223" si="16">IF(ISERROR(AVERAGE($D174:$O174)), "--", AVERAGE($D174:$O174))</f>
        <v>66.099505431476246</v>
      </c>
    </row>
    <row r="175" spans="1:16" s="39" customFormat="1" ht="15" customHeight="1" x14ac:dyDescent="0.2">
      <c r="A175" s="11">
        <v>2</v>
      </c>
      <c r="C175" s="217" t="str">
        <f t="shared" si="12"/>
        <v>生鮮食品</v>
      </c>
      <c r="D175" s="159" t="str">
        <f t="shared" si="13"/>
        <v>--</v>
      </c>
      <c r="E175" s="33">
        <f t="shared" si="13"/>
        <v>11.169173037177478</v>
      </c>
      <c r="F175" s="33">
        <f t="shared" si="13"/>
        <v>11.279942280770658</v>
      </c>
      <c r="G175" s="33">
        <f t="shared" si="13"/>
        <v>10.275590886198307</v>
      </c>
      <c r="H175" s="33">
        <f t="shared" si="13"/>
        <v>10.198563320838772</v>
      </c>
      <c r="I175" s="33">
        <f t="shared" si="14"/>
        <v>11.008840979629259</v>
      </c>
      <c r="J175" s="33">
        <f t="shared" si="14"/>
        <v>11.389933663923633</v>
      </c>
      <c r="K175" s="33">
        <f t="shared" si="14"/>
        <v>11.198033073400444</v>
      </c>
      <c r="L175" s="33">
        <f t="shared" si="14"/>
        <v>10.495181473280541</v>
      </c>
      <c r="M175" s="33">
        <f t="shared" si="14"/>
        <v>11.875528870819673</v>
      </c>
      <c r="N175" s="33">
        <f t="shared" si="15"/>
        <v>11.514994489526346</v>
      </c>
      <c r="O175" s="144">
        <f t="shared" si="15"/>
        <v>11.261001272762988</v>
      </c>
      <c r="P175" s="170">
        <f t="shared" si="16"/>
        <v>11.060616668029825</v>
      </c>
    </row>
    <row r="176" spans="1:16" s="39" customFormat="1" ht="15" customHeight="1" thickBot="1" x14ac:dyDescent="0.25">
      <c r="A176" s="11">
        <v>3</v>
      </c>
      <c r="C176" s="217" t="str">
        <f t="shared" si="12"/>
        <v>菓子類</v>
      </c>
      <c r="D176" s="159" t="str">
        <f t="shared" si="13"/>
        <v>--</v>
      </c>
      <c r="E176" s="33">
        <f t="shared" si="13"/>
        <v>23.642000895817777</v>
      </c>
      <c r="F176" s="33">
        <f t="shared" si="13"/>
        <v>23.274468392728007</v>
      </c>
      <c r="G176" s="33">
        <f t="shared" si="13"/>
        <v>24.316754819198035</v>
      </c>
      <c r="H176" s="33">
        <f t="shared" si="13"/>
        <v>24.311775913077547</v>
      </c>
      <c r="I176" s="33">
        <f t="shared" si="14"/>
        <v>22.82979646321694</v>
      </c>
      <c r="J176" s="33">
        <f t="shared" si="14"/>
        <v>21.776951471833339</v>
      </c>
      <c r="K176" s="33">
        <f t="shared" si="14"/>
        <v>21.189919668261073</v>
      </c>
      <c r="L176" s="33">
        <f t="shared" si="14"/>
        <v>20.862150354366868</v>
      </c>
      <c r="M176" s="33">
        <f t="shared" si="14"/>
        <v>22.144854743265416</v>
      </c>
      <c r="N176" s="33">
        <f t="shared" si="15"/>
        <v>23.558721261609552</v>
      </c>
      <c r="O176" s="144">
        <f t="shared" si="15"/>
        <v>23.331262922058585</v>
      </c>
      <c r="P176" s="170">
        <f t="shared" si="16"/>
        <v>22.839877900493921</v>
      </c>
    </row>
    <row r="177" spans="1:16" s="39" customFormat="1" ht="15" hidden="1" customHeight="1" x14ac:dyDescent="0.2">
      <c r="A177" s="11">
        <v>4</v>
      </c>
      <c r="C177" s="217" t="str">
        <f t="shared" si="12"/>
        <v>項目4</v>
      </c>
      <c r="D177" s="159" t="str">
        <f t="shared" si="13"/>
        <v>--</v>
      </c>
      <c r="E177" s="33" t="str">
        <f t="shared" si="13"/>
        <v>--</v>
      </c>
      <c r="F177" s="33" t="str">
        <f t="shared" si="13"/>
        <v>--</v>
      </c>
      <c r="G177" s="33" t="str">
        <f t="shared" si="13"/>
        <v>--</v>
      </c>
      <c r="H177" s="33" t="str">
        <f t="shared" si="13"/>
        <v>--</v>
      </c>
      <c r="I177" s="33" t="str">
        <f t="shared" si="14"/>
        <v>--</v>
      </c>
      <c r="J177" s="33" t="str">
        <f t="shared" si="14"/>
        <v>--</v>
      </c>
      <c r="K177" s="33" t="str">
        <f t="shared" si="14"/>
        <v>--</v>
      </c>
      <c r="L177" s="33" t="str">
        <f t="shared" si="14"/>
        <v>--</v>
      </c>
      <c r="M177" s="33" t="str">
        <f t="shared" si="14"/>
        <v>--</v>
      </c>
      <c r="N177" s="33" t="str">
        <f t="shared" si="15"/>
        <v>--</v>
      </c>
      <c r="O177" s="144" t="str">
        <f t="shared" si="15"/>
        <v>--</v>
      </c>
      <c r="P177" s="170" t="str">
        <f t="shared" si="16"/>
        <v>--</v>
      </c>
    </row>
    <row r="178" spans="1:16" s="39" customFormat="1" ht="15" hidden="1" customHeight="1" x14ac:dyDescent="0.2">
      <c r="A178" s="11">
        <v>5</v>
      </c>
      <c r="C178" s="217" t="str">
        <f t="shared" si="12"/>
        <v>項目5</v>
      </c>
      <c r="D178" s="159" t="str">
        <f t="shared" si="13"/>
        <v>--</v>
      </c>
      <c r="E178" s="33" t="str">
        <f t="shared" si="13"/>
        <v>--</v>
      </c>
      <c r="F178" s="33" t="str">
        <f t="shared" si="13"/>
        <v>--</v>
      </c>
      <c r="G178" s="33" t="str">
        <f t="shared" si="13"/>
        <v>--</v>
      </c>
      <c r="H178" s="33" t="str">
        <f t="shared" si="13"/>
        <v>--</v>
      </c>
      <c r="I178" s="33" t="str">
        <f t="shared" si="14"/>
        <v>--</v>
      </c>
      <c r="J178" s="33" t="str">
        <f t="shared" si="14"/>
        <v>--</v>
      </c>
      <c r="K178" s="33" t="str">
        <f t="shared" si="14"/>
        <v>--</v>
      </c>
      <c r="L178" s="33" t="str">
        <f t="shared" si="14"/>
        <v>--</v>
      </c>
      <c r="M178" s="33" t="str">
        <f t="shared" si="14"/>
        <v>--</v>
      </c>
      <c r="N178" s="33" t="str">
        <f t="shared" si="15"/>
        <v>--</v>
      </c>
      <c r="O178" s="144" t="str">
        <f t="shared" si="15"/>
        <v>--</v>
      </c>
      <c r="P178" s="170" t="str">
        <f t="shared" si="16"/>
        <v>--</v>
      </c>
    </row>
    <row r="179" spans="1:16" s="39" customFormat="1" ht="15" hidden="1" customHeight="1" x14ac:dyDescent="0.2">
      <c r="A179" s="11">
        <v>6</v>
      </c>
      <c r="C179" s="217" t="str">
        <f t="shared" si="12"/>
        <v>項目6</v>
      </c>
      <c r="D179" s="159" t="str">
        <f t="shared" si="13"/>
        <v>--</v>
      </c>
      <c r="E179" s="33" t="str">
        <f t="shared" si="13"/>
        <v>--</v>
      </c>
      <c r="F179" s="33" t="str">
        <f t="shared" si="13"/>
        <v>--</v>
      </c>
      <c r="G179" s="33" t="str">
        <f t="shared" si="13"/>
        <v>--</v>
      </c>
      <c r="H179" s="33" t="str">
        <f t="shared" si="13"/>
        <v>--</v>
      </c>
      <c r="I179" s="33" t="str">
        <f t="shared" si="14"/>
        <v>--</v>
      </c>
      <c r="J179" s="33" t="str">
        <f t="shared" si="14"/>
        <v>--</v>
      </c>
      <c r="K179" s="33" t="str">
        <f t="shared" si="14"/>
        <v>--</v>
      </c>
      <c r="L179" s="33" t="str">
        <f t="shared" si="14"/>
        <v>--</v>
      </c>
      <c r="M179" s="33" t="str">
        <f t="shared" si="14"/>
        <v>--</v>
      </c>
      <c r="N179" s="33" t="str">
        <f t="shared" si="15"/>
        <v>--</v>
      </c>
      <c r="O179" s="144" t="str">
        <f t="shared" si="15"/>
        <v>--</v>
      </c>
      <c r="P179" s="170" t="str">
        <f t="shared" si="16"/>
        <v>--</v>
      </c>
    </row>
    <row r="180" spans="1:16" s="39" customFormat="1" ht="15" hidden="1" customHeight="1" x14ac:dyDescent="0.2">
      <c r="A180" s="11">
        <v>7</v>
      </c>
      <c r="C180" s="217" t="str">
        <f t="shared" si="12"/>
        <v>項目7</v>
      </c>
      <c r="D180" s="159" t="str">
        <f t="shared" si="13"/>
        <v>--</v>
      </c>
      <c r="E180" s="33" t="str">
        <f t="shared" si="13"/>
        <v>--</v>
      </c>
      <c r="F180" s="33" t="str">
        <f t="shared" si="13"/>
        <v>--</v>
      </c>
      <c r="G180" s="33" t="str">
        <f t="shared" si="13"/>
        <v>--</v>
      </c>
      <c r="H180" s="33" t="str">
        <f t="shared" si="13"/>
        <v>--</v>
      </c>
      <c r="I180" s="33" t="str">
        <f t="shared" si="14"/>
        <v>--</v>
      </c>
      <c r="J180" s="33" t="str">
        <f t="shared" si="14"/>
        <v>--</v>
      </c>
      <c r="K180" s="33" t="str">
        <f t="shared" si="14"/>
        <v>--</v>
      </c>
      <c r="L180" s="33" t="str">
        <f t="shared" si="14"/>
        <v>--</v>
      </c>
      <c r="M180" s="33" t="str">
        <f t="shared" si="14"/>
        <v>--</v>
      </c>
      <c r="N180" s="33" t="str">
        <f t="shared" si="15"/>
        <v>--</v>
      </c>
      <c r="O180" s="144" t="str">
        <f t="shared" si="15"/>
        <v>--</v>
      </c>
      <c r="P180" s="170" t="str">
        <f t="shared" si="16"/>
        <v>--</v>
      </c>
    </row>
    <row r="181" spans="1:16" s="39" customFormat="1" ht="15" hidden="1" customHeight="1" x14ac:dyDescent="0.2">
      <c r="A181" s="11">
        <v>8</v>
      </c>
      <c r="C181" s="217" t="str">
        <f t="shared" si="12"/>
        <v>項目8</v>
      </c>
      <c r="D181" s="159" t="str">
        <f t="shared" si="13"/>
        <v>--</v>
      </c>
      <c r="E181" s="33" t="str">
        <f t="shared" si="13"/>
        <v>--</v>
      </c>
      <c r="F181" s="33" t="str">
        <f t="shared" si="13"/>
        <v>--</v>
      </c>
      <c r="G181" s="33" t="str">
        <f t="shared" si="13"/>
        <v>--</v>
      </c>
      <c r="H181" s="33" t="str">
        <f t="shared" si="13"/>
        <v>--</v>
      </c>
      <c r="I181" s="33" t="str">
        <f t="shared" si="14"/>
        <v>--</v>
      </c>
      <c r="J181" s="33" t="str">
        <f t="shared" si="14"/>
        <v>--</v>
      </c>
      <c r="K181" s="33" t="str">
        <f t="shared" si="14"/>
        <v>--</v>
      </c>
      <c r="L181" s="33" t="str">
        <f t="shared" si="14"/>
        <v>--</v>
      </c>
      <c r="M181" s="33" t="str">
        <f t="shared" si="14"/>
        <v>--</v>
      </c>
      <c r="N181" s="33" t="str">
        <f t="shared" si="15"/>
        <v>--</v>
      </c>
      <c r="O181" s="144" t="str">
        <f t="shared" si="15"/>
        <v>--</v>
      </c>
      <c r="P181" s="170" t="str">
        <f t="shared" si="16"/>
        <v>--</v>
      </c>
    </row>
    <row r="182" spans="1:16" s="39" customFormat="1" ht="15" hidden="1" customHeight="1" x14ac:dyDescent="0.2">
      <c r="A182" s="11">
        <v>9</v>
      </c>
      <c r="C182" s="217" t="str">
        <f t="shared" si="12"/>
        <v>項目9</v>
      </c>
      <c r="D182" s="159" t="str">
        <f t="shared" si="13"/>
        <v>--</v>
      </c>
      <c r="E182" s="33" t="str">
        <f t="shared" si="13"/>
        <v>--</v>
      </c>
      <c r="F182" s="33" t="str">
        <f t="shared" si="13"/>
        <v>--</v>
      </c>
      <c r="G182" s="33" t="str">
        <f t="shared" si="13"/>
        <v>--</v>
      </c>
      <c r="H182" s="33" t="str">
        <f t="shared" si="13"/>
        <v>--</v>
      </c>
      <c r="I182" s="33" t="str">
        <f t="shared" si="14"/>
        <v>--</v>
      </c>
      <c r="J182" s="33" t="str">
        <f t="shared" si="14"/>
        <v>--</v>
      </c>
      <c r="K182" s="33" t="str">
        <f t="shared" si="14"/>
        <v>--</v>
      </c>
      <c r="L182" s="33" t="str">
        <f t="shared" si="14"/>
        <v>--</v>
      </c>
      <c r="M182" s="33" t="str">
        <f t="shared" si="14"/>
        <v>--</v>
      </c>
      <c r="N182" s="33" t="str">
        <f t="shared" si="15"/>
        <v>--</v>
      </c>
      <c r="O182" s="144" t="str">
        <f t="shared" si="15"/>
        <v>--</v>
      </c>
      <c r="P182" s="170" t="str">
        <f t="shared" si="16"/>
        <v>--</v>
      </c>
    </row>
    <row r="183" spans="1:16" s="39" customFormat="1" ht="15" hidden="1" customHeight="1" x14ac:dyDescent="0.2">
      <c r="A183" s="11">
        <v>10</v>
      </c>
      <c r="C183" s="217" t="str">
        <f t="shared" si="12"/>
        <v>項目10</v>
      </c>
      <c r="D183" s="159" t="str">
        <f t="shared" si="13"/>
        <v>--</v>
      </c>
      <c r="E183" s="33" t="str">
        <f t="shared" si="13"/>
        <v>--</v>
      </c>
      <c r="F183" s="33" t="str">
        <f t="shared" si="13"/>
        <v>--</v>
      </c>
      <c r="G183" s="33" t="str">
        <f t="shared" si="13"/>
        <v>--</v>
      </c>
      <c r="H183" s="33" t="str">
        <f t="shared" si="13"/>
        <v>--</v>
      </c>
      <c r="I183" s="33" t="str">
        <f t="shared" si="14"/>
        <v>--</v>
      </c>
      <c r="J183" s="33" t="str">
        <f t="shared" si="14"/>
        <v>--</v>
      </c>
      <c r="K183" s="33" t="str">
        <f t="shared" si="14"/>
        <v>--</v>
      </c>
      <c r="L183" s="33" t="str">
        <f t="shared" si="14"/>
        <v>--</v>
      </c>
      <c r="M183" s="33" t="str">
        <f t="shared" si="14"/>
        <v>--</v>
      </c>
      <c r="N183" s="33" t="str">
        <f t="shared" si="15"/>
        <v>--</v>
      </c>
      <c r="O183" s="144" t="str">
        <f t="shared" si="15"/>
        <v>--</v>
      </c>
      <c r="P183" s="170" t="str">
        <f t="shared" si="16"/>
        <v>--</v>
      </c>
    </row>
    <row r="184" spans="1:16" s="39" customFormat="1" ht="15" hidden="1" customHeight="1" x14ac:dyDescent="0.2">
      <c r="A184" s="11">
        <v>11</v>
      </c>
      <c r="C184" s="217" t="str">
        <f t="shared" si="12"/>
        <v>項目11</v>
      </c>
      <c r="D184" s="159" t="str">
        <f t="shared" si="13"/>
        <v>--</v>
      </c>
      <c r="E184" s="33" t="str">
        <f t="shared" si="13"/>
        <v>--</v>
      </c>
      <c r="F184" s="33" t="str">
        <f t="shared" si="13"/>
        <v>--</v>
      </c>
      <c r="G184" s="33" t="str">
        <f t="shared" si="13"/>
        <v>--</v>
      </c>
      <c r="H184" s="33" t="str">
        <f t="shared" si="13"/>
        <v>--</v>
      </c>
      <c r="I184" s="33" t="str">
        <f t="shared" si="14"/>
        <v>--</v>
      </c>
      <c r="J184" s="33" t="str">
        <f t="shared" si="14"/>
        <v>--</v>
      </c>
      <c r="K184" s="33" t="str">
        <f t="shared" si="14"/>
        <v>--</v>
      </c>
      <c r="L184" s="33" t="str">
        <f t="shared" si="14"/>
        <v>--</v>
      </c>
      <c r="M184" s="33" t="str">
        <f t="shared" si="14"/>
        <v>--</v>
      </c>
      <c r="N184" s="33" t="str">
        <f t="shared" si="15"/>
        <v>--</v>
      </c>
      <c r="O184" s="144" t="str">
        <f t="shared" si="15"/>
        <v>--</v>
      </c>
      <c r="P184" s="170" t="str">
        <f t="shared" si="16"/>
        <v>--</v>
      </c>
    </row>
    <row r="185" spans="1:16" s="39" customFormat="1" ht="15" hidden="1" customHeight="1" x14ac:dyDescent="0.2">
      <c r="A185" s="11">
        <v>12</v>
      </c>
      <c r="C185" s="217" t="str">
        <f t="shared" si="12"/>
        <v>項目12</v>
      </c>
      <c r="D185" s="159" t="str">
        <f t="shared" si="13"/>
        <v>--</v>
      </c>
      <c r="E185" s="33" t="str">
        <f t="shared" si="13"/>
        <v>--</v>
      </c>
      <c r="F185" s="33" t="str">
        <f t="shared" si="13"/>
        <v>--</v>
      </c>
      <c r="G185" s="33" t="str">
        <f t="shared" si="13"/>
        <v>--</v>
      </c>
      <c r="H185" s="33" t="str">
        <f t="shared" si="13"/>
        <v>--</v>
      </c>
      <c r="I185" s="33" t="str">
        <f t="shared" si="14"/>
        <v>--</v>
      </c>
      <c r="J185" s="33" t="str">
        <f t="shared" si="14"/>
        <v>--</v>
      </c>
      <c r="K185" s="33" t="str">
        <f t="shared" si="14"/>
        <v>--</v>
      </c>
      <c r="L185" s="33" t="str">
        <f t="shared" si="14"/>
        <v>--</v>
      </c>
      <c r="M185" s="33" t="str">
        <f t="shared" si="14"/>
        <v>--</v>
      </c>
      <c r="N185" s="33" t="str">
        <f t="shared" si="15"/>
        <v>--</v>
      </c>
      <c r="O185" s="144" t="str">
        <f t="shared" si="15"/>
        <v>--</v>
      </c>
      <c r="P185" s="170" t="str">
        <f t="shared" si="16"/>
        <v>--</v>
      </c>
    </row>
    <row r="186" spans="1:16" s="39" customFormat="1" ht="15" hidden="1" customHeight="1" x14ac:dyDescent="0.2">
      <c r="A186" s="11">
        <v>13</v>
      </c>
      <c r="C186" s="217" t="str">
        <f t="shared" si="12"/>
        <v>項目13</v>
      </c>
      <c r="D186" s="159" t="str">
        <f t="shared" si="13"/>
        <v>--</v>
      </c>
      <c r="E186" s="33" t="str">
        <f t="shared" si="13"/>
        <v>--</v>
      </c>
      <c r="F186" s="33" t="str">
        <f t="shared" si="13"/>
        <v>--</v>
      </c>
      <c r="G186" s="33" t="str">
        <f t="shared" si="13"/>
        <v>--</v>
      </c>
      <c r="H186" s="33" t="str">
        <f t="shared" si="13"/>
        <v>--</v>
      </c>
      <c r="I186" s="33" t="str">
        <f t="shared" si="14"/>
        <v>--</v>
      </c>
      <c r="J186" s="33" t="str">
        <f t="shared" si="14"/>
        <v>--</v>
      </c>
      <c r="K186" s="33" t="str">
        <f t="shared" si="14"/>
        <v>--</v>
      </c>
      <c r="L186" s="33" t="str">
        <f t="shared" si="14"/>
        <v>--</v>
      </c>
      <c r="M186" s="33" t="str">
        <f t="shared" si="14"/>
        <v>--</v>
      </c>
      <c r="N186" s="33" t="str">
        <f t="shared" si="15"/>
        <v>--</v>
      </c>
      <c r="O186" s="144" t="str">
        <f t="shared" si="15"/>
        <v>--</v>
      </c>
      <c r="P186" s="170" t="str">
        <f t="shared" si="16"/>
        <v>--</v>
      </c>
    </row>
    <row r="187" spans="1:16" s="39" customFormat="1" ht="15" hidden="1" customHeight="1" x14ac:dyDescent="0.2">
      <c r="A187" s="11">
        <v>14</v>
      </c>
      <c r="C187" s="217" t="str">
        <f t="shared" si="12"/>
        <v>項目14</v>
      </c>
      <c r="D187" s="159" t="str">
        <f t="shared" si="13"/>
        <v>--</v>
      </c>
      <c r="E187" s="33" t="str">
        <f t="shared" si="13"/>
        <v>--</v>
      </c>
      <c r="F187" s="33" t="str">
        <f t="shared" si="13"/>
        <v>--</v>
      </c>
      <c r="G187" s="33" t="str">
        <f t="shared" si="13"/>
        <v>--</v>
      </c>
      <c r="H187" s="33" t="str">
        <f t="shared" si="13"/>
        <v>--</v>
      </c>
      <c r="I187" s="33" t="str">
        <f t="shared" si="14"/>
        <v>--</v>
      </c>
      <c r="J187" s="33" t="str">
        <f t="shared" si="14"/>
        <v>--</v>
      </c>
      <c r="K187" s="33" t="str">
        <f t="shared" si="14"/>
        <v>--</v>
      </c>
      <c r="L187" s="33" t="str">
        <f t="shared" si="14"/>
        <v>--</v>
      </c>
      <c r="M187" s="33" t="str">
        <f t="shared" si="14"/>
        <v>--</v>
      </c>
      <c r="N187" s="33" t="str">
        <f t="shared" si="15"/>
        <v>--</v>
      </c>
      <c r="O187" s="144" t="str">
        <f t="shared" si="15"/>
        <v>--</v>
      </c>
      <c r="P187" s="170" t="str">
        <f t="shared" si="16"/>
        <v>--</v>
      </c>
    </row>
    <row r="188" spans="1:16" s="39" customFormat="1" ht="15" hidden="1" customHeight="1" x14ac:dyDescent="0.2">
      <c r="A188" s="11">
        <v>15</v>
      </c>
      <c r="C188" s="217" t="str">
        <f t="shared" si="12"/>
        <v>項目15</v>
      </c>
      <c r="D188" s="159" t="str">
        <f t="shared" si="13"/>
        <v>--</v>
      </c>
      <c r="E188" s="33" t="str">
        <f t="shared" si="13"/>
        <v>--</v>
      </c>
      <c r="F188" s="33" t="str">
        <f t="shared" si="13"/>
        <v>--</v>
      </c>
      <c r="G188" s="33" t="str">
        <f t="shared" si="13"/>
        <v>--</v>
      </c>
      <c r="H188" s="33" t="str">
        <f t="shared" si="13"/>
        <v>--</v>
      </c>
      <c r="I188" s="33" t="str">
        <f t="shared" si="14"/>
        <v>--</v>
      </c>
      <c r="J188" s="33" t="str">
        <f t="shared" si="14"/>
        <v>--</v>
      </c>
      <c r="K188" s="33" t="str">
        <f t="shared" si="14"/>
        <v>--</v>
      </c>
      <c r="L188" s="33" t="str">
        <f t="shared" si="14"/>
        <v>--</v>
      </c>
      <c r="M188" s="33" t="str">
        <f t="shared" si="14"/>
        <v>--</v>
      </c>
      <c r="N188" s="33" t="str">
        <f t="shared" si="15"/>
        <v>--</v>
      </c>
      <c r="O188" s="144" t="str">
        <f t="shared" si="15"/>
        <v>--</v>
      </c>
      <c r="P188" s="170" t="str">
        <f t="shared" si="16"/>
        <v>--</v>
      </c>
    </row>
    <row r="189" spans="1:16" s="39" customFormat="1" ht="15" hidden="1" customHeight="1" x14ac:dyDescent="0.2">
      <c r="A189" s="11">
        <v>16</v>
      </c>
      <c r="C189" s="217" t="str">
        <f t="shared" si="12"/>
        <v>項目16</v>
      </c>
      <c r="D189" s="159" t="str">
        <f t="shared" si="13"/>
        <v>--</v>
      </c>
      <c r="E189" s="33" t="str">
        <f t="shared" si="13"/>
        <v>--</v>
      </c>
      <c r="F189" s="33" t="str">
        <f t="shared" si="13"/>
        <v>--</v>
      </c>
      <c r="G189" s="33" t="str">
        <f t="shared" si="13"/>
        <v>--</v>
      </c>
      <c r="H189" s="33" t="str">
        <f t="shared" si="13"/>
        <v>--</v>
      </c>
      <c r="I189" s="33" t="str">
        <f t="shared" si="14"/>
        <v>--</v>
      </c>
      <c r="J189" s="33" t="str">
        <f t="shared" si="14"/>
        <v>--</v>
      </c>
      <c r="K189" s="33" t="str">
        <f t="shared" si="14"/>
        <v>--</v>
      </c>
      <c r="L189" s="33" t="str">
        <f t="shared" si="14"/>
        <v>--</v>
      </c>
      <c r="M189" s="33" t="str">
        <f t="shared" si="14"/>
        <v>--</v>
      </c>
      <c r="N189" s="33" t="str">
        <f t="shared" si="15"/>
        <v>--</v>
      </c>
      <c r="O189" s="144" t="str">
        <f t="shared" si="15"/>
        <v>--</v>
      </c>
      <c r="P189" s="170" t="str">
        <f t="shared" si="16"/>
        <v>--</v>
      </c>
    </row>
    <row r="190" spans="1:16" s="39" customFormat="1" ht="15" hidden="1" customHeight="1" x14ac:dyDescent="0.2">
      <c r="A190" s="11">
        <v>17</v>
      </c>
      <c r="C190" s="217" t="str">
        <f t="shared" si="12"/>
        <v>項目17</v>
      </c>
      <c r="D190" s="159" t="str">
        <f t="shared" si="13"/>
        <v>--</v>
      </c>
      <c r="E190" s="33" t="str">
        <f t="shared" si="13"/>
        <v>--</v>
      </c>
      <c r="F190" s="33" t="str">
        <f t="shared" si="13"/>
        <v>--</v>
      </c>
      <c r="G190" s="33" t="str">
        <f t="shared" si="13"/>
        <v>--</v>
      </c>
      <c r="H190" s="33" t="str">
        <f t="shared" si="13"/>
        <v>--</v>
      </c>
      <c r="I190" s="33" t="str">
        <f t="shared" si="14"/>
        <v>--</v>
      </c>
      <c r="J190" s="33" t="str">
        <f t="shared" si="14"/>
        <v>--</v>
      </c>
      <c r="K190" s="33" t="str">
        <f t="shared" si="14"/>
        <v>--</v>
      </c>
      <c r="L190" s="33" t="str">
        <f t="shared" si="14"/>
        <v>--</v>
      </c>
      <c r="M190" s="33" t="str">
        <f t="shared" si="14"/>
        <v>--</v>
      </c>
      <c r="N190" s="33" t="str">
        <f t="shared" si="15"/>
        <v>--</v>
      </c>
      <c r="O190" s="144" t="str">
        <f t="shared" si="15"/>
        <v>--</v>
      </c>
      <c r="P190" s="170" t="str">
        <f t="shared" si="16"/>
        <v>--</v>
      </c>
    </row>
    <row r="191" spans="1:16" s="39" customFormat="1" ht="15" hidden="1" customHeight="1" x14ac:dyDescent="0.2">
      <c r="A191" s="11">
        <v>18</v>
      </c>
      <c r="C191" s="217" t="str">
        <f t="shared" si="12"/>
        <v>項目18</v>
      </c>
      <c r="D191" s="159" t="str">
        <f t="shared" si="13"/>
        <v>--</v>
      </c>
      <c r="E191" s="33" t="str">
        <f t="shared" si="13"/>
        <v>--</v>
      </c>
      <c r="F191" s="33" t="str">
        <f t="shared" si="13"/>
        <v>--</v>
      </c>
      <c r="G191" s="33" t="str">
        <f t="shared" si="13"/>
        <v>--</v>
      </c>
      <c r="H191" s="33" t="str">
        <f t="shared" si="13"/>
        <v>--</v>
      </c>
      <c r="I191" s="33" t="str">
        <f t="shared" si="14"/>
        <v>--</v>
      </c>
      <c r="J191" s="33" t="str">
        <f t="shared" si="14"/>
        <v>--</v>
      </c>
      <c r="K191" s="33" t="str">
        <f t="shared" si="14"/>
        <v>--</v>
      </c>
      <c r="L191" s="33" t="str">
        <f t="shared" si="14"/>
        <v>--</v>
      </c>
      <c r="M191" s="33" t="str">
        <f t="shared" si="14"/>
        <v>--</v>
      </c>
      <c r="N191" s="33" t="str">
        <f t="shared" si="15"/>
        <v>--</v>
      </c>
      <c r="O191" s="144" t="str">
        <f t="shared" si="15"/>
        <v>--</v>
      </c>
      <c r="P191" s="170" t="str">
        <f t="shared" si="16"/>
        <v>--</v>
      </c>
    </row>
    <row r="192" spans="1:16" s="39" customFormat="1" ht="15" hidden="1" customHeight="1" x14ac:dyDescent="0.2">
      <c r="A192" s="11">
        <v>19</v>
      </c>
      <c r="C192" s="217" t="str">
        <f t="shared" si="12"/>
        <v>項目19</v>
      </c>
      <c r="D192" s="159" t="str">
        <f t="shared" si="13"/>
        <v>--</v>
      </c>
      <c r="E192" s="33" t="str">
        <f t="shared" si="13"/>
        <v>--</v>
      </c>
      <c r="F192" s="33" t="str">
        <f t="shared" si="13"/>
        <v>--</v>
      </c>
      <c r="G192" s="33" t="str">
        <f t="shared" si="13"/>
        <v>--</v>
      </c>
      <c r="H192" s="33" t="str">
        <f t="shared" si="13"/>
        <v>--</v>
      </c>
      <c r="I192" s="33" t="str">
        <f t="shared" si="14"/>
        <v>--</v>
      </c>
      <c r="J192" s="33" t="str">
        <f t="shared" si="14"/>
        <v>--</v>
      </c>
      <c r="K192" s="33" t="str">
        <f t="shared" si="14"/>
        <v>--</v>
      </c>
      <c r="L192" s="33" t="str">
        <f t="shared" si="14"/>
        <v>--</v>
      </c>
      <c r="M192" s="33" t="str">
        <f t="shared" si="14"/>
        <v>--</v>
      </c>
      <c r="N192" s="33" t="str">
        <f t="shared" si="15"/>
        <v>--</v>
      </c>
      <c r="O192" s="144" t="str">
        <f t="shared" si="15"/>
        <v>--</v>
      </c>
      <c r="P192" s="170" t="str">
        <f t="shared" si="16"/>
        <v>--</v>
      </c>
    </row>
    <row r="193" spans="1:16" s="39" customFormat="1" ht="15" hidden="1" customHeight="1" x14ac:dyDescent="0.2">
      <c r="A193" s="11">
        <v>20</v>
      </c>
      <c r="C193" s="217" t="str">
        <f t="shared" si="12"/>
        <v>項目20</v>
      </c>
      <c r="D193" s="159" t="str">
        <f t="shared" si="13"/>
        <v>--</v>
      </c>
      <c r="E193" s="33" t="str">
        <f t="shared" si="13"/>
        <v>--</v>
      </c>
      <c r="F193" s="33" t="str">
        <f t="shared" si="13"/>
        <v>--</v>
      </c>
      <c r="G193" s="33" t="str">
        <f t="shared" si="13"/>
        <v>--</v>
      </c>
      <c r="H193" s="33" t="str">
        <f t="shared" si="13"/>
        <v>--</v>
      </c>
      <c r="I193" s="33" t="str">
        <f t="shared" si="14"/>
        <v>--</v>
      </c>
      <c r="J193" s="33" t="str">
        <f t="shared" si="14"/>
        <v>--</v>
      </c>
      <c r="K193" s="33" t="str">
        <f t="shared" si="14"/>
        <v>--</v>
      </c>
      <c r="L193" s="33" t="str">
        <f t="shared" si="14"/>
        <v>--</v>
      </c>
      <c r="M193" s="33" t="str">
        <f t="shared" si="14"/>
        <v>--</v>
      </c>
      <c r="N193" s="33" t="str">
        <f t="shared" si="15"/>
        <v>--</v>
      </c>
      <c r="O193" s="144" t="str">
        <f t="shared" si="15"/>
        <v>--</v>
      </c>
      <c r="P193" s="170" t="str">
        <f t="shared" si="16"/>
        <v>--</v>
      </c>
    </row>
    <row r="194" spans="1:16" s="39" customFormat="1" ht="15" hidden="1" customHeight="1" x14ac:dyDescent="0.2">
      <c r="A194" s="11">
        <v>21</v>
      </c>
      <c r="C194" s="217" t="str">
        <f t="shared" si="12"/>
        <v>項目21</v>
      </c>
      <c r="D194" s="159" t="str">
        <f t="shared" si="13"/>
        <v>--</v>
      </c>
      <c r="E194" s="33" t="str">
        <f t="shared" si="13"/>
        <v>--</v>
      </c>
      <c r="F194" s="33" t="str">
        <f t="shared" si="13"/>
        <v>--</v>
      </c>
      <c r="G194" s="33" t="str">
        <f t="shared" si="13"/>
        <v>--</v>
      </c>
      <c r="H194" s="33" t="str">
        <f t="shared" si="13"/>
        <v>--</v>
      </c>
      <c r="I194" s="33" t="str">
        <f t="shared" si="14"/>
        <v>--</v>
      </c>
      <c r="J194" s="33" t="str">
        <f t="shared" si="14"/>
        <v>--</v>
      </c>
      <c r="K194" s="33" t="str">
        <f t="shared" si="14"/>
        <v>--</v>
      </c>
      <c r="L194" s="33" t="str">
        <f t="shared" si="14"/>
        <v>--</v>
      </c>
      <c r="M194" s="33" t="str">
        <f t="shared" si="14"/>
        <v>--</v>
      </c>
      <c r="N194" s="33" t="str">
        <f t="shared" si="15"/>
        <v>--</v>
      </c>
      <c r="O194" s="144" t="str">
        <f t="shared" si="15"/>
        <v>--</v>
      </c>
      <c r="P194" s="170" t="str">
        <f t="shared" si="16"/>
        <v>--</v>
      </c>
    </row>
    <row r="195" spans="1:16" s="39" customFormat="1" ht="15" hidden="1" customHeight="1" x14ac:dyDescent="0.2">
      <c r="A195" s="11">
        <v>22</v>
      </c>
      <c r="C195" s="217" t="str">
        <f t="shared" si="12"/>
        <v>項目22</v>
      </c>
      <c r="D195" s="159" t="str">
        <f t="shared" si="13"/>
        <v>--</v>
      </c>
      <c r="E195" s="33" t="str">
        <f t="shared" si="13"/>
        <v>--</v>
      </c>
      <c r="F195" s="33" t="str">
        <f t="shared" si="13"/>
        <v>--</v>
      </c>
      <c r="G195" s="33" t="str">
        <f t="shared" si="13"/>
        <v>--</v>
      </c>
      <c r="H195" s="33" t="str">
        <f t="shared" si="13"/>
        <v>--</v>
      </c>
      <c r="I195" s="33" t="str">
        <f t="shared" si="14"/>
        <v>--</v>
      </c>
      <c r="J195" s="33" t="str">
        <f t="shared" si="14"/>
        <v>--</v>
      </c>
      <c r="K195" s="33" t="str">
        <f t="shared" si="14"/>
        <v>--</v>
      </c>
      <c r="L195" s="33" t="str">
        <f t="shared" si="14"/>
        <v>--</v>
      </c>
      <c r="M195" s="33" t="str">
        <f t="shared" si="14"/>
        <v>--</v>
      </c>
      <c r="N195" s="33" t="str">
        <f t="shared" si="15"/>
        <v>--</v>
      </c>
      <c r="O195" s="144" t="str">
        <f t="shared" si="15"/>
        <v>--</v>
      </c>
      <c r="P195" s="170" t="str">
        <f t="shared" si="16"/>
        <v>--</v>
      </c>
    </row>
    <row r="196" spans="1:16" s="39" customFormat="1" ht="15" hidden="1" customHeight="1" x14ac:dyDescent="0.2">
      <c r="A196" s="11">
        <v>23</v>
      </c>
      <c r="C196" s="217" t="str">
        <f t="shared" si="12"/>
        <v>項目23</v>
      </c>
      <c r="D196" s="159" t="str">
        <f t="shared" si="13"/>
        <v>--</v>
      </c>
      <c r="E196" s="33" t="str">
        <f t="shared" si="13"/>
        <v>--</v>
      </c>
      <c r="F196" s="33" t="str">
        <f t="shared" si="13"/>
        <v>--</v>
      </c>
      <c r="G196" s="33" t="str">
        <f t="shared" si="13"/>
        <v>--</v>
      </c>
      <c r="H196" s="33" t="str">
        <f t="shared" si="13"/>
        <v>--</v>
      </c>
      <c r="I196" s="33" t="str">
        <f t="shared" si="14"/>
        <v>--</v>
      </c>
      <c r="J196" s="33" t="str">
        <f t="shared" si="14"/>
        <v>--</v>
      </c>
      <c r="K196" s="33" t="str">
        <f t="shared" si="14"/>
        <v>--</v>
      </c>
      <c r="L196" s="33" t="str">
        <f t="shared" si="14"/>
        <v>--</v>
      </c>
      <c r="M196" s="33" t="str">
        <f t="shared" si="14"/>
        <v>--</v>
      </c>
      <c r="N196" s="33" t="str">
        <f t="shared" si="15"/>
        <v>--</v>
      </c>
      <c r="O196" s="144" t="str">
        <f t="shared" si="15"/>
        <v>--</v>
      </c>
      <c r="P196" s="170" t="str">
        <f t="shared" si="16"/>
        <v>--</v>
      </c>
    </row>
    <row r="197" spans="1:16" s="39" customFormat="1" ht="15" hidden="1" customHeight="1" x14ac:dyDescent="0.2">
      <c r="A197" s="11">
        <v>24</v>
      </c>
      <c r="C197" s="217" t="str">
        <f t="shared" si="12"/>
        <v>項目24</v>
      </c>
      <c r="D197" s="159" t="str">
        <f t="shared" si="13"/>
        <v>--</v>
      </c>
      <c r="E197" s="33" t="str">
        <f t="shared" si="13"/>
        <v>--</v>
      </c>
      <c r="F197" s="33" t="str">
        <f t="shared" si="13"/>
        <v>--</v>
      </c>
      <c r="G197" s="33" t="str">
        <f t="shared" si="13"/>
        <v>--</v>
      </c>
      <c r="H197" s="33" t="str">
        <f t="shared" si="13"/>
        <v>--</v>
      </c>
      <c r="I197" s="33" t="str">
        <f t="shared" si="14"/>
        <v>--</v>
      </c>
      <c r="J197" s="33" t="str">
        <f t="shared" si="14"/>
        <v>--</v>
      </c>
      <c r="K197" s="33" t="str">
        <f t="shared" si="14"/>
        <v>--</v>
      </c>
      <c r="L197" s="33" t="str">
        <f t="shared" si="14"/>
        <v>--</v>
      </c>
      <c r="M197" s="33" t="str">
        <f t="shared" si="14"/>
        <v>--</v>
      </c>
      <c r="N197" s="33" t="str">
        <f t="shared" si="15"/>
        <v>--</v>
      </c>
      <c r="O197" s="144" t="str">
        <f t="shared" si="15"/>
        <v>--</v>
      </c>
      <c r="P197" s="170" t="str">
        <f t="shared" si="16"/>
        <v>--</v>
      </c>
    </row>
    <row r="198" spans="1:16" s="39" customFormat="1" ht="15" hidden="1" customHeight="1" x14ac:dyDescent="0.2">
      <c r="A198" s="11">
        <v>25</v>
      </c>
      <c r="C198" s="217" t="str">
        <f t="shared" si="12"/>
        <v>項目25</v>
      </c>
      <c r="D198" s="159" t="str">
        <f t="shared" si="13"/>
        <v>--</v>
      </c>
      <c r="E198" s="33" t="str">
        <f t="shared" si="13"/>
        <v>--</v>
      </c>
      <c r="F198" s="33" t="str">
        <f t="shared" si="13"/>
        <v>--</v>
      </c>
      <c r="G198" s="33" t="str">
        <f t="shared" si="13"/>
        <v>--</v>
      </c>
      <c r="H198" s="33" t="str">
        <f t="shared" si="13"/>
        <v>--</v>
      </c>
      <c r="I198" s="33" t="str">
        <f t="shared" si="14"/>
        <v>--</v>
      </c>
      <c r="J198" s="33" t="str">
        <f t="shared" si="14"/>
        <v>--</v>
      </c>
      <c r="K198" s="33" t="str">
        <f t="shared" si="14"/>
        <v>--</v>
      </c>
      <c r="L198" s="33" t="str">
        <f t="shared" si="14"/>
        <v>--</v>
      </c>
      <c r="M198" s="33" t="str">
        <f t="shared" si="14"/>
        <v>--</v>
      </c>
      <c r="N198" s="33" t="str">
        <f t="shared" si="15"/>
        <v>--</v>
      </c>
      <c r="O198" s="144" t="str">
        <f t="shared" si="15"/>
        <v>--</v>
      </c>
      <c r="P198" s="170" t="str">
        <f t="shared" si="16"/>
        <v>--</v>
      </c>
    </row>
    <row r="199" spans="1:16" s="39" customFormat="1" ht="15" hidden="1" customHeight="1" x14ac:dyDescent="0.2">
      <c r="A199" s="11">
        <v>26</v>
      </c>
      <c r="C199" s="217" t="str">
        <f t="shared" si="12"/>
        <v>項目26</v>
      </c>
      <c r="D199" s="159" t="str">
        <f t="shared" si="13"/>
        <v>--</v>
      </c>
      <c r="E199" s="33" t="str">
        <f t="shared" si="13"/>
        <v>--</v>
      </c>
      <c r="F199" s="33" t="str">
        <f t="shared" si="13"/>
        <v>--</v>
      </c>
      <c r="G199" s="33" t="str">
        <f t="shared" si="13"/>
        <v>--</v>
      </c>
      <c r="H199" s="33" t="str">
        <f t="shared" si="13"/>
        <v>--</v>
      </c>
      <c r="I199" s="33" t="str">
        <f t="shared" si="14"/>
        <v>--</v>
      </c>
      <c r="J199" s="33" t="str">
        <f t="shared" si="14"/>
        <v>--</v>
      </c>
      <c r="K199" s="33" t="str">
        <f t="shared" si="14"/>
        <v>--</v>
      </c>
      <c r="L199" s="33" t="str">
        <f t="shared" si="14"/>
        <v>--</v>
      </c>
      <c r="M199" s="33" t="str">
        <f t="shared" si="14"/>
        <v>--</v>
      </c>
      <c r="N199" s="33" t="str">
        <f t="shared" si="15"/>
        <v>--</v>
      </c>
      <c r="O199" s="144" t="str">
        <f t="shared" si="15"/>
        <v>--</v>
      </c>
      <c r="P199" s="170" t="str">
        <f t="shared" si="16"/>
        <v>--</v>
      </c>
    </row>
    <row r="200" spans="1:16" s="39" customFormat="1" ht="15" hidden="1" customHeight="1" x14ac:dyDescent="0.2">
      <c r="A200" s="11">
        <v>27</v>
      </c>
      <c r="C200" s="217" t="str">
        <f t="shared" si="12"/>
        <v>項目27</v>
      </c>
      <c r="D200" s="159" t="str">
        <f t="shared" si="13"/>
        <v>--</v>
      </c>
      <c r="E200" s="33" t="str">
        <f t="shared" si="13"/>
        <v>--</v>
      </c>
      <c r="F200" s="33" t="str">
        <f t="shared" si="13"/>
        <v>--</v>
      </c>
      <c r="G200" s="33" t="str">
        <f t="shared" si="13"/>
        <v>--</v>
      </c>
      <c r="H200" s="33" t="str">
        <f t="shared" si="13"/>
        <v>--</v>
      </c>
      <c r="I200" s="33" t="str">
        <f t="shared" si="14"/>
        <v>--</v>
      </c>
      <c r="J200" s="33" t="str">
        <f t="shared" si="14"/>
        <v>--</v>
      </c>
      <c r="K200" s="33" t="str">
        <f t="shared" si="14"/>
        <v>--</v>
      </c>
      <c r="L200" s="33" t="str">
        <f t="shared" si="14"/>
        <v>--</v>
      </c>
      <c r="M200" s="33" t="str">
        <f t="shared" si="14"/>
        <v>--</v>
      </c>
      <c r="N200" s="33" t="str">
        <f t="shared" si="15"/>
        <v>--</v>
      </c>
      <c r="O200" s="144" t="str">
        <f t="shared" si="15"/>
        <v>--</v>
      </c>
      <c r="P200" s="170" t="str">
        <f t="shared" si="16"/>
        <v>--</v>
      </c>
    </row>
    <row r="201" spans="1:16" s="39" customFormat="1" ht="15" hidden="1" customHeight="1" x14ac:dyDescent="0.2">
      <c r="A201" s="11">
        <v>28</v>
      </c>
      <c r="C201" s="217" t="str">
        <f t="shared" si="12"/>
        <v>項目28</v>
      </c>
      <c r="D201" s="159" t="str">
        <f t="shared" si="13"/>
        <v>--</v>
      </c>
      <c r="E201" s="33" t="str">
        <f t="shared" si="13"/>
        <v>--</v>
      </c>
      <c r="F201" s="33" t="str">
        <f t="shared" si="13"/>
        <v>--</v>
      </c>
      <c r="G201" s="33" t="str">
        <f t="shared" si="13"/>
        <v>--</v>
      </c>
      <c r="H201" s="33" t="str">
        <f t="shared" si="13"/>
        <v>--</v>
      </c>
      <c r="I201" s="33" t="str">
        <f t="shared" si="14"/>
        <v>--</v>
      </c>
      <c r="J201" s="33" t="str">
        <f t="shared" si="14"/>
        <v>--</v>
      </c>
      <c r="K201" s="33" t="str">
        <f t="shared" si="14"/>
        <v>--</v>
      </c>
      <c r="L201" s="33" t="str">
        <f t="shared" si="14"/>
        <v>--</v>
      </c>
      <c r="M201" s="33" t="str">
        <f t="shared" si="14"/>
        <v>--</v>
      </c>
      <c r="N201" s="33" t="str">
        <f t="shared" si="15"/>
        <v>--</v>
      </c>
      <c r="O201" s="144" t="str">
        <f t="shared" si="15"/>
        <v>--</v>
      </c>
      <c r="P201" s="170" t="str">
        <f t="shared" si="16"/>
        <v>--</v>
      </c>
    </row>
    <row r="202" spans="1:16" s="39" customFormat="1" ht="15" hidden="1" customHeight="1" x14ac:dyDescent="0.2">
      <c r="A202" s="11">
        <v>29</v>
      </c>
      <c r="C202" s="217" t="str">
        <f t="shared" si="12"/>
        <v>項目29</v>
      </c>
      <c r="D202" s="159" t="str">
        <f t="shared" si="13"/>
        <v>--</v>
      </c>
      <c r="E202" s="33" t="str">
        <f t="shared" si="13"/>
        <v>--</v>
      </c>
      <c r="F202" s="33" t="str">
        <f t="shared" si="13"/>
        <v>--</v>
      </c>
      <c r="G202" s="33" t="str">
        <f t="shared" si="13"/>
        <v>--</v>
      </c>
      <c r="H202" s="33" t="str">
        <f t="shared" si="13"/>
        <v>--</v>
      </c>
      <c r="I202" s="33" t="str">
        <f t="shared" si="14"/>
        <v>--</v>
      </c>
      <c r="J202" s="33" t="str">
        <f t="shared" si="14"/>
        <v>--</v>
      </c>
      <c r="K202" s="33" t="str">
        <f t="shared" si="14"/>
        <v>--</v>
      </c>
      <c r="L202" s="33" t="str">
        <f t="shared" si="14"/>
        <v>--</v>
      </c>
      <c r="M202" s="33" t="str">
        <f t="shared" si="14"/>
        <v>--</v>
      </c>
      <c r="N202" s="33" t="str">
        <f t="shared" si="15"/>
        <v>--</v>
      </c>
      <c r="O202" s="144" t="str">
        <f t="shared" si="15"/>
        <v>--</v>
      </c>
      <c r="P202" s="170" t="str">
        <f t="shared" si="16"/>
        <v>--</v>
      </c>
    </row>
    <row r="203" spans="1:16" s="39" customFormat="1" ht="15" hidden="1" customHeight="1" x14ac:dyDescent="0.2">
      <c r="A203" s="11">
        <v>30</v>
      </c>
      <c r="C203" s="217" t="str">
        <f t="shared" si="12"/>
        <v>項目30</v>
      </c>
      <c r="D203" s="159" t="str">
        <f t="shared" si="13"/>
        <v>--</v>
      </c>
      <c r="E203" s="33" t="str">
        <f t="shared" si="13"/>
        <v>--</v>
      </c>
      <c r="F203" s="33" t="str">
        <f t="shared" si="13"/>
        <v>--</v>
      </c>
      <c r="G203" s="33" t="str">
        <f t="shared" si="13"/>
        <v>--</v>
      </c>
      <c r="H203" s="33" t="str">
        <f t="shared" si="13"/>
        <v>--</v>
      </c>
      <c r="I203" s="33" t="str">
        <f t="shared" si="14"/>
        <v>--</v>
      </c>
      <c r="J203" s="33" t="str">
        <f t="shared" si="14"/>
        <v>--</v>
      </c>
      <c r="K203" s="33" t="str">
        <f t="shared" si="14"/>
        <v>--</v>
      </c>
      <c r="L203" s="33" t="str">
        <f t="shared" si="14"/>
        <v>--</v>
      </c>
      <c r="M203" s="33" t="str">
        <f t="shared" si="14"/>
        <v>--</v>
      </c>
      <c r="N203" s="33" t="str">
        <f t="shared" si="15"/>
        <v>--</v>
      </c>
      <c r="O203" s="144" t="str">
        <f t="shared" si="15"/>
        <v>--</v>
      </c>
      <c r="P203" s="170" t="str">
        <f t="shared" si="16"/>
        <v>--</v>
      </c>
    </row>
    <row r="204" spans="1:16" s="39" customFormat="1" ht="15" hidden="1" customHeight="1" x14ac:dyDescent="0.2">
      <c r="A204" s="11">
        <v>31</v>
      </c>
      <c r="C204" s="217" t="str">
        <f t="shared" si="12"/>
        <v>項目31</v>
      </c>
      <c r="D204" s="159" t="str">
        <f t="shared" si="13"/>
        <v>--</v>
      </c>
      <c r="E204" s="33" t="str">
        <f t="shared" si="13"/>
        <v>--</v>
      </c>
      <c r="F204" s="33" t="str">
        <f t="shared" si="13"/>
        <v>--</v>
      </c>
      <c r="G204" s="33" t="str">
        <f t="shared" si="13"/>
        <v>--</v>
      </c>
      <c r="H204" s="33" t="str">
        <f t="shared" si="13"/>
        <v>--</v>
      </c>
      <c r="I204" s="33" t="str">
        <f t="shared" si="14"/>
        <v>--</v>
      </c>
      <c r="J204" s="33" t="str">
        <f t="shared" si="14"/>
        <v>--</v>
      </c>
      <c r="K204" s="33" t="str">
        <f t="shared" si="14"/>
        <v>--</v>
      </c>
      <c r="L204" s="33" t="str">
        <f t="shared" si="14"/>
        <v>--</v>
      </c>
      <c r="M204" s="33" t="str">
        <f t="shared" si="14"/>
        <v>--</v>
      </c>
      <c r="N204" s="33" t="str">
        <f t="shared" si="15"/>
        <v>--</v>
      </c>
      <c r="O204" s="144" t="str">
        <f t="shared" si="15"/>
        <v>--</v>
      </c>
      <c r="P204" s="170" t="str">
        <f t="shared" si="16"/>
        <v>--</v>
      </c>
    </row>
    <row r="205" spans="1:16" s="39" customFormat="1" ht="15" hidden="1" customHeight="1" x14ac:dyDescent="0.2">
      <c r="A205" s="11">
        <v>32</v>
      </c>
      <c r="C205" s="217" t="str">
        <f t="shared" si="12"/>
        <v>項目32</v>
      </c>
      <c r="D205" s="159" t="str">
        <f t="shared" si="13"/>
        <v>--</v>
      </c>
      <c r="E205" s="33" t="str">
        <f t="shared" si="13"/>
        <v>--</v>
      </c>
      <c r="F205" s="33" t="str">
        <f t="shared" si="13"/>
        <v>--</v>
      </c>
      <c r="G205" s="33" t="str">
        <f t="shared" si="13"/>
        <v>--</v>
      </c>
      <c r="H205" s="33" t="str">
        <f t="shared" si="13"/>
        <v>--</v>
      </c>
      <c r="I205" s="33" t="str">
        <f t="shared" si="14"/>
        <v>--</v>
      </c>
      <c r="J205" s="33" t="str">
        <f t="shared" si="14"/>
        <v>--</v>
      </c>
      <c r="K205" s="33" t="str">
        <f t="shared" si="14"/>
        <v>--</v>
      </c>
      <c r="L205" s="33" t="str">
        <f t="shared" si="14"/>
        <v>--</v>
      </c>
      <c r="M205" s="33" t="str">
        <f t="shared" si="14"/>
        <v>--</v>
      </c>
      <c r="N205" s="33" t="str">
        <f t="shared" si="15"/>
        <v>--</v>
      </c>
      <c r="O205" s="144" t="str">
        <f t="shared" si="15"/>
        <v>--</v>
      </c>
      <c r="P205" s="170" t="str">
        <f t="shared" si="16"/>
        <v>--</v>
      </c>
    </row>
    <row r="206" spans="1:16" s="39" customFormat="1" ht="15" hidden="1" customHeight="1" x14ac:dyDescent="0.2">
      <c r="A206" s="11">
        <v>33</v>
      </c>
      <c r="C206" s="217" t="str">
        <f t="shared" si="12"/>
        <v>項目33</v>
      </c>
      <c r="D206" s="159" t="str">
        <f t="shared" si="13"/>
        <v>--</v>
      </c>
      <c r="E206" s="33" t="str">
        <f t="shared" si="13"/>
        <v>--</v>
      </c>
      <c r="F206" s="33" t="str">
        <f t="shared" si="13"/>
        <v>--</v>
      </c>
      <c r="G206" s="33" t="str">
        <f t="shared" si="13"/>
        <v>--</v>
      </c>
      <c r="H206" s="33" t="str">
        <f t="shared" si="13"/>
        <v>--</v>
      </c>
      <c r="I206" s="33" t="str">
        <f t="shared" si="14"/>
        <v>--</v>
      </c>
      <c r="J206" s="33" t="str">
        <f t="shared" si="14"/>
        <v>--</v>
      </c>
      <c r="K206" s="33" t="str">
        <f t="shared" si="14"/>
        <v>--</v>
      </c>
      <c r="L206" s="33" t="str">
        <f t="shared" si="14"/>
        <v>--</v>
      </c>
      <c r="M206" s="33" t="str">
        <f t="shared" si="14"/>
        <v>--</v>
      </c>
      <c r="N206" s="33" t="str">
        <f t="shared" si="15"/>
        <v>--</v>
      </c>
      <c r="O206" s="144" t="str">
        <f t="shared" si="15"/>
        <v>--</v>
      </c>
      <c r="P206" s="170" t="str">
        <f t="shared" si="16"/>
        <v>--</v>
      </c>
    </row>
    <row r="207" spans="1:16" s="39" customFormat="1" ht="15" hidden="1" customHeight="1" x14ac:dyDescent="0.2">
      <c r="A207" s="11">
        <v>34</v>
      </c>
      <c r="C207" s="217" t="str">
        <f t="shared" si="12"/>
        <v>項目34</v>
      </c>
      <c r="D207" s="159" t="str">
        <f t="shared" si="13"/>
        <v>--</v>
      </c>
      <c r="E207" s="33" t="str">
        <f t="shared" si="13"/>
        <v>--</v>
      </c>
      <c r="F207" s="33" t="str">
        <f t="shared" si="13"/>
        <v>--</v>
      </c>
      <c r="G207" s="33" t="str">
        <f t="shared" si="13"/>
        <v>--</v>
      </c>
      <c r="H207" s="33" t="str">
        <f t="shared" si="13"/>
        <v>--</v>
      </c>
      <c r="I207" s="33" t="str">
        <f t="shared" si="14"/>
        <v>--</v>
      </c>
      <c r="J207" s="33" t="str">
        <f t="shared" si="14"/>
        <v>--</v>
      </c>
      <c r="K207" s="33" t="str">
        <f t="shared" si="14"/>
        <v>--</v>
      </c>
      <c r="L207" s="33" t="str">
        <f t="shared" si="14"/>
        <v>--</v>
      </c>
      <c r="M207" s="33" t="str">
        <f t="shared" si="14"/>
        <v>--</v>
      </c>
      <c r="N207" s="33" t="str">
        <f t="shared" si="15"/>
        <v>--</v>
      </c>
      <c r="O207" s="144" t="str">
        <f t="shared" si="15"/>
        <v>--</v>
      </c>
      <c r="P207" s="170" t="str">
        <f t="shared" si="16"/>
        <v>--</v>
      </c>
    </row>
    <row r="208" spans="1:16" s="39" customFormat="1" ht="15" hidden="1" customHeight="1" x14ac:dyDescent="0.2">
      <c r="A208" s="11">
        <v>35</v>
      </c>
      <c r="C208" s="217" t="str">
        <f t="shared" si="12"/>
        <v>項目35</v>
      </c>
      <c r="D208" s="159" t="str">
        <f t="shared" si="13"/>
        <v>--</v>
      </c>
      <c r="E208" s="33" t="str">
        <f t="shared" si="13"/>
        <v>--</v>
      </c>
      <c r="F208" s="33" t="str">
        <f t="shared" si="13"/>
        <v>--</v>
      </c>
      <c r="G208" s="33" t="str">
        <f t="shared" si="13"/>
        <v>--</v>
      </c>
      <c r="H208" s="33" t="str">
        <f t="shared" si="13"/>
        <v>--</v>
      </c>
      <c r="I208" s="33" t="str">
        <f t="shared" si="14"/>
        <v>--</v>
      </c>
      <c r="J208" s="33" t="str">
        <f t="shared" si="14"/>
        <v>--</v>
      </c>
      <c r="K208" s="33" t="str">
        <f t="shared" si="14"/>
        <v>--</v>
      </c>
      <c r="L208" s="33" t="str">
        <f t="shared" si="14"/>
        <v>--</v>
      </c>
      <c r="M208" s="33" t="str">
        <f t="shared" si="14"/>
        <v>--</v>
      </c>
      <c r="N208" s="33" t="str">
        <f t="shared" si="15"/>
        <v>--</v>
      </c>
      <c r="O208" s="144" t="str">
        <f t="shared" si="15"/>
        <v>--</v>
      </c>
      <c r="P208" s="170" t="str">
        <f t="shared" si="16"/>
        <v>--</v>
      </c>
    </row>
    <row r="209" spans="1:16" s="39" customFormat="1" ht="15" hidden="1" customHeight="1" x14ac:dyDescent="0.2">
      <c r="A209" s="11">
        <v>36</v>
      </c>
      <c r="C209" s="217" t="str">
        <f t="shared" si="12"/>
        <v>項目36</v>
      </c>
      <c r="D209" s="159" t="str">
        <f t="shared" si="13"/>
        <v>--</v>
      </c>
      <c r="E209" s="33" t="str">
        <f t="shared" si="13"/>
        <v>--</v>
      </c>
      <c r="F209" s="33" t="str">
        <f t="shared" si="13"/>
        <v>--</v>
      </c>
      <c r="G209" s="33" t="str">
        <f t="shared" si="13"/>
        <v>--</v>
      </c>
      <c r="H209" s="33" t="str">
        <f t="shared" si="13"/>
        <v>--</v>
      </c>
      <c r="I209" s="33" t="str">
        <f t="shared" si="14"/>
        <v>--</v>
      </c>
      <c r="J209" s="33" t="str">
        <f t="shared" si="14"/>
        <v>--</v>
      </c>
      <c r="K209" s="33" t="str">
        <f t="shared" si="14"/>
        <v>--</v>
      </c>
      <c r="L209" s="33" t="str">
        <f t="shared" si="14"/>
        <v>--</v>
      </c>
      <c r="M209" s="33" t="str">
        <f t="shared" si="14"/>
        <v>--</v>
      </c>
      <c r="N209" s="33" t="str">
        <f t="shared" si="15"/>
        <v>--</v>
      </c>
      <c r="O209" s="144" t="str">
        <f t="shared" si="15"/>
        <v>--</v>
      </c>
      <c r="P209" s="170" t="str">
        <f t="shared" si="16"/>
        <v>--</v>
      </c>
    </row>
    <row r="210" spans="1:16" s="39" customFormat="1" ht="15" hidden="1" customHeight="1" x14ac:dyDescent="0.2">
      <c r="A210" s="11">
        <v>37</v>
      </c>
      <c r="C210" s="217" t="str">
        <f t="shared" si="12"/>
        <v>項目37</v>
      </c>
      <c r="D210" s="159" t="str">
        <f t="shared" si="13"/>
        <v>--</v>
      </c>
      <c r="E210" s="33" t="str">
        <f t="shared" si="13"/>
        <v>--</v>
      </c>
      <c r="F210" s="33" t="str">
        <f t="shared" si="13"/>
        <v>--</v>
      </c>
      <c r="G210" s="33" t="str">
        <f t="shared" si="13"/>
        <v>--</v>
      </c>
      <c r="H210" s="33" t="str">
        <f t="shared" si="13"/>
        <v>--</v>
      </c>
      <c r="I210" s="33" t="str">
        <f t="shared" si="14"/>
        <v>--</v>
      </c>
      <c r="J210" s="33" t="str">
        <f t="shared" si="14"/>
        <v>--</v>
      </c>
      <c r="K210" s="33" t="str">
        <f t="shared" si="14"/>
        <v>--</v>
      </c>
      <c r="L210" s="33" t="str">
        <f t="shared" si="14"/>
        <v>--</v>
      </c>
      <c r="M210" s="33" t="str">
        <f t="shared" si="14"/>
        <v>--</v>
      </c>
      <c r="N210" s="33" t="str">
        <f t="shared" si="15"/>
        <v>--</v>
      </c>
      <c r="O210" s="144" t="str">
        <f t="shared" si="15"/>
        <v>--</v>
      </c>
      <c r="P210" s="170" t="str">
        <f t="shared" si="16"/>
        <v>--</v>
      </c>
    </row>
    <row r="211" spans="1:16" s="39" customFormat="1" ht="15" hidden="1" customHeight="1" x14ac:dyDescent="0.2">
      <c r="A211" s="11">
        <v>38</v>
      </c>
      <c r="C211" s="217" t="str">
        <f t="shared" si="12"/>
        <v>項目38</v>
      </c>
      <c r="D211" s="159" t="str">
        <f t="shared" si="13"/>
        <v>--</v>
      </c>
      <c r="E211" s="33" t="str">
        <f t="shared" si="13"/>
        <v>--</v>
      </c>
      <c r="F211" s="33" t="str">
        <f t="shared" si="13"/>
        <v>--</v>
      </c>
      <c r="G211" s="33" t="str">
        <f t="shared" si="13"/>
        <v>--</v>
      </c>
      <c r="H211" s="33" t="str">
        <f t="shared" si="13"/>
        <v>--</v>
      </c>
      <c r="I211" s="33" t="str">
        <f t="shared" si="14"/>
        <v>--</v>
      </c>
      <c r="J211" s="33" t="str">
        <f t="shared" si="14"/>
        <v>--</v>
      </c>
      <c r="K211" s="33" t="str">
        <f t="shared" si="14"/>
        <v>--</v>
      </c>
      <c r="L211" s="33" t="str">
        <f t="shared" si="14"/>
        <v>--</v>
      </c>
      <c r="M211" s="33" t="str">
        <f t="shared" si="14"/>
        <v>--</v>
      </c>
      <c r="N211" s="33" t="str">
        <f t="shared" si="15"/>
        <v>--</v>
      </c>
      <c r="O211" s="144" t="str">
        <f t="shared" si="15"/>
        <v>--</v>
      </c>
      <c r="P211" s="170" t="str">
        <f t="shared" si="16"/>
        <v>--</v>
      </c>
    </row>
    <row r="212" spans="1:16" s="39" customFormat="1" ht="15" hidden="1" customHeight="1" x14ac:dyDescent="0.2">
      <c r="A212" s="11">
        <v>39</v>
      </c>
      <c r="C212" s="217" t="str">
        <f t="shared" si="12"/>
        <v>項目39</v>
      </c>
      <c r="D212" s="159" t="str">
        <f t="shared" si="13"/>
        <v>--</v>
      </c>
      <c r="E212" s="33" t="str">
        <f t="shared" si="13"/>
        <v>--</v>
      </c>
      <c r="F212" s="33" t="str">
        <f t="shared" si="13"/>
        <v>--</v>
      </c>
      <c r="G212" s="33" t="str">
        <f t="shared" si="13"/>
        <v>--</v>
      </c>
      <c r="H212" s="33" t="str">
        <f t="shared" si="13"/>
        <v>--</v>
      </c>
      <c r="I212" s="33" t="str">
        <f t="shared" si="14"/>
        <v>--</v>
      </c>
      <c r="J212" s="33" t="str">
        <f t="shared" si="14"/>
        <v>--</v>
      </c>
      <c r="K212" s="33" t="str">
        <f t="shared" si="14"/>
        <v>--</v>
      </c>
      <c r="L212" s="33" t="str">
        <f t="shared" si="14"/>
        <v>--</v>
      </c>
      <c r="M212" s="33" t="str">
        <f t="shared" si="14"/>
        <v>--</v>
      </c>
      <c r="N212" s="33" t="str">
        <f t="shared" si="15"/>
        <v>--</v>
      </c>
      <c r="O212" s="144" t="str">
        <f t="shared" si="15"/>
        <v>--</v>
      </c>
      <c r="P212" s="170" t="str">
        <f t="shared" si="16"/>
        <v>--</v>
      </c>
    </row>
    <row r="213" spans="1:16" s="39" customFormat="1" ht="15" hidden="1" customHeight="1" x14ac:dyDescent="0.2">
      <c r="A213" s="11">
        <v>40</v>
      </c>
      <c r="C213" s="217" t="str">
        <f t="shared" si="12"/>
        <v>項目40</v>
      </c>
      <c r="D213" s="159" t="str">
        <f t="shared" si="13"/>
        <v>--</v>
      </c>
      <c r="E213" s="33" t="str">
        <f t="shared" si="13"/>
        <v>--</v>
      </c>
      <c r="F213" s="33" t="str">
        <f t="shared" si="13"/>
        <v>--</v>
      </c>
      <c r="G213" s="33" t="str">
        <f t="shared" si="13"/>
        <v>--</v>
      </c>
      <c r="H213" s="33" t="str">
        <f t="shared" si="13"/>
        <v>--</v>
      </c>
      <c r="I213" s="33" t="str">
        <f t="shared" si="14"/>
        <v>--</v>
      </c>
      <c r="J213" s="33" t="str">
        <f t="shared" si="14"/>
        <v>--</v>
      </c>
      <c r="K213" s="33" t="str">
        <f t="shared" si="14"/>
        <v>--</v>
      </c>
      <c r="L213" s="33" t="str">
        <f t="shared" si="14"/>
        <v>--</v>
      </c>
      <c r="M213" s="33" t="str">
        <f t="shared" si="14"/>
        <v>--</v>
      </c>
      <c r="N213" s="33" t="str">
        <f t="shared" si="15"/>
        <v>--</v>
      </c>
      <c r="O213" s="144" t="str">
        <f t="shared" si="15"/>
        <v>--</v>
      </c>
      <c r="P213" s="170" t="str">
        <f t="shared" si="16"/>
        <v>--</v>
      </c>
    </row>
    <row r="214" spans="1:16" s="39" customFormat="1" ht="15" hidden="1" customHeight="1" x14ac:dyDescent="0.2">
      <c r="A214" s="11">
        <v>41</v>
      </c>
      <c r="C214" s="217" t="str">
        <f t="shared" si="12"/>
        <v>項目41</v>
      </c>
      <c r="D214" s="159" t="str">
        <f t="shared" si="13"/>
        <v>--</v>
      </c>
      <c r="E214" s="33" t="str">
        <f t="shared" si="13"/>
        <v>--</v>
      </c>
      <c r="F214" s="33" t="str">
        <f t="shared" si="13"/>
        <v>--</v>
      </c>
      <c r="G214" s="33" t="str">
        <f t="shared" si="13"/>
        <v>--</v>
      </c>
      <c r="H214" s="33" t="str">
        <f t="shared" si="13"/>
        <v>--</v>
      </c>
      <c r="I214" s="33" t="str">
        <f t="shared" si="14"/>
        <v>--</v>
      </c>
      <c r="J214" s="33" t="str">
        <f t="shared" si="14"/>
        <v>--</v>
      </c>
      <c r="K214" s="33" t="str">
        <f t="shared" si="14"/>
        <v>--</v>
      </c>
      <c r="L214" s="33" t="str">
        <f t="shared" si="14"/>
        <v>--</v>
      </c>
      <c r="M214" s="33" t="str">
        <f t="shared" si="14"/>
        <v>--</v>
      </c>
      <c r="N214" s="33" t="str">
        <f t="shared" si="15"/>
        <v>--</v>
      </c>
      <c r="O214" s="144" t="str">
        <f t="shared" si="15"/>
        <v>--</v>
      </c>
      <c r="P214" s="170" t="str">
        <f t="shared" si="16"/>
        <v>--</v>
      </c>
    </row>
    <row r="215" spans="1:16" s="39" customFormat="1" ht="15" hidden="1" customHeight="1" x14ac:dyDescent="0.2">
      <c r="A215" s="11">
        <v>42</v>
      </c>
      <c r="C215" s="217" t="str">
        <f t="shared" si="12"/>
        <v>項目42</v>
      </c>
      <c r="D215" s="159" t="str">
        <f t="shared" si="13"/>
        <v>--</v>
      </c>
      <c r="E215" s="33" t="str">
        <f t="shared" si="13"/>
        <v>--</v>
      </c>
      <c r="F215" s="33" t="str">
        <f t="shared" si="13"/>
        <v>--</v>
      </c>
      <c r="G215" s="33" t="str">
        <f t="shared" si="13"/>
        <v>--</v>
      </c>
      <c r="H215" s="33" t="str">
        <f t="shared" si="13"/>
        <v>--</v>
      </c>
      <c r="I215" s="33" t="str">
        <f t="shared" si="14"/>
        <v>--</v>
      </c>
      <c r="J215" s="33" t="str">
        <f t="shared" si="14"/>
        <v>--</v>
      </c>
      <c r="K215" s="33" t="str">
        <f t="shared" si="14"/>
        <v>--</v>
      </c>
      <c r="L215" s="33" t="str">
        <f t="shared" si="14"/>
        <v>--</v>
      </c>
      <c r="M215" s="33" t="str">
        <f t="shared" si="14"/>
        <v>--</v>
      </c>
      <c r="N215" s="33" t="str">
        <f t="shared" si="15"/>
        <v>--</v>
      </c>
      <c r="O215" s="144" t="str">
        <f t="shared" si="15"/>
        <v>--</v>
      </c>
      <c r="P215" s="170" t="str">
        <f t="shared" si="16"/>
        <v>--</v>
      </c>
    </row>
    <row r="216" spans="1:16" s="39" customFormat="1" ht="15" hidden="1" customHeight="1" x14ac:dyDescent="0.2">
      <c r="A216" s="11">
        <v>43</v>
      </c>
      <c r="C216" s="217" t="str">
        <f t="shared" si="12"/>
        <v>項目43</v>
      </c>
      <c r="D216" s="159" t="str">
        <f t="shared" si="13"/>
        <v>--</v>
      </c>
      <c r="E216" s="33" t="str">
        <f t="shared" si="13"/>
        <v>--</v>
      </c>
      <c r="F216" s="33" t="str">
        <f t="shared" si="13"/>
        <v>--</v>
      </c>
      <c r="G216" s="33" t="str">
        <f t="shared" si="13"/>
        <v>--</v>
      </c>
      <c r="H216" s="33" t="str">
        <f t="shared" si="13"/>
        <v>--</v>
      </c>
      <c r="I216" s="33" t="str">
        <f t="shared" si="14"/>
        <v>--</v>
      </c>
      <c r="J216" s="33" t="str">
        <f t="shared" si="14"/>
        <v>--</v>
      </c>
      <c r="K216" s="33" t="str">
        <f t="shared" si="14"/>
        <v>--</v>
      </c>
      <c r="L216" s="33" t="str">
        <f t="shared" si="14"/>
        <v>--</v>
      </c>
      <c r="M216" s="33" t="str">
        <f t="shared" si="14"/>
        <v>--</v>
      </c>
      <c r="N216" s="33" t="str">
        <f t="shared" si="15"/>
        <v>--</v>
      </c>
      <c r="O216" s="144" t="str">
        <f t="shared" si="15"/>
        <v>--</v>
      </c>
      <c r="P216" s="170" t="str">
        <f t="shared" si="16"/>
        <v>--</v>
      </c>
    </row>
    <row r="217" spans="1:16" s="39" customFormat="1" ht="15" hidden="1" customHeight="1" x14ac:dyDescent="0.2">
      <c r="A217" s="11">
        <v>44</v>
      </c>
      <c r="C217" s="217" t="str">
        <f t="shared" si="12"/>
        <v>項目44</v>
      </c>
      <c r="D217" s="159" t="str">
        <f t="shared" si="13"/>
        <v>--</v>
      </c>
      <c r="E217" s="33" t="str">
        <f t="shared" si="13"/>
        <v>--</v>
      </c>
      <c r="F217" s="33" t="str">
        <f t="shared" si="13"/>
        <v>--</v>
      </c>
      <c r="G217" s="33" t="str">
        <f t="shared" si="13"/>
        <v>--</v>
      </c>
      <c r="H217" s="33" t="str">
        <f t="shared" si="13"/>
        <v>--</v>
      </c>
      <c r="I217" s="33" t="str">
        <f t="shared" si="14"/>
        <v>--</v>
      </c>
      <c r="J217" s="33" t="str">
        <f t="shared" si="14"/>
        <v>--</v>
      </c>
      <c r="K217" s="33" t="str">
        <f t="shared" si="14"/>
        <v>--</v>
      </c>
      <c r="L217" s="33" t="str">
        <f t="shared" si="14"/>
        <v>--</v>
      </c>
      <c r="M217" s="33" t="str">
        <f t="shared" si="14"/>
        <v>--</v>
      </c>
      <c r="N217" s="33" t="str">
        <f t="shared" si="15"/>
        <v>--</v>
      </c>
      <c r="O217" s="144" t="str">
        <f t="shared" si="15"/>
        <v>--</v>
      </c>
      <c r="P217" s="170" t="str">
        <f t="shared" si="16"/>
        <v>--</v>
      </c>
    </row>
    <row r="218" spans="1:16" s="39" customFormat="1" ht="15" hidden="1" customHeight="1" x14ac:dyDescent="0.2">
      <c r="A218" s="11">
        <v>45</v>
      </c>
      <c r="C218" s="217" t="str">
        <f t="shared" si="12"/>
        <v>項目45</v>
      </c>
      <c r="D218" s="159" t="str">
        <f t="shared" si="13"/>
        <v>--</v>
      </c>
      <c r="E218" s="33" t="str">
        <f t="shared" si="13"/>
        <v>--</v>
      </c>
      <c r="F218" s="33" t="str">
        <f t="shared" si="13"/>
        <v>--</v>
      </c>
      <c r="G218" s="33" t="str">
        <f t="shared" si="13"/>
        <v>--</v>
      </c>
      <c r="H218" s="33" t="str">
        <f t="shared" si="13"/>
        <v>--</v>
      </c>
      <c r="I218" s="33" t="str">
        <f t="shared" si="14"/>
        <v>--</v>
      </c>
      <c r="J218" s="33" t="str">
        <f t="shared" si="14"/>
        <v>--</v>
      </c>
      <c r="K218" s="33" t="str">
        <f t="shared" si="14"/>
        <v>--</v>
      </c>
      <c r="L218" s="33" t="str">
        <f t="shared" si="14"/>
        <v>--</v>
      </c>
      <c r="M218" s="33" t="str">
        <f t="shared" si="14"/>
        <v>--</v>
      </c>
      <c r="N218" s="33" t="str">
        <f t="shared" si="15"/>
        <v>--</v>
      </c>
      <c r="O218" s="144" t="str">
        <f t="shared" si="15"/>
        <v>--</v>
      </c>
      <c r="P218" s="170" t="str">
        <f t="shared" si="16"/>
        <v>--</v>
      </c>
    </row>
    <row r="219" spans="1:16" s="39" customFormat="1" ht="15" hidden="1" customHeight="1" x14ac:dyDescent="0.2">
      <c r="A219" s="11">
        <v>46</v>
      </c>
      <c r="C219" s="217" t="str">
        <f t="shared" si="12"/>
        <v>項目46</v>
      </c>
      <c r="D219" s="159" t="str">
        <f t="shared" si="13"/>
        <v>--</v>
      </c>
      <c r="E219" s="33" t="str">
        <f t="shared" si="13"/>
        <v>--</v>
      </c>
      <c r="F219" s="33" t="str">
        <f t="shared" si="13"/>
        <v>--</v>
      </c>
      <c r="G219" s="33" t="str">
        <f t="shared" si="13"/>
        <v>--</v>
      </c>
      <c r="H219" s="33" t="str">
        <f t="shared" si="13"/>
        <v>--</v>
      </c>
      <c r="I219" s="33" t="str">
        <f t="shared" si="14"/>
        <v>--</v>
      </c>
      <c r="J219" s="33" t="str">
        <f t="shared" si="14"/>
        <v>--</v>
      </c>
      <c r="K219" s="33" t="str">
        <f t="shared" si="14"/>
        <v>--</v>
      </c>
      <c r="L219" s="33" t="str">
        <f t="shared" si="14"/>
        <v>--</v>
      </c>
      <c r="M219" s="33" t="str">
        <f t="shared" si="14"/>
        <v>--</v>
      </c>
      <c r="N219" s="33" t="str">
        <f t="shared" si="15"/>
        <v>--</v>
      </c>
      <c r="O219" s="144" t="str">
        <f t="shared" si="15"/>
        <v>--</v>
      </c>
      <c r="P219" s="170" t="str">
        <f t="shared" si="16"/>
        <v>--</v>
      </c>
    </row>
    <row r="220" spans="1:16" s="39" customFormat="1" ht="15" hidden="1" customHeight="1" x14ac:dyDescent="0.2">
      <c r="A220" s="11">
        <v>47</v>
      </c>
      <c r="C220" s="217" t="str">
        <f t="shared" si="12"/>
        <v>項目47</v>
      </c>
      <c r="D220" s="159" t="str">
        <f t="shared" si="13"/>
        <v>--</v>
      </c>
      <c r="E220" s="33" t="str">
        <f t="shared" si="13"/>
        <v>--</v>
      </c>
      <c r="F220" s="33" t="str">
        <f t="shared" si="13"/>
        <v>--</v>
      </c>
      <c r="G220" s="33" t="str">
        <f t="shared" si="13"/>
        <v>--</v>
      </c>
      <c r="H220" s="33" t="str">
        <f t="shared" si="13"/>
        <v>--</v>
      </c>
      <c r="I220" s="33" t="str">
        <f t="shared" si="14"/>
        <v>--</v>
      </c>
      <c r="J220" s="33" t="str">
        <f t="shared" si="14"/>
        <v>--</v>
      </c>
      <c r="K220" s="33" t="str">
        <f t="shared" si="14"/>
        <v>--</v>
      </c>
      <c r="L220" s="33" t="str">
        <f t="shared" si="14"/>
        <v>--</v>
      </c>
      <c r="M220" s="33" t="str">
        <f t="shared" si="14"/>
        <v>--</v>
      </c>
      <c r="N220" s="33" t="str">
        <f t="shared" si="15"/>
        <v>--</v>
      </c>
      <c r="O220" s="144" t="str">
        <f t="shared" si="15"/>
        <v>--</v>
      </c>
      <c r="P220" s="170" t="str">
        <f t="shared" si="16"/>
        <v>--</v>
      </c>
    </row>
    <row r="221" spans="1:16" s="39" customFormat="1" ht="15" hidden="1" customHeight="1" x14ac:dyDescent="0.2">
      <c r="A221" s="11">
        <v>48</v>
      </c>
      <c r="C221" s="217" t="str">
        <f t="shared" si="12"/>
        <v>項目48</v>
      </c>
      <c r="D221" s="159" t="str">
        <f t="shared" si="13"/>
        <v>--</v>
      </c>
      <c r="E221" s="33" t="str">
        <f t="shared" si="13"/>
        <v>--</v>
      </c>
      <c r="F221" s="33" t="str">
        <f t="shared" si="13"/>
        <v>--</v>
      </c>
      <c r="G221" s="33" t="str">
        <f t="shared" si="13"/>
        <v>--</v>
      </c>
      <c r="H221" s="33" t="str">
        <f t="shared" si="13"/>
        <v>--</v>
      </c>
      <c r="I221" s="33" t="str">
        <f t="shared" si="14"/>
        <v>--</v>
      </c>
      <c r="J221" s="33" t="str">
        <f t="shared" si="14"/>
        <v>--</v>
      </c>
      <c r="K221" s="33" t="str">
        <f t="shared" si="14"/>
        <v>--</v>
      </c>
      <c r="L221" s="33" t="str">
        <f t="shared" si="14"/>
        <v>--</v>
      </c>
      <c r="M221" s="33" t="str">
        <f t="shared" si="14"/>
        <v>--</v>
      </c>
      <c r="N221" s="33" t="str">
        <f t="shared" si="15"/>
        <v>--</v>
      </c>
      <c r="O221" s="144" t="str">
        <f t="shared" si="15"/>
        <v>--</v>
      </c>
      <c r="P221" s="170" t="str">
        <f t="shared" si="16"/>
        <v>--</v>
      </c>
    </row>
    <row r="222" spans="1:16" s="39" customFormat="1" ht="15" hidden="1" customHeight="1" x14ac:dyDescent="0.2">
      <c r="A222" s="11">
        <v>49</v>
      </c>
      <c r="C222" s="217" t="str">
        <f t="shared" si="12"/>
        <v>項目49</v>
      </c>
      <c r="D222" s="159" t="str">
        <f t="shared" si="13"/>
        <v>--</v>
      </c>
      <c r="E222" s="33" t="str">
        <f t="shared" si="13"/>
        <v>--</v>
      </c>
      <c r="F222" s="33" t="str">
        <f t="shared" si="13"/>
        <v>--</v>
      </c>
      <c r="G222" s="33" t="str">
        <f t="shared" si="13"/>
        <v>--</v>
      </c>
      <c r="H222" s="33" t="str">
        <f t="shared" si="13"/>
        <v>--</v>
      </c>
      <c r="I222" s="33" t="str">
        <f t="shared" si="14"/>
        <v>--</v>
      </c>
      <c r="J222" s="33" t="str">
        <f t="shared" si="14"/>
        <v>--</v>
      </c>
      <c r="K222" s="33" t="str">
        <f t="shared" si="14"/>
        <v>--</v>
      </c>
      <c r="L222" s="33" t="str">
        <f t="shared" si="14"/>
        <v>--</v>
      </c>
      <c r="M222" s="33" t="str">
        <f t="shared" si="14"/>
        <v>--</v>
      </c>
      <c r="N222" s="33" t="str">
        <f t="shared" si="15"/>
        <v>--</v>
      </c>
      <c r="O222" s="144" t="str">
        <f t="shared" si="15"/>
        <v>--</v>
      </c>
      <c r="P222" s="170" t="str">
        <f t="shared" si="16"/>
        <v>--</v>
      </c>
    </row>
    <row r="223" spans="1:16" s="39" customFormat="1" ht="15" hidden="1" customHeight="1" thickBot="1" x14ac:dyDescent="0.25">
      <c r="A223" s="11">
        <v>50</v>
      </c>
      <c r="C223" s="127" t="str">
        <f t="shared" si="12"/>
        <v>項目50</v>
      </c>
      <c r="D223" s="151" t="str">
        <f t="shared" si="13"/>
        <v>--</v>
      </c>
      <c r="E223" s="35" t="str">
        <f t="shared" si="13"/>
        <v>--</v>
      </c>
      <c r="F223" s="35" t="str">
        <f t="shared" si="13"/>
        <v>--</v>
      </c>
      <c r="G223" s="35" t="str">
        <f t="shared" si="13"/>
        <v>--</v>
      </c>
      <c r="H223" s="35" t="str">
        <f t="shared" si="13"/>
        <v>--</v>
      </c>
      <c r="I223" s="35" t="str">
        <f t="shared" si="14"/>
        <v>--</v>
      </c>
      <c r="J223" s="35" t="str">
        <f t="shared" si="14"/>
        <v>--</v>
      </c>
      <c r="K223" s="35" t="str">
        <f t="shared" si="14"/>
        <v>--</v>
      </c>
      <c r="L223" s="35" t="str">
        <f t="shared" si="14"/>
        <v>--</v>
      </c>
      <c r="M223" s="35" t="str">
        <f t="shared" si="14"/>
        <v>--</v>
      </c>
      <c r="N223" s="35" t="str">
        <f t="shared" si="15"/>
        <v>--</v>
      </c>
      <c r="O223" s="146" t="str">
        <f t="shared" si="15"/>
        <v>--</v>
      </c>
      <c r="P223" s="179" t="str">
        <f t="shared" si="16"/>
        <v>--</v>
      </c>
    </row>
    <row r="224" spans="1:16" ht="9" customHeight="1" x14ac:dyDescent="0.2">
      <c r="A224" s="34"/>
      <c r="C224" s="124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</row>
    <row r="225" spans="1:16" ht="12" customHeight="1" x14ac:dyDescent="0.2">
      <c r="A225" s="34"/>
    </row>
    <row r="226" spans="1:16" s="39" customFormat="1" ht="12" hidden="1" customHeight="1" x14ac:dyDescent="0.2">
      <c r="A226" s="11"/>
      <c r="C226" s="91"/>
      <c r="D226" s="24" t="str">
        <f t="shared" ref="D226:O226" si="17">D$173</f>
        <v>4月</v>
      </c>
      <c r="E226" s="24" t="str">
        <f t="shared" si="17"/>
        <v>5月</v>
      </c>
      <c r="F226" s="24" t="str">
        <f t="shared" si="17"/>
        <v>6月</v>
      </c>
      <c r="G226" s="24" t="str">
        <f t="shared" si="17"/>
        <v>7月</v>
      </c>
      <c r="H226" s="24" t="str">
        <f t="shared" si="17"/>
        <v>8月</v>
      </c>
      <c r="I226" s="24" t="str">
        <f t="shared" si="17"/>
        <v>9月</v>
      </c>
      <c r="J226" s="24" t="str">
        <f t="shared" si="17"/>
        <v>10月</v>
      </c>
      <c r="K226" s="24" t="str">
        <f t="shared" si="17"/>
        <v>11月</v>
      </c>
      <c r="L226" s="24" t="str">
        <f t="shared" si="17"/>
        <v>12月</v>
      </c>
      <c r="M226" s="24" t="str">
        <f t="shared" si="17"/>
        <v>1月</v>
      </c>
      <c r="N226" s="24" t="str">
        <f t="shared" si="17"/>
        <v>2月</v>
      </c>
      <c r="O226" s="24" t="str">
        <f t="shared" si="17"/>
        <v>3月</v>
      </c>
      <c r="P226" s="24" t="s">
        <v>61</v>
      </c>
    </row>
    <row r="227" spans="1:16" s="39" customFormat="1" ht="12" hidden="1" customHeight="1" x14ac:dyDescent="0.2">
      <c r="A227" s="11">
        <v>1</v>
      </c>
      <c r="C227" s="105" t="str">
        <f t="shared" ref="C227:C276" si="18">$C174</f>
        <v>加工食品</v>
      </c>
      <c r="D227" s="18" t="str">
        <f t="shared" ref="D227:H276" si="19">IF(INDEX(累計比較データ,$A227,D$172*4+$E$1)="", "--", INDEX(累計比較データ,$A227,D$172*4+$E$1)/$G$1)</f>
        <v>--</v>
      </c>
      <c r="E227" s="18">
        <f t="shared" si="19"/>
        <v>2776542.1036753999</v>
      </c>
      <c r="F227" s="18">
        <f t="shared" si="19"/>
        <v>2798361.206427</v>
      </c>
      <c r="G227" s="18">
        <f t="shared" si="19"/>
        <v>2808876.6957550999</v>
      </c>
      <c r="H227" s="18">
        <f t="shared" si="19"/>
        <v>2831822.6533927997</v>
      </c>
      <c r="I227" s="18">
        <f t="shared" ref="I227:M276" si="20">IF(INDEX(累計比較データ,$A227,I$172*4+$E$1)="", "--", INDEX(累計比較データ,$A227,I$172*4+$E$1)/$G$1)</f>
        <v>2742994.6549672</v>
      </c>
      <c r="J227" s="18">
        <f t="shared" si="20"/>
        <v>2988983.6487652999</v>
      </c>
      <c r="K227" s="18">
        <f t="shared" si="20"/>
        <v>2886815.6759959999</v>
      </c>
      <c r="L227" s="18">
        <f t="shared" si="20"/>
        <v>3619309.4584095003</v>
      </c>
      <c r="M227" s="18">
        <f t="shared" si="20"/>
        <v>2798079.2756248997</v>
      </c>
      <c r="N227" s="18">
        <f t="shared" ref="N227:O276" si="21">IF(INDEX(累計比較データ,$A227,N$172*4+$E$1)="", "--", INDEX(累計比較データ,$A227,N$172*4+$E$1)/$G$1)</f>
        <v>2694328.6054861001</v>
      </c>
      <c r="O227" s="18">
        <f t="shared" si="21"/>
        <v>2910902.2620423003</v>
      </c>
      <c r="P227" s="101">
        <f t="shared" ref="P227:P276" si="22">IF(COUNTIF($D227:$O227, "--")=12, "--", SUM($D227:$O227))</f>
        <v>31857016.2405416</v>
      </c>
    </row>
    <row r="228" spans="1:16" s="39" customFormat="1" ht="12" hidden="1" customHeight="1" x14ac:dyDescent="0.2">
      <c r="A228" s="11">
        <v>2</v>
      </c>
      <c r="C228" s="105" t="str">
        <f t="shared" si="18"/>
        <v>生鮮食品</v>
      </c>
      <c r="D228" s="18" t="str">
        <f t="shared" si="19"/>
        <v>--</v>
      </c>
      <c r="E228" s="18">
        <f t="shared" si="19"/>
        <v>475720.78026200004</v>
      </c>
      <c r="F228" s="18">
        <f t="shared" si="19"/>
        <v>482314.44187580002</v>
      </c>
      <c r="G228" s="18">
        <f t="shared" si="19"/>
        <v>441276.60725080001</v>
      </c>
      <c r="H228" s="18">
        <f t="shared" si="19"/>
        <v>440993.62107200001</v>
      </c>
      <c r="I228" s="18">
        <f t="shared" si="20"/>
        <v>456417.32269980002</v>
      </c>
      <c r="J228" s="18">
        <f t="shared" si="20"/>
        <v>509393.06885729998</v>
      </c>
      <c r="K228" s="18">
        <f t="shared" si="20"/>
        <v>478119.7837879</v>
      </c>
      <c r="L228" s="18">
        <f t="shared" si="20"/>
        <v>553377.52137769992</v>
      </c>
      <c r="M228" s="18">
        <f t="shared" si="20"/>
        <v>503620.25487040001</v>
      </c>
      <c r="N228" s="18">
        <f t="shared" si="21"/>
        <v>477852.37372009997</v>
      </c>
      <c r="O228" s="18">
        <f t="shared" si="21"/>
        <v>501158.97873889998</v>
      </c>
      <c r="P228" s="101">
        <f t="shared" si="22"/>
        <v>5320244.7545127012</v>
      </c>
    </row>
    <row r="229" spans="1:16" s="39" customFormat="1" ht="12" hidden="1" customHeight="1" x14ac:dyDescent="0.2">
      <c r="A229" s="11">
        <v>3</v>
      </c>
      <c r="C229" s="105" t="str">
        <f t="shared" si="18"/>
        <v>菓子類</v>
      </c>
      <c r="D229" s="18" t="str">
        <f t="shared" si="19"/>
        <v>--</v>
      </c>
      <c r="E229" s="18">
        <f t="shared" si="19"/>
        <v>1006967.2191196999</v>
      </c>
      <c r="F229" s="18">
        <f t="shared" si="19"/>
        <v>995183.48173919995</v>
      </c>
      <c r="G229" s="18">
        <f t="shared" si="19"/>
        <v>1044262.5815686999</v>
      </c>
      <c r="H229" s="18">
        <f t="shared" si="19"/>
        <v>1051259.6487676001</v>
      </c>
      <c r="I229" s="18">
        <f t="shared" si="20"/>
        <v>946504.23226239998</v>
      </c>
      <c r="J229" s="18">
        <f t="shared" si="20"/>
        <v>973932.6380565</v>
      </c>
      <c r="K229" s="18">
        <f t="shared" si="20"/>
        <v>904741.01512859995</v>
      </c>
      <c r="L229" s="18">
        <f t="shared" si="20"/>
        <v>1099994.8007664001</v>
      </c>
      <c r="M229" s="18">
        <f t="shared" si="20"/>
        <v>939124.27069040004</v>
      </c>
      <c r="N229" s="18">
        <f t="shared" si="21"/>
        <v>977646.22353139997</v>
      </c>
      <c r="O229" s="18">
        <f t="shared" si="21"/>
        <v>1038333.2365824999</v>
      </c>
      <c r="P229" s="101">
        <f t="shared" si="22"/>
        <v>10977949.348213401</v>
      </c>
    </row>
    <row r="230" spans="1:16" s="39" customFormat="1" ht="12" hidden="1" customHeight="1" x14ac:dyDescent="0.2">
      <c r="A230" s="11">
        <v>4</v>
      </c>
      <c r="C230" s="105" t="str">
        <f t="shared" si="18"/>
        <v>項目4</v>
      </c>
      <c r="D230" s="18" t="str">
        <f t="shared" si="19"/>
        <v>--</v>
      </c>
      <c r="E230" s="18" t="str">
        <f t="shared" si="19"/>
        <v>--</v>
      </c>
      <c r="F230" s="18" t="str">
        <f t="shared" si="19"/>
        <v>--</v>
      </c>
      <c r="G230" s="18" t="str">
        <f t="shared" si="19"/>
        <v>--</v>
      </c>
      <c r="H230" s="18" t="str">
        <f t="shared" si="19"/>
        <v>--</v>
      </c>
      <c r="I230" s="18" t="str">
        <f t="shared" si="20"/>
        <v>--</v>
      </c>
      <c r="J230" s="18" t="str">
        <f t="shared" si="20"/>
        <v>--</v>
      </c>
      <c r="K230" s="18" t="str">
        <f t="shared" si="20"/>
        <v>--</v>
      </c>
      <c r="L230" s="18" t="str">
        <f t="shared" si="20"/>
        <v>--</v>
      </c>
      <c r="M230" s="18" t="str">
        <f t="shared" si="20"/>
        <v>--</v>
      </c>
      <c r="N230" s="18" t="str">
        <f t="shared" si="21"/>
        <v>--</v>
      </c>
      <c r="O230" s="18" t="str">
        <f t="shared" si="21"/>
        <v>--</v>
      </c>
      <c r="P230" s="101" t="str">
        <f t="shared" si="22"/>
        <v>--</v>
      </c>
    </row>
    <row r="231" spans="1:16" s="39" customFormat="1" ht="12" hidden="1" customHeight="1" x14ac:dyDescent="0.2">
      <c r="A231" s="11">
        <v>5</v>
      </c>
      <c r="C231" s="105" t="str">
        <f t="shared" si="18"/>
        <v>項目5</v>
      </c>
      <c r="D231" s="18" t="str">
        <f t="shared" si="19"/>
        <v>--</v>
      </c>
      <c r="E231" s="18" t="str">
        <f t="shared" si="19"/>
        <v>--</v>
      </c>
      <c r="F231" s="18" t="str">
        <f t="shared" si="19"/>
        <v>--</v>
      </c>
      <c r="G231" s="18" t="str">
        <f t="shared" si="19"/>
        <v>--</v>
      </c>
      <c r="H231" s="18" t="str">
        <f t="shared" si="19"/>
        <v>--</v>
      </c>
      <c r="I231" s="18" t="str">
        <f t="shared" si="20"/>
        <v>--</v>
      </c>
      <c r="J231" s="18" t="str">
        <f t="shared" si="20"/>
        <v>--</v>
      </c>
      <c r="K231" s="18" t="str">
        <f t="shared" si="20"/>
        <v>--</v>
      </c>
      <c r="L231" s="18" t="str">
        <f t="shared" si="20"/>
        <v>--</v>
      </c>
      <c r="M231" s="18" t="str">
        <f t="shared" si="20"/>
        <v>--</v>
      </c>
      <c r="N231" s="18" t="str">
        <f t="shared" si="21"/>
        <v>--</v>
      </c>
      <c r="O231" s="18" t="str">
        <f t="shared" si="21"/>
        <v>--</v>
      </c>
      <c r="P231" s="101" t="str">
        <f t="shared" si="22"/>
        <v>--</v>
      </c>
    </row>
    <row r="232" spans="1:16" s="39" customFormat="1" ht="12" hidden="1" customHeight="1" x14ac:dyDescent="0.2">
      <c r="A232" s="11">
        <v>6</v>
      </c>
      <c r="C232" s="105" t="str">
        <f t="shared" si="18"/>
        <v>項目6</v>
      </c>
      <c r="D232" s="18" t="str">
        <f t="shared" si="19"/>
        <v>--</v>
      </c>
      <c r="E232" s="18" t="str">
        <f t="shared" si="19"/>
        <v>--</v>
      </c>
      <c r="F232" s="18" t="str">
        <f t="shared" si="19"/>
        <v>--</v>
      </c>
      <c r="G232" s="18" t="str">
        <f t="shared" si="19"/>
        <v>--</v>
      </c>
      <c r="H232" s="18" t="str">
        <f t="shared" si="19"/>
        <v>--</v>
      </c>
      <c r="I232" s="18" t="str">
        <f t="shared" si="20"/>
        <v>--</v>
      </c>
      <c r="J232" s="18" t="str">
        <f t="shared" si="20"/>
        <v>--</v>
      </c>
      <c r="K232" s="18" t="str">
        <f t="shared" si="20"/>
        <v>--</v>
      </c>
      <c r="L232" s="18" t="str">
        <f t="shared" si="20"/>
        <v>--</v>
      </c>
      <c r="M232" s="18" t="str">
        <f t="shared" si="20"/>
        <v>--</v>
      </c>
      <c r="N232" s="18" t="str">
        <f t="shared" si="21"/>
        <v>--</v>
      </c>
      <c r="O232" s="18" t="str">
        <f t="shared" si="21"/>
        <v>--</v>
      </c>
      <c r="P232" s="101" t="str">
        <f t="shared" si="22"/>
        <v>--</v>
      </c>
    </row>
    <row r="233" spans="1:16" s="39" customFormat="1" ht="12" hidden="1" customHeight="1" x14ac:dyDescent="0.2">
      <c r="A233" s="11">
        <v>7</v>
      </c>
      <c r="C233" s="105" t="str">
        <f t="shared" si="18"/>
        <v>項目7</v>
      </c>
      <c r="D233" s="18" t="str">
        <f t="shared" si="19"/>
        <v>--</v>
      </c>
      <c r="E233" s="18" t="str">
        <f t="shared" si="19"/>
        <v>--</v>
      </c>
      <c r="F233" s="18" t="str">
        <f t="shared" si="19"/>
        <v>--</v>
      </c>
      <c r="G233" s="18" t="str">
        <f t="shared" si="19"/>
        <v>--</v>
      </c>
      <c r="H233" s="18" t="str">
        <f t="shared" si="19"/>
        <v>--</v>
      </c>
      <c r="I233" s="18" t="str">
        <f t="shared" si="20"/>
        <v>--</v>
      </c>
      <c r="J233" s="18" t="str">
        <f t="shared" si="20"/>
        <v>--</v>
      </c>
      <c r="K233" s="18" t="str">
        <f t="shared" si="20"/>
        <v>--</v>
      </c>
      <c r="L233" s="18" t="str">
        <f t="shared" si="20"/>
        <v>--</v>
      </c>
      <c r="M233" s="18" t="str">
        <f t="shared" si="20"/>
        <v>--</v>
      </c>
      <c r="N233" s="18" t="str">
        <f t="shared" si="21"/>
        <v>--</v>
      </c>
      <c r="O233" s="18" t="str">
        <f t="shared" si="21"/>
        <v>--</v>
      </c>
      <c r="P233" s="101" t="str">
        <f t="shared" si="22"/>
        <v>--</v>
      </c>
    </row>
    <row r="234" spans="1:16" s="39" customFormat="1" ht="12" hidden="1" customHeight="1" x14ac:dyDescent="0.2">
      <c r="A234" s="11">
        <v>8</v>
      </c>
      <c r="C234" s="105" t="str">
        <f t="shared" si="18"/>
        <v>項目8</v>
      </c>
      <c r="D234" s="18" t="str">
        <f t="shared" si="19"/>
        <v>--</v>
      </c>
      <c r="E234" s="18" t="str">
        <f t="shared" si="19"/>
        <v>--</v>
      </c>
      <c r="F234" s="18" t="str">
        <f t="shared" si="19"/>
        <v>--</v>
      </c>
      <c r="G234" s="18" t="str">
        <f t="shared" si="19"/>
        <v>--</v>
      </c>
      <c r="H234" s="18" t="str">
        <f t="shared" si="19"/>
        <v>--</v>
      </c>
      <c r="I234" s="18" t="str">
        <f t="shared" si="20"/>
        <v>--</v>
      </c>
      <c r="J234" s="18" t="str">
        <f t="shared" si="20"/>
        <v>--</v>
      </c>
      <c r="K234" s="18" t="str">
        <f t="shared" si="20"/>
        <v>--</v>
      </c>
      <c r="L234" s="18" t="str">
        <f t="shared" si="20"/>
        <v>--</v>
      </c>
      <c r="M234" s="18" t="str">
        <f t="shared" si="20"/>
        <v>--</v>
      </c>
      <c r="N234" s="18" t="str">
        <f t="shared" si="21"/>
        <v>--</v>
      </c>
      <c r="O234" s="18" t="str">
        <f t="shared" si="21"/>
        <v>--</v>
      </c>
      <c r="P234" s="101" t="str">
        <f t="shared" si="22"/>
        <v>--</v>
      </c>
    </row>
    <row r="235" spans="1:16" s="39" customFormat="1" ht="12" hidden="1" customHeight="1" x14ac:dyDescent="0.2">
      <c r="A235" s="11">
        <v>9</v>
      </c>
      <c r="C235" s="105" t="str">
        <f t="shared" si="18"/>
        <v>項目9</v>
      </c>
      <c r="D235" s="18" t="str">
        <f t="shared" si="19"/>
        <v>--</v>
      </c>
      <c r="E235" s="18" t="str">
        <f t="shared" si="19"/>
        <v>--</v>
      </c>
      <c r="F235" s="18" t="str">
        <f t="shared" si="19"/>
        <v>--</v>
      </c>
      <c r="G235" s="18" t="str">
        <f t="shared" si="19"/>
        <v>--</v>
      </c>
      <c r="H235" s="18" t="str">
        <f t="shared" si="19"/>
        <v>--</v>
      </c>
      <c r="I235" s="18" t="str">
        <f t="shared" si="20"/>
        <v>--</v>
      </c>
      <c r="J235" s="18" t="str">
        <f t="shared" si="20"/>
        <v>--</v>
      </c>
      <c r="K235" s="18" t="str">
        <f t="shared" si="20"/>
        <v>--</v>
      </c>
      <c r="L235" s="18" t="str">
        <f t="shared" si="20"/>
        <v>--</v>
      </c>
      <c r="M235" s="18" t="str">
        <f t="shared" si="20"/>
        <v>--</v>
      </c>
      <c r="N235" s="18" t="str">
        <f t="shared" si="21"/>
        <v>--</v>
      </c>
      <c r="O235" s="18" t="str">
        <f t="shared" si="21"/>
        <v>--</v>
      </c>
      <c r="P235" s="101" t="str">
        <f t="shared" si="22"/>
        <v>--</v>
      </c>
    </row>
    <row r="236" spans="1:16" s="39" customFormat="1" ht="12" hidden="1" customHeight="1" x14ac:dyDescent="0.2">
      <c r="A236" s="11">
        <v>10</v>
      </c>
      <c r="C236" s="105" t="str">
        <f t="shared" si="18"/>
        <v>項目10</v>
      </c>
      <c r="D236" s="18" t="str">
        <f t="shared" si="19"/>
        <v>--</v>
      </c>
      <c r="E236" s="18" t="str">
        <f t="shared" si="19"/>
        <v>--</v>
      </c>
      <c r="F236" s="18" t="str">
        <f t="shared" si="19"/>
        <v>--</v>
      </c>
      <c r="G236" s="18" t="str">
        <f t="shared" si="19"/>
        <v>--</v>
      </c>
      <c r="H236" s="18" t="str">
        <f t="shared" si="19"/>
        <v>--</v>
      </c>
      <c r="I236" s="18" t="str">
        <f t="shared" si="20"/>
        <v>--</v>
      </c>
      <c r="J236" s="18" t="str">
        <f t="shared" si="20"/>
        <v>--</v>
      </c>
      <c r="K236" s="18" t="str">
        <f t="shared" si="20"/>
        <v>--</v>
      </c>
      <c r="L236" s="18" t="str">
        <f t="shared" si="20"/>
        <v>--</v>
      </c>
      <c r="M236" s="18" t="str">
        <f t="shared" si="20"/>
        <v>--</v>
      </c>
      <c r="N236" s="18" t="str">
        <f t="shared" si="21"/>
        <v>--</v>
      </c>
      <c r="O236" s="18" t="str">
        <f t="shared" si="21"/>
        <v>--</v>
      </c>
      <c r="P236" s="101" t="str">
        <f t="shared" si="22"/>
        <v>--</v>
      </c>
    </row>
    <row r="237" spans="1:16" s="39" customFormat="1" ht="12" hidden="1" customHeight="1" x14ac:dyDescent="0.2">
      <c r="A237" s="11">
        <v>11</v>
      </c>
      <c r="C237" s="105" t="str">
        <f t="shared" si="18"/>
        <v>項目11</v>
      </c>
      <c r="D237" s="18" t="str">
        <f t="shared" si="19"/>
        <v>--</v>
      </c>
      <c r="E237" s="18" t="str">
        <f t="shared" si="19"/>
        <v>--</v>
      </c>
      <c r="F237" s="18" t="str">
        <f t="shared" si="19"/>
        <v>--</v>
      </c>
      <c r="G237" s="18" t="str">
        <f t="shared" si="19"/>
        <v>--</v>
      </c>
      <c r="H237" s="18" t="str">
        <f t="shared" si="19"/>
        <v>--</v>
      </c>
      <c r="I237" s="18" t="str">
        <f t="shared" si="20"/>
        <v>--</v>
      </c>
      <c r="J237" s="18" t="str">
        <f t="shared" si="20"/>
        <v>--</v>
      </c>
      <c r="K237" s="18" t="str">
        <f t="shared" si="20"/>
        <v>--</v>
      </c>
      <c r="L237" s="18" t="str">
        <f t="shared" si="20"/>
        <v>--</v>
      </c>
      <c r="M237" s="18" t="str">
        <f t="shared" si="20"/>
        <v>--</v>
      </c>
      <c r="N237" s="18" t="str">
        <f t="shared" si="21"/>
        <v>--</v>
      </c>
      <c r="O237" s="18" t="str">
        <f t="shared" si="21"/>
        <v>--</v>
      </c>
      <c r="P237" s="101" t="str">
        <f t="shared" si="22"/>
        <v>--</v>
      </c>
    </row>
    <row r="238" spans="1:16" s="39" customFormat="1" ht="12" hidden="1" customHeight="1" x14ac:dyDescent="0.2">
      <c r="A238" s="11">
        <v>12</v>
      </c>
      <c r="C238" s="105" t="str">
        <f t="shared" si="18"/>
        <v>項目12</v>
      </c>
      <c r="D238" s="18" t="str">
        <f t="shared" si="19"/>
        <v>--</v>
      </c>
      <c r="E238" s="18" t="str">
        <f t="shared" si="19"/>
        <v>--</v>
      </c>
      <c r="F238" s="18" t="str">
        <f t="shared" si="19"/>
        <v>--</v>
      </c>
      <c r="G238" s="18" t="str">
        <f t="shared" si="19"/>
        <v>--</v>
      </c>
      <c r="H238" s="18" t="str">
        <f t="shared" si="19"/>
        <v>--</v>
      </c>
      <c r="I238" s="18" t="str">
        <f t="shared" si="20"/>
        <v>--</v>
      </c>
      <c r="J238" s="18" t="str">
        <f t="shared" si="20"/>
        <v>--</v>
      </c>
      <c r="K238" s="18" t="str">
        <f t="shared" si="20"/>
        <v>--</v>
      </c>
      <c r="L238" s="18" t="str">
        <f t="shared" si="20"/>
        <v>--</v>
      </c>
      <c r="M238" s="18" t="str">
        <f t="shared" si="20"/>
        <v>--</v>
      </c>
      <c r="N238" s="18" t="str">
        <f t="shared" si="21"/>
        <v>--</v>
      </c>
      <c r="O238" s="18" t="str">
        <f t="shared" si="21"/>
        <v>--</v>
      </c>
      <c r="P238" s="101" t="str">
        <f t="shared" si="22"/>
        <v>--</v>
      </c>
    </row>
    <row r="239" spans="1:16" s="39" customFormat="1" ht="12" hidden="1" customHeight="1" x14ac:dyDescent="0.2">
      <c r="A239" s="11">
        <v>13</v>
      </c>
      <c r="C239" s="105" t="str">
        <f t="shared" si="18"/>
        <v>項目13</v>
      </c>
      <c r="D239" s="18" t="str">
        <f t="shared" si="19"/>
        <v>--</v>
      </c>
      <c r="E239" s="18" t="str">
        <f t="shared" si="19"/>
        <v>--</v>
      </c>
      <c r="F239" s="18" t="str">
        <f t="shared" si="19"/>
        <v>--</v>
      </c>
      <c r="G239" s="18" t="str">
        <f t="shared" si="19"/>
        <v>--</v>
      </c>
      <c r="H239" s="18" t="str">
        <f t="shared" si="19"/>
        <v>--</v>
      </c>
      <c r="I239" s="18" t="str">
        <f t="shared" si="20"/>
        <v>--</v>
      </c>
      <c r="J239" s="18" t="str">
        <f t="shared" si="20"/>
        <v>--</v>
      </c>
      <c r="K239" s="18" t="str">
        <f t="shared" si="20"/>
        <v>--</v>
      </c>
      <c r="L239" s="18" t="str">
        <f t="shared" si="20"/>
        <v>--</v>
      </c>
      <c r="M239" s="18" t="str">
        <f t="shared" si="20"/>
        <v>--</v>
      </c>
      <c r="N239" s="18" t="str">
        <f t="shared" si="21"/>
        <v>--</v>
      </c>
      <c r="O239" s="18" t="str">
        <f t="shared" si="21"/>
        <v>--</v>
      </c>
      <c r="P239" s="101" t="str">
        <f t="shared" si="22"/>
        <v>--</v>
      </c>
    </row>
    <row r="240" spans="1:16" s="39" customFormat="1" ht="12" hidden="1" customHeight="1" x14ac:dyDescent="0.2">
      <c r="A240" s="11">
        <v>14</v>
      </c>
      <c r="C240" s="105" t="str">
        <f t="shared" si="18"/>
        <v>項目14</v>
      </c>
      <c r="D240" s="18" t="str">
        <f t="shared" si="19"/>
        <v>--</v>
      </c>
      <c r="E240" s="18" t="str">
        <f t="shared" si="19"/>
        <v>--</v>
      </c>
      <c r="F240" s="18" t="str">
        <f t="shared" si="19"/>
        <v>--</v>
      </c>
      <c r="G240" s="18" t="str">
        <f t="shared" si="19"/>
        <v>--</v>
      </c>
      <c r="H240" s="18" t="str">
        <f t="shared" si="19"/>
        <v>--</v>
      </c>
      <c r="I240" s="18" t="str">
        <f t="shared" si="20"/>
        <v>--</v>
      </c>
      <c r="J240" s="18" t="str">
        <f t="shared" si="20"/>
        <v>--</v>
      </c>
      <c r="K240" s="18" t="str">
        <f t="shared" si="20"/>
        <v>--</v>
      </c>
      <c r="L240" s="18" t="str">
        <f t="shared" si="20"/>
        <v>--</v>
      </c>
      <c r="M240" s="18" t="str">
        <f t="shared" si="20"/>
        <v>--</v>
      </c>
      <c r="N240" s="18" t="str">
        <f t="shared" si="21"/>
        <v>--</v>
      </c>
      <c r="O240" s="18" t="str">
        <f t="shared" si="21"/>
        <v>--</v>
      </c>
      <c r="P240" s="101" t="str">
        <f t="shared" si="22"/>
        <v>--</v>
      </c>
    </row>
    <row r="241" spans="1:16" s="39" customFormat="1" ht="12" hidden="1" customHeight="1" x14ac:dyDescent="0.2">
      <c r="A241" s="11">
        <v>15</v>
      </c>
      <c r="C241" s="105" t="str">
        <f t="shared" si="18"/>
        <v>項目15</v>
      </c>
      <c r="D241" s="18" t="str">
        <f t="shared" si="19"/>
        <v>--</v>
      </c>
      <c r="E241" s="18" t="str">
        <f t="shared" si="19"/>
        <v>--</v>
      </c>
      <c r="F241" s="18" t="str">
        <f t="shared" si="19"/>
        <v>--</v>
      </c>
      <c r="G241" s="18" t="str">
        <f t="shared" si="19"/>
        <v>--</v>
      </c>
      <c r="H241" s="18" t="str">
        <f t="shared" si="19"/>
        <v>--</v>
      </c>
      <c r="I241" s="18" t="str">
        <f t="shared" si="20"/>
        <v>--</v>
      </c>
      <c r="J241" s="18" t="str">
        <f t="shared" si="20"/>
        <v>--</v>
      </c>
      <c r="K241" s="18" t="str">
        <f t="shared" si="20"/>
        <v>--</v>
      </c>
      <c r="L241" s="18" t="str">
        <f t="shared" si="20"/>
        <v>--</v>
      </c>
      <c r="M241" s="18" t="str">
        <f t="shared" si="20"/>
        <v>--</v>
      </c>
      <c r="N241" s="18" t="str">
        <f t="shared" si="21"/>
        <v>--</v>
      </c>
      <c r="O241" s="18" t="str">
        <f t="shared" si="21"/>
        <v>--</v>
      </c>
      <c r="P241" s="101" t="str">
        <f t="shared" si="22"/>
        <v>--</v>
      </c>
    </row>
    <row r="242" spans="1:16" s="39" customFormat="1" ht="12" hidden="1" customHeight="1" x14ac:dyDescent="0.2">
      <c r="A242" s="11">
        <v>16</v>
      </c>
      <c r="C242" s="105" t="str">
        <f t="shared" si="18"/>
        <v>項目16</v>
      </c>
      <c r="D242" s="18" t="str">
        <f t="shared" si="19"/>
        <v>--</v>
      </c>
      <c r="E242" s="18" t="str">
        <f t="shared" si="19"/>
        <v>--</v>
      </c>
      <c r="F242" s="18" t="str">
        <f t="shared" si="19"/>
        <v>--</v>
      </c>
      <c r="G242" s="18" t="str">
        <f t="shared" si="19"/>
        <v>--</v>
      </c>
      <c r="H242" s="18" t="str">
        <f t="shared" si="19"/>
        <v>--</v>
      </c>
      <c r="I242" s="18" t="str">
        <f t="shared" si="20"/>
        <v>--</v>
      </c>
      <c r="J242" s="18" t="str">
        <f t="shared" si="20"/>
        <v>--</v>
      </c>
      <c r="K242" s="18" t="str">
        <f t="shared" si="20"/>
        <v>--</v>
      </c>
      <c r="L242" s="18" t="str">
        <f t="shared" si="20"/>
        <v>--</v>
      </c>
      <c r="M242" s="18" t="str">
        <f t="shared" si="20"/>
        <v>--</v>
      </c>
      <c r="N242" s="18" t="str">
        <f t="shared" si="21"/>
        <v>--</v>
      </c>
      <c r="O242" s="18" t="str">
        <f t="shared" si="21"/>
        <v>--</v>
      </c>
      <c r="P242" s="101" t="str">
        <f t="shared" si="22"/>
        <v>--</v>
      </c>
    </row>
    <row r="243" spans="1:16" s="39" customFormat="1" ht="12" hidden="1" customHeight="1" x14ac:dyDescent="0.2">
      <c r="A243" s="11">
        <v>17</v>
      </c>
      <c r="C243" s="105" t="str">
        <f t="shared" si="18"/>
        <v>項目17</v>
      </c>
      <c r="D243" s="18" t="str">
        <f t="shared" si="19"/>
        <v>--</v>
      </c>
      <c r="E243" s="18" t="str">
        <f t="shared" si="19"/>
        <v>--</v>
      </c>
      <c r="F243" s="18" t="str">
        <f t="shared" si="19"/>
        <v>--</v>
      </c>
      <c r="G243" s="18" t="str">
        <f t="shared" si="19"/>
        <v>--</v>
      </c>
      <c r="H243" s="18" t="str">
        <f t="shared" si="19"/>
        <v>--</v>
      </c>
      <c r="I243" s="18" t="str">
        <f t="shared" si="20"/>
        <v>--</v>
      </c>
      <c r="J243" s="18" t="str">
        <f t="shared" si="20"/>
        <v>--</v>
      </c>
      <c r="K243" s="18" t="str">
        <f t="shared" si="20"/>
        <v>--</v>
      </c>
      <c r="L243" s="18" t="str">
        <f t="shared" si="20"/>
        <v>--</v>
      </c>
      <c r="M243" s="18" t="str">
        <f t="shared" si="20"/>
        <v>--</v>
      </c>
      <c r="N243" s="18" t="str">
        <f t="shared" si="21"/>
        <v>--</v>
      </c>
      <c r="O243" s="18" t="str">
        <f t="shared" si="21"/>
        <v>--</v>
      </c>
      <c r="P243" s="101" t="str">
        <f t="shared" si="22"/>
        <v>--</v>
      </c>
    </row>
    <row r="244" spans="1:16" s="39" customFormat="1" ht="12" hidden="1" customHeight="1" x14ac:dyDescent="0.2">
      <c r="A244" s="11">
        <v>18</v>
      </c>
      <c r="C244" s="105" t="str">
        <f t="shared" si="18"/>
        <v>項目18</v>
      </c>
      <c r="D244" s="18" t="str">
        <f t="shared" si="19"/>
        <v>--</v>
      </c>
      <c r="E244" s="18" t="str">
        <f t="shared" si="19"/>
        <v>--</v>
      </c>
      <c r="F244" s="18" t="str">
        <f t="shared" si="19"/>
        <v>--</v>
      </c>
      <c r="G244" s="18" t="str">
        <f t="shared" si="19"/>
        <v>--</v>
      </c>
      <c r="H244" s="18" t="str">
        <f t="shared" si="19"/>
        <v>--</v>
      </c>
      <c r="I244" s="18" t="str">
        <f t="shared" si="20"/>
        <v>--</v>
      </c>
      <c r="J244" s="18" t="str">
        <f t="shared" si="20"/>
        <v>--</v>
      </c>
      <c r="K244" s="18" t="str">
        <f t="shared" si="20"/>
        <v>--</v>
      </c>
      <c r="L244" s="18" t="str">
        <f t="shared" si="20"/>
        <v>--</v>
      </c>
      <c r="M244" s="18" t="str">
        <f t="shared" si="20"/>
        <v>--</v>
      </c>
      <c r="N244" s="18" t="str">
        <f t="shared" si="21"/>
        <v>--</v>
      </c>
      <c r="O244" s="18" t="str">
        <f t="shared" si="21"/>
        <v>--</v>
      </c>
      <c r="P244" s="101" t="str">
        <f t="shared" si="22"/>
        <v>--</v>
      </c>
    </row>
    <row r="245" spans="1:16" s="39" customFormat="1" ht="12" hidden="1" customHeight="1" x14ac:dyDescent="0.2">
      <c r="A245" s="11">
        <v>19</v>
      </c>
      <c r="C245" s="105" t="str">
        <f t="shared" si="18"/>
        <v>項目19</v>
      </c>
      <c r="D245" s="18" t="str">
        <f t="shared" si="19"/>
        <v>--</v>
      </c>
      <c r="E245" s="18" t="str">
        <f t="shared" si="19"/>
        <v>--</v>
      </c>
      <c r="F245" s="18" t="str">
        <f t="shared" si="19"/>
        <v>--</v>
      </c>
      <c r="G245" s="18" t="str">
        <f t="shared" si="19"/>
        <v>--</v>
      </c>
      <c r="H245" s="18" t="str">
        <f t="shared" si="19"/>
        <v>--</v>
      </c>
      <c r="I245" s="18" t="str">
        <f t="shared" si="20"/>
        <v>--</v>
      </c>
      <c r="J245" s="18" t="str">
        <f t="shared" si="20"/>
        <v>--</v>
      </c>
      <c r="K245" s="18" t="str">
        <f t="shared" si="20"/>
        <v>--</v>
      </c>
      <c r="L245" s="18" t="str">
        <f t="shared" si="20"/>
        <v>--</v>
      </c>
      <c r="M245" s="18" t="str">
        <f t="shared" si="20"/>
        <v>--</v>
      </c>
      <c r="N245" s="18" t="str">
        <f t="shared" si="21"/>
        <v>--</v>
      </c>
      <c r="O245" s="18" t="str">
        <f t="shared" si="21"/>
        <v>--</v>
      </c>
      <c r="P245" s="101" t="str">
        <f t="shared" si="22"/>
        <v>--</v>
      </c>
    </row>
    <row r="246" spans="1:16" s="39" customFormat="1" ht="12" hidden="1" customHeight="1" x14ac:dyDescent="0.2">
      <c r="A246" s="11">
        <v>20</v>
      </c>
      <c r="C246" s="105" t="str">
        <f t="shared" si="18"/>
        <v>項目20</v>
      </c>
      <c r="D246" s="18" t="str">
        <f t="shared" si="19"/>
        <v>--</v>
      </c>
      <c r="E246" s="18" t="str">
        <f t="shared" si="19"/>
        <v>--</v>
      </c>
      <c r="F246" s="18" t="str">
        <f t="shared" si="19"/>
        <v>--</v>
      </c>
      <c r="G246" s="18" t="str">
        <f t="shared" si="19"/>
        <v>--</v>
      </c>
      <c r="H246" s="18" t="str">
        <f t="shared" si="19"/>
        <v>--</v>
      </c>
      <c r="I246" s="18" t="str">
        <f t="shared" si="20"/>
        <v>--</v>
      </c>
      <c r="J246" s="18" t="str">
        <f t="shared" si="20"/>
        <v>--</v>
      </c>
      <c r="K246" s="18" t="str">
        <f t="shared" si="20"/>
        <v>--</v>
      </c>
      <c r="L246" s="18" t="str">
        <f t="shared" si="20"/>
        <v>--</v>
      </c>
      <c r="M246" s="18" t="str">
        <f t="shared" si="20"/>
        <v>--</v>
      </c>
      <c r="N246" s="18" t="str">
        <f t="shared" si="21"/>
        <v>--</v>
      </c>
      <c r="O246" s="18" t="str">
        <f t="shared" si="21"/>
        <v>--</v>
      </c>
      <c r="P246" s="101" t="str">
        <f t="shared" si="22"/>
        <v>--</v>
      </c>
    </row>
    <row r="247" spans="1:16" s="39" customFormat="1" ht="12" hidden="1" customHeight="1" x14ac:dyDescent="0.2">
      <c r="A247" s="11">
        <v>21</v>
      </c>
      <c r="C247" s="105" t="str">
        <f t="shared" si="18"/>
        <v>項目21</v>
      </c>
      <c r="D247" s="18" t="str">
        <f t="shared" si="19"/>
        <v>--</v>
      </c>
      <c r="E247" s="18" t="str">
        <f t="shared" si="19"/>
        <v>--</v>
      </c>
      <c r="F247" s="18" t="str">
        <f t="shared" si="19"/>
        <v>--</v>
      </c>
      <c r="G247" s="18" t="str">
        <f t="shared" si="19"/>
        <v>--</v>
      </c>
      <c r="H247" s="18" t="str">
        <f t="shared" si="19"/>
        <v>--</v>
      </c>
      <c r="I247" s="18" t="str">
        <f t="shared" si="20"/>
        <v>--</v>
      </c>
      <c r="J247" s="18" t="str">
        <f t="shared" si="20"/>
        <v>--</v>
      </c>
      <c r="K247" s="18" t="str">
        <f t="shared" si="20"/>
        <v>--</v>
      </c>
      <c r="L247" s="18" t="str">
        <f t="shared" si="20"/>
        <v>--</v>
      </c>
      <c r="M247" s="18" t="str">
        <f t="shared" si="20"/>
        <v>--</v>
      </c>
      <c r="N247" s="18" t="str">
        <f t="shared" si="21"/>
        <v>--</v>
      </c>
      <c r="O247" s="18" t="str">
        <f t="shared" si="21"/>
        <v>--</v>
      </c>
      <c r="P247" s="101" t="str">
        <f t="shared" si="22"/>
        <v>--</v>
      </c>
    </row>
    <row r="248" spans="1:16" s="39" customFormat="1" ht="12" hidden="1" customHeight="1" x14ac:dyDescent="0.2">
      <c r="A248" s="11">
        <v>22</v>
      </c>
      <c r="C248" s="105" t="str">
        <f t="shared" si="18"/>
        <v>項目22</v>
      </c>
      <c r="D248" s="18" t="str">
        <f t="shared" si="19"/>
        <v>--</v>
      </c>
      <c r="E248" s="18" t="str">
        <f t="shared" si="19"/>
        <v>--</v>
      </c>
      <c r="F248" s="18" t="str">
        <f t="shared" si="19"/>
        <v>--</v>
      </c>
      <c r="G248" s="18" t="str">
        <f t="shared" si="19"/>
        <v>--</v>
      </c>
      <c r="H248" s="18" t="str">
        <f t="shared" si="19"/>
        <v>--</v>
      </c>
      <c r="I248" s="18" t="str">
        <f t="shared" si="20"/>
        <v>--</v>
      </c>
      <c r="J248" s="18" t="str">
        <f t="shared" si="20"/>
        <v>--</v>
      </c>
      <c r="K248" s="18" t="str">
        <f t="shared" si="20"/>
        <v>--</v>
      </c>
      <c r="L248" s="18" t="str">
        <f t="shared" si="20"/>
        <v>--</v>
      </c>
      <c r="M248" s="18" t="str">
        <f t="shared" si="20"/>
        <v>--</v>
      </c>
      <c r="N248" s="18" t="str">
        <f t="shared" si="21"/>
        <v>--</v>
      </c>
      <c r="O248" s="18" t="str">
        <f t="shared" si="21"/>
        <v>--</v>
      </c>
      <c r="P248" s="101" t="str">
        <f t="shared" si="22"/>
        <v>--</v>
      </c>
    </row>
    <row r="249" spans="1:16" s="39" customFormat="1" ht="12" hidden="1" customHeight="1" x14ac:dyDescent="0.2">
      <c r="A249" s="11">
        <v>23</v>
      </c>
      <c r="C249" s="105" t="str">
        <f t="shared" si="18"/>
        <v>項目23</v>
      </c>
      <c r="D249" s="18" t="str">
        <f t="shared" si="19"/>
        <v>--</v>
      </c>
      <c r="E249" s="18" t="str">
        <f t="shared" si="19"/>
        <v>--</v>
      </c>
      <c r="F249" s="18" t="str">
        <f t="shared" si="19"/>
        <v>--</v>
      </c>
      <c r="G249" s="18" t="str">
        <f t="shared" si="19"/>
        <v>--</v>
      </c>
      <c r="H249" s="18" t="str">
        <f t="shared" si="19"/>
        <v>--</v>
      </c>
      <c r="I249" s="18" t="str">
        <f t="shared" si="20"/>
        <v>--</v>
      </c>
      <c r="J249" s="18" t="str">
        <f t="shared" si="20"/>
        <v>--</v>
      </c>
      <c r="K249" s="18" t="str">
        <f t="shared" si="20"/>
        <v>--</v>
      </c>
      <c r="L249" s="18" t="str">
        <f t="shared" si="20"/>
        <v>--</v>
      </c>
      <c r="M249" s="18" t="str">
        <f t="shared" si="20"/>
        <v>--</v>
      </c>
      <c r="N249" s="18" t="str">
        <f t="shared" si="21"/>
        <v>--</v>
      </c>
      <c r="O249" s="18" t="str">
        <f t="shared" si="21"/>
        <v>--</v>
      </c>
      <c r="P249" s="101" t="str">
        <f t="shared" si="22"/>
        <v>--</v>
      </c>
    </row>
    <row r="250" spans="1:16" s="39" customFormat="1" ht="12" hidden="1" customHeight="1" x14ac:dyDescent="0.2">
      <c r="A250" s="11">
        <v>24</v>
      </c>
      <c r="C250" s="105" t="str">
        <f t="shared" si="18"/>
        <v>項目24</v>
      </c>
      <c r="D250" s="18" t="str">
        <f t="shared" si="19"/>
        <v>--</v>
      </c>
      <c r="E250" s="18" t="str">
        <f t="shared" si="19"/>
        <v>--</v>
      </c>
      <c r="F250" s="18" t="str">
        <f t="shared" si="19"/>
        <v>--</v>
      </c>
      <c r="G250" s="18" t="str">
        <f t="shared" si="19"/>
        <v>--</v>
      </c>
      <c r="H250" s="18" t="str">
        <f t="shared" si="19"/>
        <v>--</v>
      </c>
      <c r="I250" s="18" t="str">
        <f t="shared" si="20"/>
        <v>--</v>
      </c>
      <c r="J250" s="18" t="str">
        <f t="shared" si="20"/>
        <v>--</v>
      </c>
      <c r="K250" s="18" t="str">
        <f t="shared" si="20"/>
        <v>--</v>
      </c>
      <c r="L250" s="18" t="str">
        <f t="shared" si="20"/>
        <v>--</v>
      </c>
      <c r="M250" s="18" t="str">
        <f t="shared" si="20"/>
        <v>--</v>
      </c>
      <c r="N250" s="18" t="str">
        <f t="shared" si="21"/>
        <v>--</v>
      </c>
      <c r="O250" s="18" t="str">
        <f t="shared" si="21"/>
        <v>--</v>
      </c>
      <c r="P250" s="101" t="str">
        <f t="shared" si="22"/>
        <v>--</v>
      </c>
    </row>
    <row r="251" spans="1:16" s="39" customFormat="1" ht="12" hidden="1" customHeight="1" x14ac:dyDescent="0.2">
      <c r="A251" s="11">
        <v>25</v>
      </c>
      <c r="C251" s="105" t="str">
        <f t="shared" si="18"/>
        <v>項目25</v>
      </c>
      <c r="D251" s="18" t="str">
        <f t="shared" si="19"/>
        <v>--</v>
      </c>
      <c r="E251" s="18" t="str">
        <f t="shared" si="19"/>
        <v>--</v>
      </c>
      <c r="F251" s="18" t="str">
        <f t="shared" si="19"/>
        <v>--</v>
      </c>
      <c r="G251" s="18" t="str">
        <f t="shared" si="19"/>
        <v>--</v>
      </c>
      <c r="H251" s="18" t="str">
        <f t="shared" si="19"/>
        <v>--</v>
      </c>
      <c r="I251" s="18" t="str">
        <f t="shared" si="20"/>
        <v>--</v>
      </c>
      <c r="J251" s="18" t="str">
        <f t="shared" si="20"/>
        <v>--</v>
      </c>
      <c r="K251" s="18" t="str">
        <f t="shared" si="20"/>
        <v>--</v>
      </c>
      <c r="L251" s="18" t="str">
        <f t="shared" si="20"/>
        <v>--</v>
      </c>
      <c r="M251" s="18" t="str">
        <f t="shared" si="20"/>
        <v>--</v>
      </c>
      <c r="N251" s="18" t="str">
        <f t="shared" si="21"/>
        <v>--</v>
      </c>
      <c r="O251" s="18" t="str">
        <f t="shared" si="21"/>
        <v>--</v>
      </c>
      <c r="P251" s="101" t="str">
        <f t="shared" si="22"/>
        <v>--</v>
      </c>
    </row>
    <row r="252" spans="1:16" s="39" customFormat="1" ht="12" hidden="1" customHeight="1" x14ac:dyDescent="0.2">
      <c r="A252" s="11">
        <v>26</v>
      </c>
      <c r="C252" s="105" t="str">
        <f t="shared" si="18"/>
        <v>項目26</v>
      </c>
      <c r="D252" s="18" t="str">
        <f t="shared" si="19"/>
        <v>--</v>
      </c>
      <c r="E252" s="18" t="str">
        <f t="shared" si="19"/>
        <v>--</v>
      </c>
      <c r="F252" s="18" t="str">
        <f t="shared" si="19"/>
        <v>--</v>
      </c>
      <c r="G252" s="18" t="str">
        <f t="shared" si="19"/>
        <v>--</v>
      </c>
      <c r="H252" s="18" t="str">
        <f t="shared" si="19"/>
        <v>--</v>
      </c>
      <c r="I252" s="18" t="str">
        <f t="shared" si="20"/>
        <v>--</v>
      </c>
      <c r="J252" s="18" t="str">
        <f t="shared" si="20"/>
        <v>--</v>
      </c>
      <c r="K252" s="18" t="str">
        <f t="shared" si="20"/>
        <v>--</v>
      </c>
      <c r="L252" s="18" t="str">
        <f t="shared" si="20"/>
        <v>--</v>
      </c>
      <c r="M252" s="18" t="str">
        <f t="shared" si="20"/>
        <v>--</v>
      </c>
      <c r="N252" s="18" t="str">
        <f t="shared" si="21"/>
        <v>--</v>
      </c>
      <c r="O252" s="18" t="str">
        <f t="shared" si="21"/>
        <v>--</v>
      </c>
      <c r="P252" s="101" t="str">
        <f t="shared" si="22"/>
        <v>--</v>
      </c>
    </row>
    <row r="253" spans="1:16" s="39" customFormat="1" ht="12" hidden="1" customHeight="1" x14ac:dyDescent="0.2">
      <c r="A253" s="11">
        <v>27</v>
      </c>
      <c r="C253" s="105" t="str">
        <f t="shared" si="18"/>
        <v>項目27</v>
      </c>
      <c r="D253" s="18" t="str">
        <f t="shared" si="19"/>
        <v>--</v>
      </c>
      <c r="E253" s="18" t="str">
        <f t="shared" si="19"/>
        <v>--</v>
      </c>
      <c r="F253" s="18" t="str">
        <f t="shared" si="19"/>
        <v>--</v>
      </c>
      <c r="G253" s="18" t="str">
        <f t="shared" si="19"/>
        <v>--</v>
      </c>
      <c r="H253" s="18" t="str">
        <f t="shared" si="19"/>
        <v>--</v>
      </c>
      <c r="I253" s="18" t="str">
        <f t="shared" si="20"/>
        <v>--</v>
      </c>
      <c r="J253" s="18" t="str">
        <f t="shared" si="20"/>
        <v>--</v>
      </c>
      <c r="K253" s="18" t="str">
        <f t="shared" si="20"/>
        <v>--</v>
      </c>
      <c r="L253" s="18" t="str">
        <f t="shared" si="20"/>
        <v>--</v>
      </c>
      <c r="M253" s="18" t="str">
        <f t="shared" si="20"/>
        <v>--</v>
      </c>
      <c r="N253" s="18" t="str">
        <f t="shared" si="21"/>
        <v>--</v>
      </c>
      <c r="O253" s="18" t="str">
        <f t="shared" si="21"/>
        <v>--</v>
      </c>
      <c r="P253" s="101" t="str">
        <f t="shared" si="22"/>
        <v>--</v>
      </c>
    </row>
    <row r="254" spans="1:16" s="39" customFormat="1" ht="12" hidden="1" customHeight="1" x14ac:dyDescent="0.2">
      <c r="A254" s="11">
        <v>28</v>
      </c>
      <c r="C254" s="105" t="str">
        <f t="shared" si="18"/>
        <v>項目28</v>
      </c>
      <c r="D254" s="18" t="str">
        <f t="shared" si="19"/>
        <v>--</v>
      </c>
      <c r="E254" s="18" t="str">
        <f t="shared" si="19"/>
        <v>--</v>
      </c>
      <c r="F254" s="18" t="str">
        <f t="shared" si="19"/>
        <v>--</v>
      </c>
      <c r="G254" s="18" t="str">
        <f t="shared" si="19"/>
        <v>--</v>
      </c>
      <c r="H254" s="18" t="str">
        <f t="shared" si="19"/>
        <v>--</v>
      </c>
      <c r="I254" s="18" t="str">
        <f t="shared" si="20"/>
        <v>--</v>
      </c>
      <c r="J254" s="18" t="str">
        <f t="shared" si="20"/>
        <v>--</v>
      </c>
      <c r="K254" s="18" t="str">
        <f t="shared" si="20"/>
        <v>--</v>
      </c>
      <c r="L254" s="18" t="str">
        <f t="shared" si="20"/>
        <v>--</v>
      </c>
      <c r="M254" s="18" t="str">
        <f t="shared" si="20"/>
        <v>--</v>
      </c>
      <c r="N254" s="18" t="str">
        <f t="shared" si="21"/>
        <v>--</v>
      </c>
      <c r="O254" s="18" t="str">
        <f t="shared" si="21"/>
        <v>--</v>
      </c>
      <c r="P254" s="101" t="str">
        <f t="shared" si="22"/>
        <v>--</v>
      </c>
    </row>
    <row r="255" spans="1:16" s="39" customFormat="1" ht="12" hidden="1" customHeight="1" x14ac:dyDescent="0.2">
      <c r="A255" s="11">
        <v>29</v>
      </c>
      <c r="C255" s="105" t="str">
        <f t="shared" si="18"/>
        <v>項目29</v>
      </c>
      <c r="D255" s="18" t="str">
        <f t="shared" si="19"/>
        <v>--</v>
      </c>
      <c r="E255" s="18" t="str">
        <f t="shared" si="19"/>
        <v>--</v>
      </c>
      <c r="F255" s="18" t="str">
        <f t="shared" si="19"/>
        <v>--</v>
      </c>
      <c r="G255" s="18" t="str">
        <f t="shared" si="19"/>
        <v>--</v>
      </c>
      <c r="H255" s="18" t="str">
        <f t="shared" si="19"/>
        <v>--</v>
      </c>
      <c r="I255" s="18" t="str">
        <f t="shared" si="20"/>
        <v>--</v>
      </c>
      <c r="J255" s="18" t="str">
        <f t="shared" si="20"/>
        <v>--</v>
      </c>
      <c r="K255" s="18" t="str">
        <f t="shared" si="20"/>
        <v>--</v>
      </c>
      <c r="L255" s="18" t="str">
        <f t="shared" si="20"/>
        <v>--</v>
      </c>
      <c r="M255" s="18" t="str">
        <f t="shared" si="20"/>
        <v>--</v>
      </c>
      <c r="N255" s="18" t="str">
        <f t="shared" si="21"/>
        <v>--</v>
      </c>
      <c r="O255" s="18" t="str">
        <f t="shared" si="21"/>
        <v>--</v>
      </c>
      <c r="P255" s="101" t="str">
        <f t="shared" si="22"/>
        <v>--</v>
      </c>
    </row>
    <row r="256" spans="1:16" s="39" customFormat="1" ht="12" hidden="1" customHeight="1" x14ac:dyDescent="0.2">
      <c r="A256" s="11">
        <v>30</v>
      </c>
      <c r="C256" s="105" t="str">
        <f t="shared" si="18"/>
        <v>項目30</v>
      </c>
      <c r="D256" s="18" t="str">
        <f t="shared" si="19"/>
        <v>--</v>
      </c>
      <c r="E256" s="18" t="str">
        <f t="shared" si="19"/>
        <v>--</v>
      </c>
      <c r="F256" s="18" t="str">
        <f t="shared" si="19"/>
        <v>--</v>
      </c>
      <c r="G256" s="18" t="str">
        <f t="shared" si="19"/>
        <v>--</v>
      </c>
      <c r="H256" s="18" t="str">
        <f t="shared" si="19"/>
        <v>--</v>
      </c>
      <c r="I256" s="18" t="str">
        <f t="shared" si="20"/>
        <v>--</v>
      </c>
      <c r="J256" s="18" t="str">
        <f t="shared" si="20"/>
        <v>--</v>
      </c>
      <c r="K256" s="18" t="str">
        <f t="shared" si="20"/>
        <v>--</v>
      </c>
      <c r="L256" s="18" t="str">
        <f t="shared" si="20"/>
        <v>--</v>
      </c>
      <c r="M256" s="18" t="str">
        <f t="shared" si="20"/>
        <v>--</v>
      </c>
      <c r="N256" s="18" t="str">
        <f t="shared" si="21"/>
        <v>--</v>
      </c>
      <c r="O256" s="18" t="str">
        <f t="shared" si="21"/>
        <v>--</v>
      </c>
      <c r="P256" s="101" t="str">
        <f t="shared" si="22"/>
        <v>--</v>
      </c>
    </row>
    <row r="257" spans="1:16" s="39" customFormat="1" ht="12" hidden="1" customHeight="1" x14ac:dyDescent="0.2">
      <c r="A257" s="11">
        <v>31</v>
      </c>
      <c r="C257" s="105" t="str">
        <f t="shared" si="18"/>
        <v>項目31</v>
      </c>
      <c r="D257" s="18" t="str">
        <f t="shared" si="19"/>
        <v>--</v>
      </c>
      <c r="E257" s="18" t="str">
        <f t="shared" si="19"/>
        <v>--</v>
      </c>
      <c r="F257" s="18" t="str">
        <f t="shared" si="19"/>
        <v>--</v>
      </c>
      <c r="G257" s="18" t="str">
        <f t="shared" si="19"/>
        <v>--</v>
      </c>
      <c r="H257" s="18" t="str">
        <f t="shared" si="19"/>
        <v>--</v>
      </c>
      <c r="I257" s="18" t="str">
        <f t="shared" si="20"/>
        <v>--</v>
      </c>
      <c r="J257" s="18" t="str">
        <f t="shared" si="20"/>
        <v>--</v>
      </c>
      <c r="K257" s="18" t="str">
        <f t="shared" si="20"/>
        <v>--</v>
      </c>
      <c r="L257" s="18" t="str">
        <f t="shared" si="20"/>
        <v>--</v>
      </c>
      <c r="M257" s="18" t="str">
        <f t="shared" si="20"/>
        <v>--</v>
      </c>
      <c r="N257" s="18" t="str">
        <f t="shared" si="21"/>
        <v>--</v>
      </c>
      <c r="O257" s="18" t="str">
        <f t="shared" si="21"/>
        <v>--</v>
      </c>
      <c r="P257" s="101" t="str">
        <f t="shared" si="22"/>
        <v>--</v>
      </c>
    </row>
    <row r="258" spans="1:16" s="39" customFormat="1" ht="12" hidden="1" customHeight="1" x14ac:dyDescent="0.2">
      <c r="A258" s="11">
        <v>32</v>
      </c>
      <c r="C258" s="105" t="str">
        <f t="shared" si="18"/>
        <v>項目32</v>
      </c>
      <c r="D258" s="18" t="str">
        <f t="shared" si="19"/>
        <v>--</v>
      </c>
      <c r="E258" s="18" t="str">
        <f t="shared" si="19"/>
        <v>--</v>
      </c>
      <c r="F258" s="18" t="str">
        <f t="shared" si="19"/>
        <v>--</v>
      </c>
      <c r="G258" s="18" t="str">
        <f t="shared" si="19"/>
        <v>--</v>
      </c>
      <c r="H258" s="18" t="str">
        <f t="shared" si="19"/>
        <v>--</v>
      </c>
      <c r="I258" s="18" t="str">
        <f t="shared" si="20"/>
        <v>--</v>
      </c>
      <c r="J258" s="18" t="str">
        <f t="shared" si="20"/>
        <v>--</v>
      </c>
      <c r="K258" s="18" t="str">
        <f t="shared" si="20"/>
        <v>--</v>
      </c>
      <c r="L258" s="18" t="str">
        <f t="shared" si="20"/>
        <v>--</v>
      </c>
      <c r="M258" s="18" t="str">
        <f t="shared" si="20"/>
        <v>--</v>
      </c>
      <c r="N258" s="18" t="str">
        <f t="shared" si="21"/>
        <v>--</v>
      </c>
      <c r="O258" s="18" t="str">
        <f t="shared" si="21"/>
        <v>--</v>
      </c>
      <c r="P258" s="101" t="str">
        <f t="shared" si="22"/>
        <v>--</v>
      </c>
    </row>
    <row r="259" spans="1:16" s="39" customFormat="1" ht="12" hidden="1" customHeight="1" x14ac:dyDescent="0.2">
      <c r="A259" s="11">
        <v>33</v>
      </c>
      <c r="C259" s="105" t="str">
        <f t="shared" si="18"/>
        <v>項目33</v>
      </c>
      <c r="D259" s="18" t="str">
        <f t="shared" si="19"/>
        <v>--</v>
      </c>
      <c r="E259" s="18" t="str">
        <f t="shared" si="19"/>
        <v>--</v>
      </c>
      <c r="F259" s="18" t="str">
        <f t="shared" si="19"/>
        <v>--</v>
      </c>
      <c r="G259" s="18" t="str">
        <f t="shared" si="19"/>
        <v>--</v>
      </c>
      <c r="H259" s="18" t="str">
        <f t="shared" si="19"/>
        <v>--</v>
      </c>
      <c r="I259" s="18" t="str">
        <f t="shared" si="20"/>
        <v>--</v>
      </c>
      <c r="J259" s="18" t="str">
        <f t="shared" si="20"/>
        <v>--</v>
      </c>
      <c r="K259" s="18" t="str">
        <f t="shared" si="20"/>
        <v>--</v>
      </c>
      <c r="L259" s="18" t="str">
        <f t="shared" si="20"/>
        <v>--</v>
      </c>
      <c r="M259" s="18" t="str">
        <f t="shared" si="20"/>
        <v>--</v>
      </c>
      <c r="N259" s="18" t="str">
        <f t="shared" si="21"/>
        <v>--</v>
      </c>
      <c r="O259" s="18" t="str">
        <f t="shared" si="21"/>
        <v>--</v>
      </c>
      <c r="P259" s="101" t="str">
        <f t="shared" si="22"/>
        <v>--</v>
      </c>
    </row>
    <row r="260" spans="1:16" s="39" customFormat="1" ht="12" hidden="1" customHeight="1" x14ac:dyDescent="0.2">
      <c r="A260" s="11">
        <v>34</v>
      </c>
      <c r="C260" s="105" t="str">
        <f t="shared" si="18"/>
        <v>項目34</v>
      </c>
      <c r="D260" s="18" t="str">
        <f t="shared" si="19"/>
        <v>--</v>
      </c>
      <c r="E260" s="18" t="str">
        <f t="shared" si="19"/>
        <v>--</v>
      </c>
      <c r="F260" s="18" t="str">
        <f t="shared" si="19"/>
        <v>--</v>
      </c>
      <c r="G260" s="18" t="str">
        <f t="shared" si="19"/>
        <v>--</v>
      </c>
      <c r="H260" s="18" t="str">
        <f t="shared" si="19"/>
        <v>--</v>
      </c>
      <c r="I260" s="18" t="str">
        <f t="shared" si="20"/>
        <v>--</v>
      </c>
      <c r="J260" s="18" t="str">
        <f t="shared" si="20"/>
        <v>--</v>
      </c>
      <c r="K260" s="18" t="str">
        <f t="shared" si="20"/>
        <v>--</v>
      </c>
      <c r="L260" s="18" t="str">
        <f t="shared" si="20"/>
        <v>--</v>
      </c>
      <c r="M260" s="18" t="str">
        <f t="shared" si="20"/>
        <v>--</v>
      </c>
      <c r="N260" s="18" t="str">
        <f t="shared" si="21"/>
        <v>--</v>
      </c>
      <c r="O260" s="18" t="str">
        <f t="shared" si="21"/>
        <v>--</v>
      </c>
      <c r="P260" s="101" t="str">
        <f t="shared" si="22"/>
        <v>--</v>
      </c>
    </row>
    <row r="261" spans="1:16" s="39" customFormat="1" ht="12" hidden="1" customHeight="1" x14ac:dyDescent="0.2">
      <c r="A261" s="11">
        <v>35</v>
      </c>
      <c r="C261" s="105" t="str">
        <f t="shared" si="18"/>
        <v>項目35</v>
      </c>
      <c r="D261" s="18" t="str">
        <f t="shared" si="19"/>
        <v>--</v>
      </c>
      <c r="E261" s="18" t="str">
        <f t="shared" si="19"/>
        <v>--</v>
      </c>
      <c r="F261" s="18" t="str">
        <f t="shared" si="19"/>
        <v>--</v>
      </c>
      <c r="G261" s="18" t="str">
        <f t="shared" si="19"/>
        <v>--</v>
      </c>
      <c r="H261" s="18" t="str">
        <f t="shared" si="19"/>
        <v>--</v>
      </c>
      <c r="I261" s="18" t="str">
        <f t="shared" si="20"/>
        <v>--</v>
      </c>
      <c r="J261" s="18" t="str">
        <f t="shared" si="20"/>
        <v>--</v>
      </c>
      <c r="K261" s="18" t="str">
        <f t="shared" si="20"/>
        <v>--</v>
      </c>
      <c r="L261" s="18" t="str">
        <f t="shared" si="20"/>
        <v>--</v>
      </c>
      <c r="M261" s="18" t="str">
        <f t="shared" si="20"/>
        <v>--</v>
      </c>
      <c r="N261" s="18" t="str">
        <f t="shared" si="21"/>
        <v>--</v>
      </c>
      <c r="O261" s="18" t="str">
        <f t="shared" si="21"/>
        <v>--</v>
      </c>
      <c r="P261" s="101" t="str">
        <f t="shared" si="22"/>
        <v>--</v>
      </c>
    </row>
    <row r="262" spans="1:16" s="39" customFormat="1" ht="12" hidden="1" customHeight="1" x14ac:dyDescent="0.2">
      <c r="A262" s="11">
        <v>36</v>
      </c>
      <c r="C262" s="105" t="str">
        <f t="shared" si="18"/>
        <v>項目36</v>
      </c>
      <c r="D262" s="18" t="str">
        <f t="shared" si="19"/>
        <v>--</v>
      </c>
      <c r="E262" s="18" t="str">
        <f t="shared" si="19"/>
        <v>--</v>
      </c>
      <c r="F262" s="18" t="str">
        <f t="shared" si="19"/>
        <v>--</v>
      </c>
      <c r="G262" s="18" t="str">
        <f t="shared" si="19"/>
        <v>--</v>
      </c>
      <c r="H262" s="18" t="str">
        <f t="shared" si="19"/>
        <v>--</v>
      </c>
      <c r="I262" s="18" t="str">
        <f t="shared" si="20"/>
        <v>--</v>
      </c>
      <c r="J262" s="18" t="str">
        <f t="shared" si="20"/>
        <v>--</v>
      </c>
      <c r="K262" s="18" t="str">
        <f t="shared" si="20"/>
        <v>--</v>
      </c>
      <c r="L262" s="18" t="str">
        <f t="shared" si="20"/>
        <v>--</v>
      </c>
      <c r="M262" s="18" t="str">
        <f t="shared" si="20"/>
        <v>--</v>
      </c>
      <c r="N262" s="18" t="str">
        <f t="shared" si="21"/>
        <v>--</v>
      </c>
      <c r="O262" s="18" t="str">
        <f t="shared" si="21"/>
        <v>--</v>
      </c>
      <c r="P262" s="101" t="str">
        <f t="shared" si="22"/>
        <v>--</v>
      </c>
    </row>
    <row r="263" spans="1:16" s="39" customFormat="1" ht="12" hidden="1" customHeight="1" x14ac:dyDescent="0.2">
      <c r="A263" s="11">
        <v>37</v>
      </c>
      <c r="C263" s="105" t="str">
        <f t="shared" si="18"/>
        <v>項目37</v>
      </c>
      <c r="D263" s="18" t="str">
        <f t="shared" si="19"/>
        <v>--</v>
      </c>
      <c r="E263" s="18" t="str">
        <f t="shared" si="19"/>
        <v>--</v>
      </c>
      <c r="F263" s="18" t="str">
        <f t="shared" si="19"/>
        <v>--</v>
      </c>
      <c r="G263" s="18" t="str">
        <f t="shared" si="19"/>
        <v>--</v>
      </c>
      <c r="H263" s="18" t="str">
        <f t="shared" si="19"/>
        <v>--</v>
      </c>
      <c r="I263" s="18" t="str">
        <f t="shared" si="20"/>
        <v>--</v>
      </c>
      <c r="J263" s="18" t="str">
        <f t="shared" si="20"/>
        <v>--</v>
      </c>
      <c r="K263" s="18" t="str">
        <f t="shared" si="20"/>
        <v>--</v>
      </c>
      <c r="L263" s="18" t="str">
        <f t="shared" si="20"/>
        <v>--</v>
      </c>
      <c r="M263" s="18" t="str">
        <f t="shared" si="20"/>
        <v>--</v>
      </c>
      <c r="N263" s="18" t="str">
        <f t="shared" si="21"/>
        <v>--</v>
      </c>
      <c r="O263" s="18" t="str">
        <f t="shared" si="21"/>
        <v>--</v>
      </c>
      <c r="P263" s="101" t="str">
        <f t="shared" si="22"/>
        <v>--</v>
      </c>
    </row>
    <row r="264" spans="1:16" s="39" customFormat="1" ht="12" hidden="1" customHeight="1" x14ac:dyDescent="0.2">
      <c r="A264" s="11">
        <v>38</v>
      </c>
      <c r="C264" s="105" t="str">
        <f t="shared" si="18"/>
        <v>項目38</v>
      </c>
      <c r="D264" s="18" t="str">
        <f t="shared" si="19"/>
        <v>--</v>
      </c>
      <c r="E264" s="18" t="str">
        <f t="shared" si="19"/>
        <v>--</v>
      </c>
      <c r="F264" s="18" t="str">
        <f t="shared" si="19"/>
        <v>--</v>
      </c>
      <c r="G264" s="18" t="str">
        <f t="shared" si="19"/>
        <v>--</v>
      </c>
      <c r="H264" s="18" t="str">
        <f t="shared" si="19"/>
        <v>--</v>
      </c>
      <c r="I264" s="18" t="str">
        <f t="shared" si="20"/>
        <v>--</v>
      </c>
      <c r="J264" s="18" t="str">
        <f t="shared" si="20"/>
        <v>--</v>
      </c>
      <c r="K264" s="18" t="str">
        <f t="shared" si="20"/>
        <v>--</v>
      </c>
      <c r="L264" s="18" t="str">
        <f t="shared" si="20"/>
        <v>--</v>
      </c>
      <c r="M264" s="18" t="str">
        <f t="shared" si="20"/>
        <v>--</v>
      </c>
      <c r="N264" s="18" t="str">
        <f t="shared" si="21"/>
        <v>--</v>
      </c>
      <c r="O264" s="18" t="str">
        <f t="shared" si="21"/>
        <v>--</v>
      </c>
      <c r="P264" s="101" t="str">
        <f t="shared" si="22"/>
        <v>--</v>
      </c>
    </row>
    <row r="265" spans="1:16" s="39" customFormat="1" ht="12" hidden="1" customHeight="1" x14ac:dyDescent="0.2">
      <c r="A265" s="11">
        <v>39</v>
      </c>
      <c r="C265" s="105" t="str">
        <f t="shared" si="18"/>
        <v>項目39</v>
      </c>
      <c r="D265" s="18" t="str">
        <f t="shared" si="19"/>
        <v>--</v>
      </c>
      <c r="E265" s="18" t="str">
        <f t="shared" si="19"/>
        <v>--</v>
      </c>
      <c r="F265" s="18" t="str">
        <f t="shared" si="19"/>
        <v>--</v>
      </c>
      <c r="G265" s="18" t="str">
        <f t="shared" si="19"/>
        <v>--</v>
      </c>
      <c r="H265" s="18" t="str">
        <f t="shared" si="19"/>
        <v>--</v>
      </c>
      <c r="I265" s="18" t="str">
        <f t="shared" si="20"/>
        <v>--</v>
      </c>
      <c r="J265" s="18" t="str">
        <f t="shared" si="20"/>
        <v>--</v>
      </c>
      <c r="K265" s="18" t="str">
        <f t="shared" si="20"/>
        <v>--</v>
      </c>
      <c r="L265" s="18" t="str">
        <f t="shared" si="20"/>
        <v>--</v>
      </c>
      <c r="M265" s="18" t="str">
        <f t="shared" si="20"/>
        <v>--</v>
      </c>
      <c r="N265" s="18" t="str">
        <f t="shared" si="21"/>
        <v>--</v>
      </c>
      <c r="O265" s="18" t="str">
        <f t="shared" si="21"/>
        <v>--</v>
      </c>
      <c r="P265" s="101" t="str">
        <f t="shared" si="22"/>
        <v>--</v>
      </c>
    </row>
    <row r="266" spans="1:16" s="39" customFormat="1" ht="12" hidden="1" customHeight="1" x14ac:dyDescent="0.2">
      <c r="A266" s="11">
        <v>40</v>
      </c>
      <c r="C266" s="105" t="str">
        <f t="shared" si="18"/>
        <v>項目40</v>
      </c>
      <c r="D266" s="18" t="str">
        <f t="shared" si="19"/>
        <v>--</v>
      </c>
      <c r="E266" s="18" t="str">
        <f t="shared" si="19"/>
        <v>--</v>
      </c>
      <c r="F266" s="18" t="str">
        <f t="shared" si="19"/>
        <v>--</v>
      </c>
      <c r="G266" s="18" t="str">
        <f t="shared" si="19"/>
        <v>--</v>
      </c>
      <c r="H266" s="18" t="str">
        <f t="shared" si="19"/>
        <v>--</v>
      </c>
      <c r="I266" s="18" t="str">
        <f t="shared" si="20"/>
        <v>--</v>
      </c>
      <c r="J266" s="18" t="str">
        <f t="shared" si="20"/>
        <v>--</v>
      </c>
      <c r="K266" s="18" t="str">
        <f t="shared" si="20"/>
        <v>--</v>
      </c>
      <c r="L266" s="18" t="str">
        <f t="shared" si="20"/>
        <v>--</v>
      </c>
      <c r="M266" s="18" t="str">
        <f t="shared" si="20"/>
        <v>--</v>
      </c>
      <c r="N266" s="18" t="str">
        <f t="shared" si="21"/>
        <v>--</v>
      </c>
      <c r="O266" s="18" t="str">
        <f t="shared" si="21"/>
        <v>--</v>
      </c>
      <c r="P266" s="101" t="str">
        <f t="shared" si="22"/>
        <v>--</v>
      </c>
    </row>
    <row r="267" spans="1:16" s="39" customFormat="1" ht="12" hidden="1" customHeight="1" x14ac:dyDescent="0.2">
      <c r="A267" s="11">
        <v>41</v>
      </c>
      <c r="C267" s="105" t="str">
        <f t="shared" si="18"/>
        <v>項目41</v>
      </c>
      <c r="D267" s="18" t="str">
        <f t="shared" si="19"/>
        <v>--</v>
      </c>
      <c r="E267" s="18" t="str">
        <f t="shared" si="19"/>
        <v>--</v>
      </c>
      <c r="F267" s="18" t="str">
        <f t="shared" si="19"/>
        <v>--</v>
      </c>
      <c r="G267" s="18" t="str">
        <f t="shared" si="19"/>
        <v>--</v>
      </c>
      <c r="H267" s="18" t="str">
        <f t="shared" si="19"/>
        <v>--</v>
      </c>
      <c r="I267" s="18" t="str">
        <f t="shared" si="20"/>
        <v>--</v>
      </c>
      <c r="J267" s="18" t="str">
        <f t="shared" si="20"/>
        <v>--</v>
      </c>
      <c r="K267" s="18" t="str">
        <f t="shared" si="20"/>
        <v>--</v>
      </c>
      <c r="L267" s="18" t="str">
        <f t="shared" si="20"/>
        <v>--</v>
      </c>
      <c r="M267" s="18" t="str">
        <f t="shared" si="20"/>
        <v>--</v>
      </c>
      <c r="N267" s="18" t="str">
        <f t="shared" si="21"/>
        <v>--</v>
      </c>
      <c r="O267" s="18" t="str">
        <f t="shared" si="21"/>
        <v>--</v>
      </c>
      <c r="P267" s="101" t="str">
        <f t="shared" si="22"/>
        <v>--</v>
      </c>
    </row>
    <row r="268" spans="1:16" s="39" customFormat="1" ht="12" hidden="1" customHeight="1" x14ac:dyDescent="0.2">
      <c r="A268" s="11">
        <v>42</v>
      </c>
      <c r="C268" s="105" t="str">
        <f t="shared" si="18"/>
        <v>項目42</v>
      </c>
      <c r="D268" s="18" t="str">
        <f t="shared" si="19"/>
        <v>--</v>
      </c>
      <c r="E268" s="18" t="str">
        <f t="shared" si="19"/>
        <v>--</v>
      </c>
      <c r="F268" s="18" t="str">
        <f t="shared" si="19"/>
        <v>--</v>
      </c>
      <c r="G268" s="18" t="str">
        <f t="shared" si="19"/>
        <v>--</v>
      </c>
      <c r="H268" s="18" t="str">
        <f t="shared" si="19"/>
        <v>--</v>
      </c>
      <c r="I268" s="18" t="str">
        <f t="shared" si="20"/>
        <v>--</v>
      </c>
      <c r="J268" s="18" t="str">
        <f t="shared" si="20"/>
        <v>--</v>
      </c>
      <c r="K268" s="18" t="str">
        <f t="shared" si="20"/>
        <v>--</v>
      </c>
      <c r="L268" s="18" t="str">
        <f t="shared" si="20"/>
        <v>--</v>
      </c>
      <c r="M268" s="18" t="str">
        <f t="shared" si="20"/>
        <v>--</v>
      </c>
      <c r="N268" s="18" t="str">
        <f t="shared" si="21"/>
        <v>--</v>
      </c>
      <c r="O268" s="18" t="str">
        <f t="shared" si="21"/>
        <v>--</v>
      </c>
      <c r="P268" s="101" t="str">
        <f t="shared" si="22"/>
        <v>--</v>
      </c>
    </row>
    <row r="269" spans="1:16" s="39" customFormat="1" ht="12" hidden="1" customHeight="1" x14ac:dyDescent="0.2">
      <c r="A269" s="11">
        <v>43</v>
      </c>
      <c r="C269" s="105" t="str">
        <f t="shared" si="18"/>
        <v>項目43</v>
      </c>
      <c r="D269" s="18" t="str">
        <f t="shared" si="19"/>
        <v>--</v>
      </c>
      <c r="E269" s="18" t="str">
        <f t="shared" si="19"/>
        <v>--</v>
      </c>
      <c r="F269" s="18" t="str">
        <f t="shared" si="19"/>
        <v>--</v>
      </c>
      <c r="G269" s="18" t="str">
        <f t="shared" si="19"/>
        <v>--</v>
      </c>
      <c r="H269" s="18" t="str">
        <f t="shared" si="19"/>
        <v>--</v>
      </c>
      <c r="I269" s="18" t="str">
        <f t="shared" si="20"/>
        <v>--</v>
      </c>
      <c r="J269" s="18" t="str">
        <f t="shared" si="20"/>
        <v>--</v>
      </c>
      <c r="K269" s="18" t="str">
        <f t="shared" si="20"/>
        <v>--</v>
      </c>
      <c r="L269" s="18" t="str">
        <f t="shared" si="20"/>
        <v>--</v>
      </c>
      <c r="M269" s="18" t="str">
        <f t="shared" si="20"/>
        <v>--</v>
      </c>
      <c r="N269" s="18" t="str">
        <f t="shared" si="21"/>
        <v>--</v>
      </c>
      <c r="O269" s="18" t="str">
        <f t="shared" si="21"/>
        <v>--</v>
      </c>
      <c r="P269" s="101" t="str">
        <f t="shared" si="22"/>
        <v>--</v>
      </c>
    </row>
    <row r="270" spans="1:16" s="39" customFormat="1" ht="12" hidden="1" customHeight="1" x14ac:dyDescent="0.2">
      <c r="A270" s="11">
        <v>44</v>
      </c>
      <c r="C270" s="105" t="str">
        <f t="shared" si="18"/>
        <v>項目44</v>
      </c>
      <c r="D270" s="18" t="str">
        <f t="shared" si="19"/>
        <v>--</v>
      </c>
      <c r="E270" s="18" t="str">
        <f t="shared" si="19"/>
        <v>--</v>
      </c>
      <c r="F270" s="18" t="str">
        <f t="shared" si="19"/>
        <v>--</v>
      </c>
      <c r="G270" s="18" t="str">
        <f t="shared" si="19"/>
        <v>--</v>
      </c>
      <c r="H270" s="18" t="str">
        <f t="shared" si="19"/>
        <v>--</v>
      </c>
      <c r="I270" s="18" t="str">
        <f t="shared" si="20"/>
        <v>--</v>
      </c>
      <c r="J270" s="18" t="str">
        <f t="shared" si="20"/>
        <v>--</v>
      </c>
      <c r="K270" s="18" t="str">
        <f t="shared" si="20"/>
        <v>--</v>
      </c>
      <c r="L270" s="18" t="str">
        <f t="shared" si="20"/>
        <v>--</v>
      </c>
      <c r="M270" s="18" t="str">
        <f t="shared" si="20"/>
        <v>--</v>
      </c>
      <c r="N270" s="18" t="str">
        <f t="shared" si="21"/>
        <v>--</v>
      </c>
      <c r="O270" s="18" t="str">
        <f t="shared" si="21"/>
        <v>--</v>
      </c>
      <c r="P270" s="101" t="str">
        <f t="shared" si="22"/>
        <v>--</v>
      </c>
    </row>
    <row r="271" spans="1:16" s="39" customFormat="1" ht="12" hidden="1" customHeight="1" x14ac:dyDescent="0.2">
      <c r="A271" s="11">
        <v>45</v>
      </c>
      <c r="C271" s="105" t="str">
        <f t="shared" si="18"/>
        <v>項目45</v>
      </c>
      <c r="D271" s="18" t="str">
        <f t="shared" si="19"/>
        <v>--</v>
      </c>
      <c r="E271" s="18" t="str">
        <f t="shared" si="19"/>
        <v>--</v>
      </c>
      <c r="F271" s="18" t="str">
        <f t="shared" si="19"/>
        <v>--</v>
      </c>
      <c r="G271" s="18" t="str">
        <f t="shared" si="19"/>
        <v>--</v>
      </c>
      <c r="H271" s="18" t="str">
        <f t="shared" si="19"/>
        <v>--</v>
      </c>
      <c r="I271" s="18" t="str">
        <f t="shared" si="20"/>
        <v>--</v>
      </c>
      <c r="J271" s="18" t="str">
        <f t="shared" si="20"/>
        <v>--</v>
      </c>
      <c r="K271" s="18" t="str">
        <f t="shared" si="20"/>
        <v>--</v>
      </c>
      <c r="L271" s="18" t="str">
        <f t="shared" si="20"/>
        <v>--</v>
      </c>
      <c r="M271" s="18" t="str">
        <f t="shared" si="20"/>
        <v>--</v>
      </c>
      <c r="N271" s="18" t="str">
        <f t="shared" si="21"/>
        <v>--</v>
      </c>
      <c r="O271" s="18" t="str">
        <f t="shared" si="21"/>
        <v>--</v>
      </c>
      <c r="P271" s="101" t="str">
        <f t="shared" si="22"/>
        <v>--</v>
      </c>
    </row>
    <row r="272" spans="1:16" s="39" customFormat="1" ht="12" hidden="1" customHeight="1" x14ac:dyDescent="0.2">
      <c r="A272" s="11">
        <v>46</v>
      </c>
      <c r="C272" s="105" t="str">
        <f t="shared" si="18"/>
        <v>項目46</v>
      </c>
      <c r="D272" s="18" t="str">
        <f t="shared" si="19"/>
        <v>--</v>
      </c>
      <c r="E272" s="18" t="str">
        <f t="shared" si="19"/>
        <v>--</v>
      </c>
      <c r="F272" s="18" t="str">
        <f t="shared" si="19"/>
        <v>--</v>
      </c>
      <c r="G272" s="18" t="str">
        <f t="shared" si="19"/>
        <v>--</v>
      </c>
      <c r="H272" s="18" t="str">
        <f t="shared" si="19"/>
        <v>--</v>
      </c>
      <c r="I272" s="18" t="str">
        <f t="shared" si="20"/>
        <v>--</v>
      </c>
      <c r="J272" s="18" t="str">
        <f t="shared" si="20"/>
        <v>--</v>
      </c>
      <c r="K272" s="18" t="str">
        <f t="shared" si="20"/>
        <v>--</v>
      </c>
      <c r="L272" s="18" t="str">
        <f t="shared" si="20"/>
        <v>--</v>
      </c>
      <c r="M272" s="18" t="str">
        <f t="shared" si="20"/>
        <v>--</v>
      </c>
      <c r="N272" s="18" t="str">
        <f t="shared" si="21"/>
        <v>--</v>
      </c>
      <c r="O272" s="18" t="str">
        <f t="shared" si="21"/>
        <v>--</v>
      </c>
      <c r="P272" s="101" t="str">
        <f t="shared" si="22"/>
        <v>--</v>
      </c>
    </row>
    <row r="273" spans="1:16" s="39" customFormat="1" ht="12" hidden="1" customHeight="1" x14ac:dyDescent="0.2">
      <c r="A273" s="11">
        <v>47</v>
      </c>
      <c r="C273" s="105" t="str">
        <f t="shared" si="18"/>
        <v>項目47</v>
      </c>
      <c r="D273" s="18" t="str">
        <f t="shared" si="19"/>
        <v>--</v>
      </c>
      <c r="E273" s="18" t="str">
        <f t="shared" si="19"/>
        <v>--</v>
      </c>
      <c r="F273" s="18" t="str">
        <f t="shared" si="19"/>
        <v>--</v>
      </c>
      <c r="G273" s="18" t="str">
        <f t="shared" si="19"/>
        <v>--</v>
      </c>
      <c r="H273" s="18" t="str">
        <f t="shared" si="19"/>
        <v>--</v>
      </c>
      <c r="I273" s="18" t="str">
        <f t="shared" si="20"/>
        <v>--</v>
      </c>
      <c r="J273" s="18" t="str">
        <f t="shared" si="20"/>
        <v>--</v>
      </c>
      <c r="K273" s="18" t="str">
        <f t="shared" si="20"/>
        <v>--</v>
      </c>
      <c r="L273" s="18" t="str">
        <f t="shared" si="20"/>
        <v>--</v>
      </c>
      <c r="M273" s="18" t="str">
        <f t="shared" si="20"/>
        <v>--</v>
      </c>
      <c r="N273" s="18" t="str">
        <f t="shared" si="21"/>
        <v>--</v>
      </c>
      <c r="O273" s="18" t="str">
        <f t="shared" si="21"/>
        <v>--</v>
      </c>
      <c r="P273" s="101" t="str">
        <f t="shared" si="22"/>
        <v>--</v>
      </c>
    </row>
    <row r="274" spans="1:16" s="39" customFormat="1" ht="12" hidden="1" customHeight="1" x14ac:dyDescent="0.2">
      <c r="A274" s="11">
        <v>48</v>
      </c>
      <c r="C274" s="105" t="str">
        <f t="shared" si="18"/>
        <v>項目48</v>
      </c>
      <c r="D274" s="18" t="str">
        <f t="shared" si="19"/>
        <v>--</v>
      </c>
      <c r="E274" s="18" t="str">
        <f t="shared" si="19"/>
        <v>--</v>
      </c>
      <c r="F274" s="18" t="str">
        <f t="shared" si="19"/>
        <v>--</v>
      </c>
      <c r="G274" s="18" t="str">
        <f t="shared" si="19"/>
        <v>--</v>
      </c>
      <c r="H274" s="18" t="str">
        <f t="shared" si="19"/>
        <v>--</v>
      </c>
      <c r="I274" s="18" t="str">
        <f t="shared" si="20"/>
        <v>--</v>
      </c>
      <c r="J274" s="18" t="str">
        <f t="shared" si="20"/>
        <v>--</v>
      </c>
      <c r="K274" s="18" t="str">
        <f t="shared" si="20"/>
        <v>--</v>
      </c>
      <c r="L274" s="18" t="str">
        <f t="shared" si="20"/>
        <v>--</v>
      </c>
      <c r="M274" s="18" t="str">
        <f t="shared" si="20"/>
        <v>--</v>
      </c>
      <c r="N274" s="18" t="str">
        <f t="shared" si="21"/>
        <v>--</v>
      </c>
      <c r="O274" s="18" t="str">
        <f t="shared" si="21"/>
        <v>--</v>
      </c>
      <c r="P274" s="101" t="str">
        <f t="shared" si="22"/>
        <v>--</v>
      </c>
    </row>
    <row r="275" spans="1:16" s="39" customFormat="1" ht="12" hidden="1" customHeight="1" x14ac:dyDescent="0.2">
      <c r="A275" s="11">
        <v>49</v>
      </c>
      <c r="C275" s="105" t="str">
        <f t="shared" si="18"/>
        <v>項目49</v>
      </c>
      <c r="D275" s="18" t="str">
        <f t="shared" si="19"/>
        <v>--</v>
      </c>
      <c r="E275" s="18" t="str">
        <f t="shared" si="19"/>
        <v>--</v>
      </c>
      <c r="F275" s="18" t="str">
        <f t="shared" si="19"/>
        <v>--</v>
      </c>
      <c r="G275" s="18" t="str">
        <f t="shared" si="19"/>
        <v>--</v>
      </c>
      <c r="H275" s="18" t="str">
        <f t="shared" si="19"/>
        <v>--</v>
      </c>
      <c r="I275" s="18" t="str">
        <f t="shared" si="20"/>
        <v>--</v>
      </c>
      <c r="J275" s="18" t="str">
        <f t="shared" si="20"/>
        <v>--</v>
      </c>
      <c r="K275" s="18" t="str">
        <f t="shared" si="20"/>
        <v>--</v>
      </c>
      <c r="L275" s="18" t="str">
        <f t="shared" si="20"/>
        <v>--</v>
      </c>
      <c r="M275" s="18" t="str">
        <f t="shared" si="20"/>
        <v>--</v>
      </c>
      <c r="N275" s="18" t="str">
        <f t="shared" si="21"/>
        <v>--</v>
      </c>
      <c r="O275" s="18" t="str">
        <f t="shared" si="21"/>
        <v>--</v>
      </c>
      <c r="P275" s="101" t="str">
        <f t="shared" si="22"/>
        <v>--</v>
      </c>
    </row>
    <row r="276" spans="1:16" s="39" customFormat="1" ht="12" hidden="1" customHeight="1" x14ac:dyDescent="0.2">
      <c r="A276" s="11">
        <v>50</v>
      </c>
      <c r="C276" s="105" t="str">
        <f t="shared" si="18"/>
        <v>項目50</v>
      </c>
      <c r="D276" s="18" t="str">
        <f t="shared" si="19"/>
        <v>--</v>
      </c>
      <c r="E276" s="18" t="str">
        <f t="shared" si="19"/>
        <v>--</v>
      </c>
      <c r="F276" s="18" t="str">
        <f t="shared" si="19"/>
        <v>--</v>
      </c>
      <c r="G276" s="18" t="str">
        <f t="shared" si="19"/>
        <v>--</v>
      </c>
      <c r="H276" s="18" t="str">
        <f t="shared" si="19"/>
        <v>--</v>
      </c>
      <c r="I276" s="18" t="str">
        <f t="shared" si="20"/>
        <v>--</v>
      </c>
      <c r="J276" s="18" t="str">
        <f t="shared" si="20"/>
        <v>--</v>
      </c>
      <c r="K276" s="18" t="str">
        <f t="shared" si="20"/>
        <v>--</v>
      </c>
      <c r="L276" s="18" t="str">
        <f t="shared" si="20"/>
        <v>--</v>
      </c>
      <c r="M276" s="18" t="str">
        <f t="shared" si="20"/>
        <v>--</v>
      </c>
      <c r="N276" s="18" t="str">
        <f t="shared" si="21"/>
        <v>--</v>
      </c>
      <c r="O276" s="18" t="str">
        <f t="shared" si="21"/>
        <v>--</v>
      </c>
      <c r="P276" s="101" t="str">
        <f t="shared" si="22"/>
        <v>--</v>
      </c>
    </row>
    <row r="277" spans="1:16" s="39" customFormat="1" ht="3" hidden="1" customHeight="1" x14ac:dyDescent="0.2">
      <c r="A277" s="11"/>
      <c r="C277" s="222"/>
      <c r="D277" s="20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245"/>
      <c r="P277" s="195"/>
    </row>
    <row r="278" spans="1:16" s="39" customFormat="1" ht="14.25" hidden="1" customHeight="1" x14ac:dyDescent="0.2">
      <c r="A278" s="11"/>
      <c r="C278" s="24" t="s">
        <v>32</v>
      </c>
      <c r="D278" s="18" t="str">
        <f t="shared" ref="D278:P278" si="23">IF(COUNTIF(D$227:D$276, "--")=50, "--", SUM(D$227:D$276))</f>
        <v>--</v>
      </c>
      <c r="E278" s="18">
        <f t="shared" si="23"/>
        <v>4259230.1030570995</v>
      </c>
      <c r="F278" s="18">
        <f t="shared" si="23"/>
        <v>4275859.1300419997</v>
      </c>
      <c r="G278" s="18">
        <f t="shared" si="23"/>
        <v>4294415.8845745996</v>
      </c>
      <c r="H278" s="18">
        <f t="shared" si="23"/>
        <v>4324075.9232323999</v>
      </c>
      <c r="I278" s="18">
        <f t="shared" si="23"/>
        <v>4145916.2099294001</v>
      </c>
      <c r="J278" s="18">
        <f t="shared" si="23"/>
        <v>4472309.3556791004</v>
      </c>
      <c r="K278" s="18">
        <f t="shared" si="23"/>
        <v>4269676.4749125</v>
      </c>
      <c r="L278" s="18">
        <f t="shared" si="23"/>
        <v>5272681.7805535998</v>
      </c>
      <c r="M278" s="18">
        <f t="shared" si="23"/>
        <v>4240823.8011856992</v>
      </c>
      <c r="N278" s="18">
        <f t="shared" si="23"/>
        <v>4149827.2027376001</v>
      </c>
      <c r="O278" s="18">
        <f t="shared" si="23"/>
        <v>4450394.4773637</v>
      </c>
      <c r="P278" s="18">
        <f t="shared" si="23"/>
        <v>48155210.343267709</v>
      </c>
    </row>
  </sheetData>
  <phoneticPr fontId="28"/>
  <dataValidations count="1">
    <dataValidation type="list" allowBlank="1" showInputMessage="1" showErrorMessage="1" sqref="D1" xr:uid="{00000000-0002-0000-0300-000000000000}">
      <formula1>リスト用値単位</formula1>
    </dataValidation>
  </dataValidations>
  <printOptions horizontalCentered="1"/>
  <pageMargins left="0.59055118110236215" right="0.59055118110236215" top="0.59055118110236215" bottom="0.59055118110236215" header="0.31496062992125989" footer="0.31496062992125989"/>
  <pageSetup paperSize="9" orientation="landscape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390"/>
  <sheetViews>
    <sheetView zoomScale="75" workbookViewId="0">
      <pane xSplit="3" topLeftCell="D1" activePane="topRight" state="frozen"/>
      <selection pane="topRight"/>
    </sheetView>
  </sheetViews>
  <sheetFormatPr defaultColWidth="5.6328125" defaultRowHeight="12" x14ac:dyDescent="0.2"/>
  <cols>
    <col min="1" max="1" width="2.08984375" style="59" customWidth="1"/>
    <col min="2" max="2" width="1.6328125" style="59" customWidth="1"/>
    <col min="3" max="3" width="35.453125" style="100" customWidth="1"/>
    <col min="4" max="15" width="11.6328125" style="39" customWidth="1"/>
    <col min="16" max="16" width="15.6328125" style="39" customWidth="1"/>
    <col min="17" max="17" width="1.6328125" style="59" customWidth="1"/>
    <col min="18" max="18" width="2.08984375" style="59" customWidth="1"/>
    <col min="19" max="16384" width="5.6328125" style="59"/>
  </cols>
  <sheetData>
    <row r="1" spans="1:18" ht="24" customHeight="1" x14ac:dyDescent="0.2">
      <c r="A1" s="34"/>
      <c r="B1" s="34"/>
      <c r="C1" s="271"/>
      <c r="D1" s="11" t="s">
        <v>0</v>
      </c>
      <c r="E1" s="11">
        <f>VLOOKUP($D$1, 値単位リスト, 2, FALSE)</f>
        <v>1</v>
      </c>
      <c r="F1" s="11" t="s">
        <v>1</v>
      </c>
      <c r="G1" s="11">
        <f>VLOOKUP($F$1, 値単位リスト, 2, FALSE)</f>
        <v>2</v>
      </c>
      <c r="H1" s="11"/>
      <c r="I1" s="11"/>
      <c r="J1" s="11"/>
      <c r="K1" s="11"/>
      <c r="L1" s="11"/>
      <c r="M1" s="11"/>
      <c r="N1" s="11"/>
      <c r="O1" s="11"/>
      <c r="P1" s="11"/>
      <c r="Q1" s="34"/>
      <c r="R1" s="34"/>
    </row>
    <row r="2" spans="1:18" s="84" customFormat="1" ht="24" customHeight="1" x14ac:dyDescent="0.2">
      <c r="A2" s="113"/>
      <c r="C2" s="93" t="str">
        <f>"【 " &amp; 分析種別名称 &amp; " 平均売価推移 】" &amp; PI値モード名称</f>
        <v>【 カテゴリー別 平均売価推移 】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8" s="39" customFormat="1" ht="12.75" customHeight="1" x14ac:dyDescent="0.2">
      <c r="A3" s="11"/>
      <c r="C3" s="94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96" t="str">
        <f>IF(分析POS名称="","",分析POS名称) &amp;  " (" &amp; IF(年度開始年月=分析終了年月,年度開始年月,年度開始年月&amp;"～"&amp;分析終了年月) &amp; ")"</f>
        <v>RDS06 スーパー  04 首都圏 (2017年4月～2018年3月)</v>
      </c>
    </row>
    <row r="4" spans="1:18" ht="12" customHeight="1" x14ac:dyDescent="0.2">
      <c r="A4" s="34"/>
    </row>
    <row r="5" spans="1:18" ht="12" customHeight="1" x14ac:dyDescent="0.2">
      <c r="A5" s="34"/>
    </row>
    <row r="6" spans="1:18" ht="12" customHeight="1" x14ac:dyDescent="0.2">
      <c r="A6" s="34"/>
    </row>
    <row r="7" spans="1:18" ht="12" customHeight="1" x14ac:dyDescent="0.2">
      <c r="A7" s="34"/>
    </row>
    <row r="8" spans="1:18" ht="12" customHeight="1" x14ac:dyDescent="0.2">
      <c r="A8" s="34"/>
    </row>
    <row r="9" spans="1:18" ht="12" customHeight="1" x14ac:dyDescent="0.2">
      <c r="A9" s="34"/>
    </row>
    <row r="10" spans="1:18" ht="12" customHeight="1" x14ac:dyDescent="0.2">
      <c r="A10" s="34"/>
    </row>
    <row r="11" spans="1:18" ht="12" customHeight="1" x14ac:dyDescent="0.2">
      <c r="A11" s="34"/>
    </row>
    <row r="12" spans="1:18" ht="12" customHeight="1" x14ac:dyDescent="0.2">
      <c r="A12" s="34"/>
    </row>
    <row r="13" spans="1:18" ht="12" customHeight="1" x14ac:dyDescent="0.2">
      <c r="A13" s="34"/>
    </row>
    <row r="14" spans="1:18" ht="12" customHeight="1" x14ac:dyDescent="0.2">
      <c r="A14" s="34"/>
    </row>
    <row r="15" spans="1:18" ht="12" customHeight="1" x14ac:dyDescent="0.2">
      <c r="A15" s="34"/>
    </row>
    <row r="16" spans="1:18" ht="12" customHeight="1" x14ac:dyDescent="0.2">
      <c r="A16" s="34"/>
    </row>
    <row r="17" spans="1:15" ht="12" customHeight="1" x14ac:dyDescent="0.2">
      <c r="A17" s="34"/>
    </row>
    <row r="18" spans="1:15" ht="12" customHeight="1" x14ac:dyDescent="0.2">
      <c r="A18" s="34"/>
    </row>
    <row r="19" spans="1:15" ht="12" customHeight="1" x14ac:dyDescent="0.2">
      <c r="A19" s="34"/>
    </row>
    <row r="20" spans="1:15" ht="12" customHeight="1" x14ac:dyDescent="0.2">
      <c r="A20" s="34"/>
    </row>
    <row r="21" spans="1:15" ht="12" customHeight="1" x14ac:dyDescent="0.2">
      <c r="A21" s="34"/>
    </row>
    <row r="22" spans="1:15" ht="12" customHeight="1" x14ac:dyDescent="0.2">
      <c r="A22" s="34"/>
    </row>
    <row r="23" spans="1:15" ht="12" customHeight="1" x14ac:dyDescent="0.2">
      <c r="A23" s="34"/>
    </row>
    <row r="24" spans="1:15" ht="12" customHeight="1" x14ac:dyDescent="0.2">
      <c r="A24" s="34"/>
    </row>
    <row r="25" spans="1:15" ht="12" customHeight="1" x14ac:dyDescent="0.2">
      <c r="A25" s="34"/>
    </row>
    <row r="26" spans="1:15" ht="12" customHeight="1" x14ac:dyDescent="0.2">
      <c r="A26" s="34"/>
    </row>
    <row r="27" spans="1:15" ht="12" customHeight="1" x14ac:dyDescent="0.2">
      <c r="A27" s="34"/>
    </row>
    <row r="28" spans="1:15" ht="12" customHeight="1" x14ac:dyDescent="0.2">
      <c r="A28" s="34"/>
    </row>
    <row r="29" spans="1:15" ht="12" customHeight="1" x14ac:dyDescent="0.2">
      <c r="A29" s="34"/>
    </row>
    <row r="30" spans="1:15" ht="12" customHeight="1" x14ac:dyDescent="0.2">
      <c r="A30" s="34"/>
    </row>
    <row r="31" spans="1:15" ht="12" customHeight="1" x14ac:dyDescent="0.2">
      <c r="A31" s="34"/>
    </row>
    <row r="32" spans="1:15" ht="12" customHeight="1" thickBot="1" x14ac:dyDescent="0.25">
      <c r="A32" s="34"/>
      <c r="D32" s="11">
        <v>0</v>
      </c>
      <c r="E32" s="11">
        <v>1</v>
      </c>
      <c r="F32" s="11">
        <v>2</v>
      </c>
      <c r="G32" s="11">
        <v>3</v>
      </c>
      <c r="H32" s="11">
        <v>4</v>
      </c>
      <c r="I32" s="11">
        <v>5</v>
      </c>
      <c r="J32" s="11">
        <v>6</v>
      </c>
      <c r="K32" s="11">
        <v>7</v>
      </c>
      <c r="L32" s="11">
        <v>8</v>
      </c>
      <c r="M32" s="11">
        <v>9</v>
      </c>
      <c r="N32" s="11">
        <v>10</v>
      </c>
      <c r="O32" s="11">
        <v>11</v>
      </c>
    </row>
    <row r="33" spans="1:16" s="39" customFormat="1" ht="18" customHeight="1" thickBot="1" x14ac:dyDescent="0.25">
      <c r="A33" s="11"/>
      <c r="C33" s="102" t="str">
        <f>分析オプション&amp;"　単位：円"</f>
        <v xml:space="preserve"> [税抜分析]　単位：円</v>
      </c>
      <c r="D33" s="99" t="str">
        <f>INFO!AC$4</f>
        <v>4月</v>
      </c>
      <c r="E33" s="29" t="str">
        <f>INFO!AD$4</f>
        <v>5月</v>
      </c>
      <c r="F33" s="29" t="str">
        <f>INFO!AE$4</f>
        <v>6月</v>
      </c>
      <c r="G33" s="29" t="str">
        <f>INFO!AF$4</f>
        <v>7月</v>
      </c>
      <c r="H33" s="29" t="str">
        <f>INFO!AG$4</f>
        <v>8月</v>
      </c>
      <c r="I33" s="29" t="str">
        <f>INFO!AH$4</f>
        <v>9月</v>
      </c>
      <c r="J33" s="29" t="str">
        <f>INFO!AI$4</f>
        <v>10月</v>
      </c>
      <c r="K33" s="29" t="str">
        <f>INFO!AJ$4</f>
        <v>11月</v>
      </c>
      <c r="L33" s="29" t="str">
        <f>INFO!AK$4</f>
        <v>12月</v>
      </c>
      <c r="M33" s="29" t="str">
        <f>INFO!AL$4</f>
        <v>1月</v>
      </c>
      <c r="N33" s="29" t="str">
        <f>INFO!AM$4</f>
        <v>2月</v>
      </c>
      <c r="O33" s="98" t="str">
        <f>INFO!AN$4</f>
        <v>3月</v>
      </c>
      <c r="P33" s="104" t="s">
        <v>62</v>
      </c>
    </row>
    <row r="34" spans="1:16" s="39" customFormat="1" ht="15" customHeight="1" x14ac:dyDescent="0.2">
      <c r="A34" s="11">
        <v>1</v>
      </c>
      <c r="C34" s="135" t="str">
        <f t="shared" ref="C34:C83" si="0">IF(INDEX(項目,$A34,1)="","",INDEX(項目,$A34,1))</f>
        <v>加工食品</v>
      </c>
      <c r="D34" s="150" t="str">
        <f t="shared" ref="D34:H83" si="1">IF(ISERROR(D143/D89), "--", D143/D89)</f>
        <v>--</v>
      </c>
      <c r="E34" s="69">
        <f t="shared" si="1"/>
        <v>182.08104065944258</v>
      </c>
      <c r="F34" s="69">
        <f t="shared" si="1"/>
        <v>182.77923369942468</v>
      </c>
      <c r="G34" s="40">
        <f t="shared" si="1"/>
        <v>183.0314083937208</v>
      </c>
      <c r="H34" s="40">
        <f t="shared" si="1"/>
        <v>183.33831010817818</v>
      </c>
      <c r="I34" s="40">
        <f t="shared" ref="I34:M83" si="2">IF(ISERROR(I143/I89), "--", I143/I89)</f>
        <v>183.85152207968432</v>
      </c>
      <c r="J34" s="40">
        <f t="shared" si="2"/>
        <v>185.64843014714225</v>
      </c>
      <c r="K34" s="40">
        <f t="shared" si="2"/>
        <v>186.71384137292364</v>
      </c>
      <c r="L34" s="40">
        <f t="shared" si="2"/>
        <v>208.38447585516877</v>
      </c>
      <c r="M34" s="40">
        <f t="shared" si="2"/>
        <v>186.41313488095179</v>
      </c>
      <c r="N34" s="40">
        <f t="shared" ref="N34:P83" si="3">IF(ISERROR(N143/N89), "--", N143/N89)</f>
        <v>185.57185894813284</v>
      </c>
      <c r="O34" s="153">
        <f t="shared" si="3"/>
        <v>183.537700856556</v>
      </c>
      <c r="P34" s="149">
        <f t="shared" si="3"/>
        <v>186.74802292549731</v>
      </c>
    </row>
    <row r="35" spans="1:16" s="39" customFormat="1" ht="15" customHeight="1" x14ac:dyDescent="0.2">
      <c r="A35" s="11">
        <v>2</v>
      </c>
      <c r="C35" s="132" t="str">
        <f t="shared" si="0"/>
        <v>生鮮食品</v>
      </c>
      <c r="D35" s="200" t="str">
        <f t="shared" si="1"/>
        <v>--</v>
      </c>
      <c r="E35" s="33">
        <f t="shared" si="1"/>
        <v>127.99723565168792</v>
      </c>
      <c r="F35" s="33">
        <f t="shared" si="1"/>
        <v>134.79798280765652</v>
      </c>
      <c r="G35" s="33">
        <f t="shared" si="1"/>
        <v>132.18154392551358</v>
      </c>
      <c r="H35" s="33">
        <f t="shared" si="1"/>
        <v>129.26209918314976</v>
      </c>
      <c r="I35" s="33">
        <f t="shared" si="2"/>
        <v>129.7104301896052</v>
      </c>
      <c r="J35" s="33">
        <f t="shared" si="2"/>
        <v>135.84555864355266</v>
      </c>
      <c r="K35" s="33">
        <f t="shared" si="2"/>
        <v>139.60739765508168</v>
      </c>
      <c r="L35" s="33">
        <f t="shared" si="2"/>
        <v>152.04207405194808</v>
      </c>
      <c r="M35" s="33">
        <f t="shared" si="2"/>
        <v>145.76714675624706</v>
      </c>
      <c r="N35" s="33">
        <f t="shared" si="3"/>
        <v>142.85144939143638</v>
      </c>
      <c r="O35" s="144">
        <f t="shared" si="3"/>
        <v>138.79439632519302</v>
      </c>
      <c r="P35" s="170">
        <f t="shared" si="3"/>
        <v>137.37769070390712</v>
      </c>
    </row>
    <row r="36" spans="1:16" s="39" customFormat="1" ht="15" customHeight="1" thickBot="1" x14ac:dyDescent="0.25">
      <c r="A36" s="11">
        <v>3</v>
      </c>
      <c r="C36" s="132" t="str">
        <f t="shared" si="0"/>
        <v>菓子類</v>
      </c>
      <c r="D36" s="200" t="str">
        <f t="shared" si="1"/>
        <v>--</v>
      </c>
      <c r="E36" s="33">
        <f t="shared" si="1"/>
        <v>139.27224745134743</v>
      </c>
      <c r="F36" s="33">
        <f t="shared" si="1"/>
        <v>137.84276105260815</v>
      </c>
      <c r="G36" s="33">
        <f t="shared" si="1"/>
        <v>136.70295423493505</v>
      </c>
      <c r="H36" s="33">
        <f t="shared" si="1"/>
        <v>138.87008334830423</v>
      </c>
      <c r="I36" s="33">
        <f t="shared" si="2"/>
        <v>140.55621625154029</v>
      </c>
      <c r="J36" s="33">
        <f t="shared" si="2"/>
        <v>141.2008491576189</v>
      </c>
      <c r="K36" s="33">
        <f t="shared" si="2"/>
        <v>142.21133949569494</v>
      </c>
      <c r="L36" s="33">
        <f t="shared" si="2"/>
        <v>156.1827815672863</v>
      </c>
      <c r="M36" s="33">
        <f t="shared" si="2"/>
        <v>146.48243050129031</v>
      </c>
      <c r="N36" s="33">
        <f t="shared" si="3"/>
        <v>144.39535476651213</v>
      </c>
      <c r="O36" s="144">
        <f t="shared" si="3"/>
        <v>143.53363888336804</v>
      </c>
      <c r="P36" s="170">
        <f t="shared" si="3"/>
        <v>142.38190073369708</v>
      </c>
    </row>
    <row r="37" spans="1:16" s="39" customFormat="1" ht="15" hidden="1" customHeight="1" x14ac:dyDescent="0.2">
      <c r="A37" s="11">
        <v>4</v>
      </c>
      <c r="C37" s="132" t="str">
        <f t="shared" si="0"/>
        <v>項目4</v>
      </c>
      <c r="D37" s="200" t="str">
        <f t="shared" si="1"/>
        <v>--</v>
      </c>
      <c r="E37" s="33" t="str">
        <f t="shared" si="1"/>
        <v>--</v>
      </c>
      <c r="F37" s="33" t="str">
        <f t="shared" si="1"/>
        <v>--</v>
      </c>
      <c r="G37" s="33" t="str">
        <f t="shared" si="1"/>
        <v>--</v>
      </c>
      <c r="H37" s="33" t="str">
        <f t="shared" si="1"/>
        <v>--</v>
      </c>
      <c r="I37" s="33" t="str">
        <f t="shared" si="2"/>
        <v>--</v>
      </c>
      <c r="J37" s="33" t="str">
        <f t="shared" si="2"/>
        <v>--</v>
      </c>
      <c r="K37" s="33" t="str">
        <f t="shared" si="2"/>
        <v>--</v>
      </c>
      <c r="L37" s="33" t="str">
        <f t="shared" si="2"/>
        <v>--</v>
      </c>
      <c r="M37" s="33" t="str">
        <f t="shared" si="2"/>
        <v>--</v>
      </c>
      <c r="N37" s="33" t="str">
        <f t="shared" si="3"/>
        <v>--</v>
      </c>
      <c r="O37" s="144" t="str">
        <f t="shared" si="3"/>
        <v>--</v>
      </c>
      <c r="P37" s="170" t="str">
        <f t="shared" si="3"/>
        <v>--</v>
      </c>
    </row>
    <row r="38" spans="1:16" s="39" customFormat="1" ht="15" hidden="1" customHeight="1" x14ac:dyDescent="0.2">
      <c r="A38" s="11">
        <v>5</v>
      </c>
      <c r="C38" s="132" t="str">
        <f t="shared" si="0"/>
        <v>項目5</v>
      </c>
      <c r="D38" s="200" t="str">
        <f t="shared" si="1"/>
        <v>--</v>
      </c>
      <c r="E38" s="33" t="str">
        <f t="shared" si="1"/>
        <v>--</v>
      </c>
      <c r="F38" s="33" t="str">
        <f t="shared" si="1"/>
        <v>--</v>
      </c>
      <c r="G38" s="33" t="str">
        <f t="shared" si="1"/>
        <v>--</v>
      </c>
      <c r="H38" s="33" t="str">
        <f t="shared" si="1"/>
        <v>--</v>
      </c>
      <c r="I38" s="33" t="str">
        <f t="shared" si="2"/>
        <v>--</v>
      </c>
      <c r="J38" s="33" t="str">
        <f t="shared" si="2"/>
        <v>--</v>
      </c>
      <c r="K38" s="33" t="str">
        <f t="shared" si="2"/>
        <v>--</v>
      </c>
      <c r="L38" s="33" t="str">
        <f t="shared" si="2"/>
        <v>--</v>
      </c>
      <c r="M38" s="33" t="str">
        <f t="shared" si="2"/>
        <v>--</v>
      </c>
      <c r="N38" s="33" t="str">
        <f t="shared" si="3"/>
        <v>--</v>
      </c>
      <c r="O38" s="144" t="str">
        <f t="shared" si="3"/>
        <v>--</v>
      </c>
      <c r="P38" s="170" t="str">
        <f t="shared" si="3"/>
        <v>--</v>
      </c>
    </row>
    <row r="39" spans="1:16" s="39" customFormat="1" ht="15" hidden="1" customHeight="1" x14ac:dyDescent="0.2">
      <c r="A39" s="11">
        <v>6</v>
      </c>
      <c r="C39" s="132" t="str">
        <f t="shared" si="0"/>
        <v>項目6</v>
      </c>
      <c r="D39" s="200" t="str">
        <f t="shared" si="1"/>
        <v>--</v>
      </c>
      <c r="E39" s="33" t="str">
        <f t="shared" si="1"/>
        <v>--</v>
      </c>
      <c r="F39" s="33" t="str">
        <f t="shared" si="1"/>
        <v>--</v>
      </c>
      <c r="G39" s="33" t="str">
        <f t="shared" si="1"/>
        <v>--</v>
      </c>
      <c r="H39" s="33" t="str">
        <f t="shared" si="1"/>
        <v>--</v>
      </c>
      <c r="I39" s="33" t="str">
        <f t="shared" si="2"/>
        <v>--</v>
      </c>
      <c r="J39" s="33" t="str">
        <f t="shared" si="2"/>
        <v>--</v>
      </c>
      <c r="K39" s="33" t="str">
        <f t="shared" si="2"/>
        <v>--</v>
      </c>
      <c r="L39" s="33" t="str">
        <f t="shared" si="2"/>
        <v>--</v>
      </c>
      <c r="M39" s="33" t="str">
        <f t="shared" si="2"/>
        <v>--</v>
      </c>
      <c r="N39" s="33" t="str">
        <f t="shared" si="3"/>
        <v>--</v>
      </c>
      <c r="O39" s="144" t="str">
        <f t="shared" si="3"/>
        <v>--</v>
      </c>
      <c r="P39" s="170" t="str">
        <f t="shared" si="3"/>
        <v>--</v>
      </c>
    </row>
    <row r="40" spans="1:16" s="39" customFormat="1" ht="15" hidden="1" customHeight="1" x14ac:dyDescent="0.2">
      <c r="A40" s="11">
        <v>7</v>
      </c>
      <c r="C40" s="132" t="str">
        <f t="shared" si="0"/>
        <v>項目7</v>
      </c>
      <c r="D40" s="200" t="str">
        <f t="shared" si="1"/>
        <v>--</v>
      </c>
      <c r="E40" s="33" t="str">
        <f t="shared" si="1"/>
        <v>--</v>
      </c>
      <c r="F40" s="33" t="str">
        <f t="shared" si="1"/>
        <v>--</v>
      </c>
      <c r="G40" s="33" t="str">
        <f t="shared" si="1"/>
        <v>--</v>
      </c>
      <c r="H40" s="33" t="str">
        <f t="shared" si="1"/>
        <v>--</v>
      </c>
      <c r="I40" s="33" t="str">
        <f t="shared" si="2"/>
        <v>--</v>
      </c>
      <c r="J40" s="33" t="str">
        <f t="shared" si="2"/>
        <v>--</v>
      </c>
      <c r="K40" s="33" t="str">
        <f t="shared" si="2"/>
        <v>--</v>
      </c>
      <c r="L40" s="33" t="str">
        <f t="shared" si="2"/>
        <v>--</v>
      </c>
      <c r="M40" s="33" t="str">
        <f t="shared" si="2"/>
        <v>--</v>
      </c>
      <c r="N40" s="33" t="str">
        <f t="shared" si="3"/>
        <v>--</v>
      </c>
      <c r="O40" s="144" t="str">
        <f t="shared" si="3"/>
        <v>--</v>
      </c>
      <c r="P40" s="170" t="str">
        <f t="shared" si="3"/>
        <v>--</v>
      </c>
    </row>
    <row r="41" spans="1:16" s="39" customFormat="1" ht="15" hidden="1" customHeight="1" x14ac:dyDescent="0.2">
      <c r="A41" s="11">
        <v>8</v>
      </c>
      <c r="C41" s="132" t="str">
        <f t="shared" si="0"/>
        <v>項目8</v>
      </c>
      <c r="D41" s="200" t="str">
        <f t="shared" si="1"/>
        <v>--</v>
      </c>
      <c r="E41" s="33" t="str">
        <f t="shared" si="1"/>
        <v>--</v>
      </c>
      <c r="F41" s="33" t="str">
        <f t="shared" si="1"/>
        <v>--</v>
      </c>
      <c r="G41" s="33" t="str">
        <f t="shared" si="1"/>
        <v>--</v>
      </c>
      <c r="H41" s="33" t="str">
        <f t="shared" si="1"/>
        <v>--</v>
      </c>
      <c r="I41" s="33" t="str">
        <f t="shared" si="2"/>
        <v>--</v>
      </c>
      <c r="J41" s="33" t="str">
        <f t="shared" si="2"/>
        <v>--</v>
      </c>
      <c r="K41" s="33" t="str">
        <f t="shared" si="2"/>
        <v>--</v>
      </c>
      <c r="L41" s="33" t="str">
        <f t="shared" si="2"/>
        <v>--</v>
      </c>
      <c r="M41" s="33" t="str">
        <f t="shared" si="2"/>
        <v>--</v>
      </c>
      <c r="N41" s="33" t="str">
        <f t="shared" si="3"/>
        <v>--</v>
      </c>
      <c r="O41" s="144" t="str">
        <f t="shared" si="3"/>
        <v>--</v>
      </c>
      <c r="P41" s="170" t="str">
        <f t="shared" si="3"/>
        <v>--</v>
      </c>
    </row>
    <row r="42" spans="1:16" s="39" customFormat="1" ht="15" hidden="1" customHeight="1" x14ac:dyDescent="0.2">
      <c r="A42" s="11">
        <v>9</v>
      </c>
      <c r="C42" s="132" t="str">
        <f t="shared" si="0"/>
        <v>項目9</v>
      </c>
      <c r="D42" s="200" t="str">
        <f t="shared" si="1"/>
        <v>--</v>
      </c>
      <c r="E42" s="33" t="str">
        <f t="shared" si="1"/>
        <v>--</v>
      </c>
      <c r="F42" s="33" t="str">
        <f t="shared" si="1"/>
        <v>--</v>
      </c>
      <c r="G42" s="33" t="str">
        <f t="shared" si="1"/>
        <v>--</v>
      </c>
      <c r="H42" s="33" t="str">
        <f t="shared" si="1"/>
        <v>--</v>
      </c>
      <c r="I42" s="33" t="str">
        <f t="shared" si="2"/>
        <v>--</v>
      </c>
      <c r="J42" s="33" t="str">
        <f t="shared" si="2"/>
        <v>--</v>
      </c>
      <c r="K42" s="33" t="str">
        <f t="shared" si="2"/>
        <v>--</v>
      </c>
      <c r="L42" s="33" t="str">
        <f t="shared" si="2"/>
        <v>--</v>
      </c>
      <c r="M42" s="33" t="str">
        <f t="shared" si="2"/>
        <v>--</v>
      </c>
      <c r="N42" s="33" t="str">
        <f t="shared" si="3"/>
        <v>--</v>
      </c>
      <c r="O42" s="144" t="str">
        <f t="shared" si="3"/>
        <v>--</v>
      </c>
      <c r="P42" s="170" t="str">
        <f t="shared" si="3"/>
        <v>--</v>
      </c>
    </row>
    <row r="43" spans="1:16" s="39" customFormat="1" ht="15" hidden="1" customHeight="1" x14ac:dyDescent="0.2">
      <c r="A43" s="11">
        <v>10</v>
      </c>
      <c r="C43" s="132" t="str">
        <f t="shared" si="0"/>
        <v>項目10</v>
      </c>
      <c r="D43" s="200" t="str">
        <f t="shared" si="1"/>
        <v>--</v>
      </c>
      <c r="E43" s="33" t="str">
        <f t="shared" si="1"/>
        <v>--</v>
      </c>
      <c r="F43" s="33" t="str">
        <f t="shared" si="1"/>
        <v>--</v>
      </c>
      <c r="G43" s="33" t="str">
        <f t="shared" si="1"/>
        <v>--</v>
      </c>
      <c r="H43" s="33" t="str">
        <f t="shared" si="1"/>
        <v>--</v>
      </c>
      <c r="I43" s="33" t="str">
        <f t="shared" si="2"/>
        <v>--</v>
      </c>
      <c r="J43" s="33" t="str">
        <f t="shared" si="2"/>
        <v>--</v>
      </c>
      <c r="K43" s="33" t="str">
        <f t="shared" si="2"/>
        <v>--</v>
      </c>
      <c r="L43" s="33" t="str">
        <f t="shared" si="2"/>
        <v>--</v>
      </c>
      <c r="M43" s="33" t="str">
        <f t="shared" si="2"/>
        <v>--</v>
      </c>
      <c r="N43" s="33" t="str">
        <f t="shared" si="3"/>
        <v>--</v>
      </c>
      <c r="O43" s="144" t="str">
        <f t="shared" si="3"/>
        <v>--</v>
      </c>
      <c r="P43" s="170" t="str">
        <f t="shared" si="3"/>
        <v>--</v>
      </c>
    </row>
    <row r="44" spans="1:16" s="39" customFormat="1" ht="15" hidden="1" customHeight="1" x14ac:dyDescent="0.2">
      <c r="A44" s="11">
        <v>11</v>
      </c>
      <c r="C44" s="132" t="str">
        <f t="shared" si="0"/>
        <v>項目11</v>
      </c>
      <c r="D44" s="200" t="str">
        <f t="shared" si="1"/>
        <v>--</v>
      </c>
      <c r="E44" s="33" t="str">
        <f t="shared" si="1"/>
        <v>--</v>
      </c>
      <c r="F44" s="33" t="str">
        <f t="shared" si="1"/>
        <v>--</v>
      </c>
      <c r="G44" s="33" t="str">
        <f t="shared" si="1"/>
        <v>--</v>
      </c>
      <c r="H44" s="33" t="str">
        <f t="shared" si="1"/>
        <v>--</v>
      </c>
      <c r="I44" s="33" t="str">
        <f t="shared" si="2"/>
        <v>--</v>
      </c>
      <c r="J44" s="33" t="str">
        <f t="shared" si="2"/>
        <v>--</v>
      </c>
      <c r="K44" s="33" t="str">
        <f t="shared" si="2"/>
        <v>--</v>
      </c>
      <c r="L44" s="33" t="str">
        <f t="shared" si="2"/>
        <v>--</v>
      </c>
      <c r="M44" s="33" t="str">
        <f t="shared" si="2"/>
        <v>--</v>
      </c>
      <c r="N44" s="33" t="str">
        <f t="shared" si="3"/>
        <v>--</v>
      </c>
      <c r="O44" s="144" t="str">
        <f t="shared" si="3"/>
        <v>--</v>
      </c>
      <c r="P44" s="170" t="str">
        <f t="shared" si="3"/>
        <v>--</v>
      </c>
    </row>
    <row r="45" spans="1:16" s="39" customFormat="1" ht="15" hidden="1" customHeight="1" x14ac:dyDescent="0.2">
      <c r="A45" s="11">
        <v>12</v>
      </c>
      <c r="C45" s="132" t="str">
        <f t="shared" si="0"/>
        <v>項目12</v>
      </c>
      <c r="D45" s="200" t="str">
        <f t="shared" si="1"/>
        <v>--</v>
      </c>
      <c r="E45" s="33" t="str">
        <f t="shared" si="1"/>
        <v>--</v>
      </c>
      <c r="F45" s="33" t="str">
        <f t="shared" si="1"/>
        <v>--</v>
      </c>
      <c r="G45" s="33" t="str">
        <f t="shared" si="1"/>
        <v>--</v>
      </c>
      <c r="H45" s="33" t="str">
        <f t="shared" si="1"/>
        <v>--</v>
      </c>
      <c r="I45" s="33" t="str">
        <f t="shared" si="2"/>
        <v>--</v>
      </c>
      <c r="J45" s="33" t="str">
        <f t="shared" si="2"/>
        <v>--</v>
      </c>
      <c r="K45" s="33" t="str">
        <f t="shared" si="2"/>
        <v>--</v>
      </c>
      <c r="L45" s="33" t="str">
        <f t="shared" si="2"/>
        <v>--</v>
      </c>
      <c r="M45" s="33" t="str">
        <f t="shared" si="2"/>
        <v>--</v>
      </c>
      <c r="N45" s="33" t="str">
        <f t="shared" si="3"/>
        <v>--</v>
      </c>
      <c r="O45" s="144" t="str">
        <f t="shared" si="3"/>
        <v>--</v>
      </c>
      <c r="P45" s="170" t="str">
        <f t="shared" si="3"/>
        <v>--</v>
      </c>
    </row>
    <row r="46" spans="1:16" s="39" customFormat="1" ht="15" hidden="1" customHeight="1" x14ac:dyDescent="0.2">
      <c r="A46" s="11">
        <v>13</v>
      </c>
      <c r="C46" s="132" t="str">
        <f t="shared" si="0"/>
        <v>項目13</v>
      </c>
      <c r="D46" s="200" t="str">
        <f t="shared" si="1"/>
        <v>--</v>
      </c>
      <c r="E46" s="33" t="str">
        <f t="shared" si="1"/>
        <v>--</v>
      </c>
      <c r="F46" s="33" t="str">
        <f t="shared" si="1"/>
        <v>--</v>
      </c>
      <c r="G46" s="33" t="str">
        <f t="shared" si="1"/>
        <v>--</v>
      </c>
      <c r="H46" s="33" t="str">
        <f t="shared" si="1"/>
        <v>--</v>
      </c>
      <c r="I46" s="33" t="str">
        <f t="shared" si="2"/>
        <v>--</v>
      </c>
      <c r="J46" s="33" t="str">
        <f t="shared" si="2"/>
        <v>--</v>
      </c>
      <c r="K46" s="33" t="str">
        <f t="shared" si="2"/>
        <v>--</v>
      </c>
      <c r="L46" s="33" t="str">
        <f t="shared" si="2"/>
        <v>--</v>
      </c>
      <c r="M46" s="33" t="str">
        <f t="shared" si="2"/>
        <v>--</v>
      </c>
      <c r="N46" s="33" t="str">
        <f t="shared" si="3"/>
        <v>--</v>
      </c>
      <c r="O46" s="144" t="str">
        <f t="shared" si="3"/>
        <v>--</v>
      </c>
      <c r="P46" s="170" t="str">
        <f t="shared" si="3"/>
        <v>--</v>
      </c>
    </row>
    <row r="47" spans="1:16" s="39" customFormat="1" ht="15" hidden="1" customHeight="1" x14ac:dyDescent="0.2">
      <c r="A47" s="11">
        <v>14</v>
      </c>
      <c r="C47" s="132" t="str">
        <f t="shared" si="0"/>
        <v>項目14</v>
      </c>
      <c r="D47" s="200" t="str">
        <f t="shared" si="1"/>
        <v>--</v>
      </c>
      <c r="E47" s="33" t="str">
        <f t="shared" si="1"/>
        <v>--</v>
      </c>
      <c r="F47" s="33" t="str">
        <f t="shared" si="1"/>
        <v>--</v>
      </c>
      <c r="G47" s="33" t="str">
        <f t="shared" si="1"/>
        <v>--</v>
      </c>
      <c r="H47" s="33" t="str">
        <f t="shared" si="1"/>
        <v>--</v>
      </c>
      <c r="I47" s="33" t="str">
        <f t="shared" si="2"/>
        <v>--</v>
      </c>
      <c r="J47" s="33" t="str">
        <f t="shared" si="2"/>
        <v>--</v>
      </c>
      <c r="K47" s="33" t="str">
        <f t="shared" si="2"/>
        <v>--</v>
      </c>
      <c r="L47" s="33" t="str">
        <f t="shared" si="2"/>
        <v>--</v>
      </c>
      <c r="M47" s="33" t="str">
        <f t="shared" si="2"/>
        <v>--</v>
      </c>
      <c r="N47" s="33" t="str">
        <f t="shared" si="3"/>
        <v>--</v>
      </c>
      <c r="O47" s="144" t="str">
        <f t="shared" si="3"/>
        <v>--</v>
      </c>
      <c r="P47" s="170" t="str">
        <f t="shared" si="3"/>
        <v>--</v>
      </c>
    </row>
    <row r="48" spans="1:16" s="39" customFormat="1" ht="15" hidden="1" customHeight="1" x14ac:dyDescent="0.2">
      <c r="A48" s="11">
        <v>15</v>
      </c>
      <c r="C48" s="132" t="str">
        <f t="shared" si="0"/>
        <v>項目15</v>
      </c>
      <c r="D48" s="200" t="str">
        <f t="shared" si="1"/>
        <v>--</v>
      </c>
      <c r="E48" s="33" t="str">
        <f t="shared" si="1"/>
        <v>--</v>
      </c>
      <c r="F48" s="33" t="str">
        <f t="shared" si="1"/>
        <v>--</v>
      </c>
      <c r="G48" s="33" t="str">
        <f t="shared" si="1"/>
        <v>--</v>
      </c>
      <c r="H48" s="33" t="str">
        <f t="shared" si="1"/>
        <v>--</v>
      </c>
      <c r="I48" s="33" t="str">
        <f t="shared" si="2"/>
        <v>--</v>
      </c>
      <c r="J48" s="33" t="str">
        <f t="shared" si="2"/>
        <v>--</v>
      </c>
      <c r="K48" s="33" t="str">
        <f t="shared" si="2"/>
        <v>--</v>
      </c>
      <c r="L48" s="33" t="str">
        <f t="shared" si="2"/>
        <v>--</v>
      </c>
      <c r="M48" s="33" t="str">
        <f t="shared" si="2"/>
        <v>--</v>
      </c>
      <c r="N48" s="33" t="str">
        <f t="shared" si="3"/>
        <v>--</v>
      </c>
      <c r="O48" s="144" t="str">
        <f t="shared" si="3"/>
        <v>--</v>
      </c>
      <c r="P48" s="170" t="str">
        <f t="shared" si="3"/>
        <v>--</v>
      </c>
    </row>
    <row r="49" spans="1:16" s="39" customFormat="1" ht="15" hidden="1" customHeight="1" x14ac:dyDescent="0.2">
      <c r="A49" s="11">
        <v>16</v>
      </c>
      <c r="C49" s="132" t="str">
        <f t="shared" si="0"/>
        <v>項目16</v>
      </c>
      <c r="D49" s="200" t="str">
        <f t="shared" si="1"/>
        <v>--</v>
      </c>
      <c r="E49" s="33" t="str">
        <f t="shared" si="1"/>
        <v>--</v>
      </c>
      <c r="F49" s="33" t="str">
        <f t="shared" si="1"/>
        <v>--</v>
      </c>
      <c r="G49" s="33" t="str">
        <f t="shared" si="1"/>
        <v>--</v>
      </c>
      <c r="H49" s="33" t="str">
        <f t="shared" si="1"/>
        <v>--</v>
      </c>
      <c r="I49" s="33" t="str">
        <f t="shared" si="2"/>
        <v>--</v>
      </c>
      <c r="J49" s="33" t="str">
        <f t="shared" si="2"/>
        <v>--</v>
      </c>
      <c r="K49" s="33" t="str">
        <f t="shared" si="2"/>
        <v>--</v>
      </c>
      <c r="L49" s="33" t="str">
        <f t="shared" si="2"/>
        <v>--</v>
      </c>
      <c r="M49" s="33" t="str">
        <f t="shared" si="2"/>
        <v>--</v>
      </c>
      <c r="N49" s="33" t="str">
        <f t="shared" si="3"/>
        <v>--</v>
      </c>
      <c r="O49" s="144" t="str">
        <f t="shared" si="3"/>
        <v>--</v>
      </c>
      <c r="P49" s="170" t="str">
        <f t="shared" si="3"/>
        <v>--</v>
      </c>
    </row>
    <row r="50" spans="1:16" s="39" customFormat="1" ht="15" hidden="1" customHeight="1" x14ac:dyDescent="0.2">
      <c r="A50" s="11">
        <v>17</v>
      </c>
      <c r="C50" s="132" t="str">
        <f t="shared" si="0"/>
        <v>項目17</v>
      </c>
      <c r="D50" s="200" t="str">
        <f t="shared" si="1"/>
        <v>--</v>
      </c>
      <c r="E50" s="33" t="str">
        <f t="shared" si="1"/>
        <v>--</v>
      </c>
      <c r="F50" s="33" t="str">
        <f t="shared" si="1"/>
        <v>--</v>
      </c>
      <c r="G50" s="33" t="str">
        <f t="shared" si="1"/>
        <v>--</v>
      </c>
      <c r="H50" s="33" t="str">
        <f t="shared" si="1"/>
        <v>--</v>
      </c>
      <c r="I50" s="33" t="str">
        <f t="shared" si="2"/>
        <v>--</v>
      </c>
      <c r="J50" s="33" t="str">
        <f t="shared" si="2"/>
        <v>--</v>
      </c>
      <c r="K50" s="33" t="str">
        <f t="shared" si="2"/>
        <v>--</v>
      </c>
      <c r="L50" s="33" t="str">
        <f t="shared" si="2"/>
        <v>--</v>
      </c>
      <c r="M50" s="33" t="str">
        <f t="shared" si="2"/>
        <v>--</v>
      </c>
      <c r="N50" s="33" t="str">
        <f t="shared" si="3"/>
        <v>--</v>
      </c>
      <c r="O50" s="144" t="str">
        <f t="shared" si="3"/>
        <v>--</v>
      </c>
      <c r="P50" s="170" t="str">
        <f t="shared" si="3"/>
        <v>--</v>
      </c>
    </row>
    <row r="51" spans="1:16" s="39" customFormat="1" ht="15" hidden="1" customHeight="1" x14ac:dyDescent="0.2">
      <c r="A51" s="11">
        <v>18</v>
      </c>
      <c r="C51" s="132" t="str">
        <f t="shared" si="0"/>
        <v>項目18</v>
      </c>
      <c r="D51" s="200" t="str">
        <f t="shared" si="1"/>
        <v>--</v>
      </c>
      <c r="E51" s="33" t="str">
        <f t="shared" si="1"/>
        <v>--</v>
      </c>
      <c r="F51" s="33" t="str">
        <f t="shared" si="1"/>
        <v>--</v>
      </c>
      <c r="G51" s="33" t="str">
        <f t="shared" si="1"/>
        <v>--</v>
      </c>
      <c r="H51" s="33" t="str">
        <f t="shared" si="1"/>
        <v>--</v>
      </c>
      <c r="I51" s="33" t="str">
        <f t="shared" si="2"/>
        <v>--</v>
      </c>
      <c r="J51" s="33" t="str">
        <f t="shared" si="2"/>
        <v>--</v>
      </c>
      <c r="K51" s="33" t="str">
        <f t="shared" si="2"/>
        <v>--</v>
      </c>
      <c r="L51" s="33" t="str">
        <f t="shared" si="2"/>
        <v>--</v>
      </c>
      <c r="M51" s="33" t="str">
        <f t="shared" si="2"/>
        <v>--</v>
      </c>
      <c r="N51" s="33" t="str">
        <f t="shared" si="3"/>
        <v>--</v>
      </c>
      <c r="O51" s="144" t="str">
        <f t="shared" si="3"/>
        <v>--</v>
      </c>
      <c r="P51" s="170" t="str">
        <f t="shared" si="3"/>
        <v>--</v>
      </c>
    </row>
    <row r="52" spans="1:16" s="39" customFormat="1" ht="15" hidden="1" customHeight="1" x14ac:dyDescent="0.2">
      <c r="A52" s="11">
        <v>19</v>
      </c>
      <c r="C52" s="132" t="str">
        <f t="shared" si="0"/>
        <v>項目19</v>
      </c>
      <c r="D52" s="200" t="str">
        <f t="shared" si="1"/>
        <v>--</v>
      </c>
      <c r="E52" s="33" t="str">
        <f t="shared" si="1"/>
        <v>--</v>
      </c>
      <c r="F52" s="33" t="str">
        <f t="shared" si="1"/>
        <v>--</v>
      </c>
      <c r="G52" s="33" t="str">
        <f t="shared" si="1"/>
        <v>--</v>
      </c>
      <c r="H52" s="33" t="str">
        <f t="shared" si="1"/>
        <v>--</v>
      </c>
      <c r="I52" s="33" t="str">
        <f t="shared" si="2"/>
        <v>--</v>
      </c>
      <c r="J52" s="33" t="str">
        <f t="shared" si="2"/>
        <v>--</v>
      </c>
      <c r="K52" s="33" t="str">
        <f t="shared" si="2"/>
        <v>--</v>
      </c>
      <c r="L52" s="33" t="str">
        <f t="shared" si="2"/>
        <v>--</v>
      </c>
      <c r="M52" s="33" t="str">
        <f t="shared" si="2"/>
        <v>--</v>
      </c>
      <c r="N52" s="33" t="str">
        <f t="shared" si="3"/>
        <v>--</v>
      </c>
      <c r="O52" s="144" t="str">
        <f t="shared" si="3"/>
        <v>--</v>
      </c>
      <c r="P52" s="170" t="str">
        <f t="shared" si="3"/>
        <v>--</v>
      </c>
    </row>
    <row r="53" spans="1:16" s="39" customFormat="1" ht="15" hidden="1" customHeight="1" x14ac:dyDescent="0.2">
      <c r="A53" s="11">
        <v>20</v>
      </c>
      <c r="C53" s="132" t="str">
        <f t="shared" si="0"/>
        <v>項目20</v>
      </c>
      <c r="D53" s="200" t="str">
        <f t="shared" si="1"/>
        <v>--</v>
      </c>
      <c r="E53" s="33" t="str">
        <f t="shared" si="1"/>
        <v>--</v>
      </c>
      <c r="F53" s="33" t="str">
        <f t="shared" si="1"/>
        <v>--</v>
      </c>
      <c r="G53" s="33" t="str">
        <f t="shared" si="1"/>
        <v>--</v>
      </c>
      <c r="H53" s="33" t="str">
        <f t="shared" si="1"/>
        <v>--</v>
      </c>
      <c r="I53" s="33" t="str">
        <f t="shared" si="2"/>
        <v>--</v>
      </c>
      <c r="J53" s="33" t="str">
        <f t="shared" si="2"/>
        <v>--</v>
      </c>
      <c r="K53" s="33" t="str">
        <f t="shared" si="2"/>
        <v>--</v>
      </c>
      <c r="L53" s="33" t="str">
        <f t="shared" si="2"/>
        <v>--</v>
      </c>
      <c r="M53" s="33" t="str">
        <f t="shared" si="2"/>
        <v>--</v>
      </c>
      <c r="N53" s="33" t="str">
        <f t="shared" si="3"/>
        <v>--</v>
      </c>
      <c r="O53" s="144" t="str">
        <f t="shared" si="3"/>
        <v>--</v>
      </c>
      <c r="P53" s="170" t="str">
        <f t="shared" si="3"/>
        <v>--</v>
      </c>
    </row>
    <row r="54" spans="1:16" s="39" customFormat="1" ht="15" hidden="1" customHeight="1" x14ac:dyDescent="0.2">
      <c r="A54" s="11">
        <v>21</v>
      </c>
      <c r="C54" s="132" t="str">
        <f t="shared" si="0"/>
        <v>項目21</v>
      </c>
      <c r="D54" s="200" t="str">
        <f t="shared" si="1"/>
        <v>--</v>
      </c>
      <c r="E54" s="33" t="str">
        <f t="shared" si="1"/>
        <v>--</v>
      </c>
      <c r="F54" s="33" t="str">
        <f t="shared" si="1"/>
        <v>--</v>
      </c>
      <c r="G54" s="33" t="str">
        <f t="shared" si="1"/>
        <v>--</v>
      </c>
      <c r="H54" s="33" t="str">
        <f t="shared" si="1"/>
        <v>--</v>
      </c>
      <c r="I54" s="33" t="str">
        <f t="shared" si="2"/>
        <v>--</v>
      </c>
      <c r="J54" s="33" t="str">
        <f t="shared" si="2"/>
        <v>--</v>
      </c>
      <c r="K54" s="33" t="str">
        <f t="shared" si="2"/>
        <v>--</v>
      </c>
      <c r="L54" s="33" t="str">
        <f t="shared" si="2"/>
        <v>--</v>
      </c>
      <c r="M54" s="33" t="str">
        <f t="shared" si="2"/>
        <v>--</v>
      </c>
      <c r="N54" s="33" t="str">
        <f t="shared" si="3"/>
        <v>--</v>
      </c>
      <c r="O54" s="144" t="str">
        <f t="shared" si="3"/>
        <v>--</v>
      </c>
      <c r="P54" s="170" t="str">
        <f t="shared" si="3"/>
        <v>--</v>
      </c>
    </row>
    <row r="55" spans="1:16" s="39" customFormat="1" ht="15" hidden="1" customHeight="1" x14ac:dyDescent="0.2">
      <c r="A55" s="11">
        <v>22</v>
      </c>
      <c r="C55" s="132" t="str">
        <f t="shared" si="0"/>
        <v>項目22</v>
      </c>
      <c r="D55" s="200" t="str">
        <f t="shared" si="1"/>
        <v>--</v>
      </c>
      <c r="E55" s="33" t="str">
        <f t="shared" si="1"/>
        <v>--</v>
      </c>
      <c r="F55" s="33" t="str">
        <f t="shared" si="1"/>
        <v>--</v>
      </c>
      <c r="G55" s="33" t="str">
        <f t="shared" si="1"/>
        <v>--</v>
      </c>
      <c r="H55" s="33" t="str">
        <f t="shared" si="1"/>
        <v>--</v>
      </c>
      <c r="I55" s="33" t="str">
        <f t="shared" si="2"/>
        <v>--</v>
      </c>
      <c r="J55" s="33" t="str">
        <f t="shared" si="2"/>
        <v>--</v>
      </c>
      <c r="K55" s="33" t="str">
        <f t="shared" si="2"/>
        <v>--</v>
      </c>
      <c r="L55" s="33" t="str">
        <f t="shared" si="2"/>
        <v>--</v>
      </c>
      <c r="M55" s="33" t="str">
        <f t="shared" si="2"/>
        <v>--</v>
      </c>
      <c r="N55" s="33" t="str">
        <f t="shared" si="3"/>
        <v>--</v>
      </c>
      <c r="O55" s="144" t="str">
        <f t="shared" si="3"/>
        <v>--</v>
      </c>
      <c r="P55" s="170" t="str">
        <f t="shared" si="3"/>
        <v>--</v>
      </c>
    </row>
    <row r="56" spans="1:16" s="39" customFormat="1" ht="15" hidden="1" customHeight="1" x14ac:dyDescent="0.2">
      <c r="A56" s="11">
        <v>23</v>
      </c>
      <c r="C56" s="132" t="str">
        <f t="shared" si="0"/>
        <v>項目23</v>
      </c>
      <c r="D56" s="200" t="str">
        <f t="shared" si="1"/>
        <v>--</v>
      </c>
      <c r="E56" s="33" t="str">
        <f t="shared" si="1"/>
        <v>--</v>
      </c>
      <c r="F56" s="33" t="str">
        <f t="shared" si="1"/>
        <v>--</v>
      </c>
      <c r="G56" s="33" t="str">
        <f t="shared" si="1"/>
        <v>--</v>
      </c>
      <c r="H56" s="33" t="str">
        <f t="shared" si="1"/>
        <v>--</v>
      </c>
      <c r="I56" s="33" t="str">
        <f t="shared" si="2"/>
        <v>--</v>
      </c>
      <c r="J56" s="33" t="str">
        <f t="shared" si="2"/>
        <v>--</v>
      </c>
      <c r="K56" s="33" t="str">
        <f t="shared" si="2"/>
        <v>--</v>
      </c>
      <c r="L56" s="33" t="str">
        <f t="shared" si="2"/>
        <v>--</v>
      </c>
      <c r="M56" s="33" t="str">
        <f t="shared" si="2"/>
        <v>--</v>
      </c>
      <c r="N56" s="33" t="str">
        <f t="shared" si="3"/>
        <v>--</v>
      </c>
      <c r="O56" s="144" t="str">
        <f t="shared" si="3"/>
        <v>--</v>
      </c>
      <c r="P56" s="170" t="str">
        <f t="shared" si="3"/>
        <v>--</v>
      </c>
    </row>
    <row r="57" spans="1:16" s="39" customFormat="1" ht="15" hidden="1" customHeight="1" x14ac:dyDescent="0.2">
      <c r="A57" s="11">
        <v>24</v>
      </c>
      <c r="C57" s="132" t="str">
        <f t="shared" si="0"/>
        <v>項目24</v>
      </c>
      <c r="D57" s="200" t="str">
        <f t="shared" si="1"/>
        <v>--</v>
      </c>
      <c r="E57" s="33" t="str">
        <f t="shared" si="1"/>
        <v>--</v>
      </c>
      <c r="F57" s="33" t="str">
        <f t="shared" si="1"/>
        <v>--</v>
      </c>
      <c r="G57" s="33" t="str">
        <f t="shared" si="1"/>
        <v>--</v>
      </c>
      <c r="H57" s="33" t="str">
        <f t="shared" si="1"/>
        <v>--</v>
      </c>
      <c r="I57" s="33" t="str">
        <f t="shared" si="2"/>
        <v>--</v>
      </c>
      <c r="J57" s="33" t="str">
        <f t="shared" si="2"/>
        <v>--</v>
      </c>
      <c r="K57" s="33" t="str">
        <f t="shared" si="2"/>
        <v>--</v>
      </c>
      <c r="L57" s="33" t="str">
        <f t="shared" si="2"/>
        <v>--</v>
      </c>
      <c r="M57" s="33" t="str">
        <f t="shared" si="2"/>
        <v>--</v>
      </c>
      <c r="N57" s="33" t="str">
        <f t="shared" si="3"/>
        <v>--</v>
      </c>
      <c r="O57" s="144" t="str">
        <f t="shared" si="3"/>
        <v>--</v>
      </c>
      <c r="P57" s="170" t="str">
        <f t="shared" si="3"/>
        <v>--</v>
      </c>
    </row>
    <row r="58" spans="1:16" s="39" customFormat="1" ht="15" hidden="1" customHeight="1" x14ac:dyDescent="0.2">
      <c r="A58" s="11">
        <v>25</v>
      </c>
      <c r="C58" s="132" t="str">
        <f t="shared" si="0"/>
        <v>項目25</v>
      </c>
      <c r="D58" s="200" t="str">
        <f t="shared" si="1"/>
        <v>--</v>
      </c>
      <c r="E58" s="33" t="str">
        <f t="shared" si="1"/>
        <v>--</v>
      </c>
      <c r="F58" s="33" t="str">
        <f t="shared" si="1"/>
        <v>--</v>
      </c>
      <c r="G58" s="33" t="str">
        <f t="shared" si="1"/>
        <v>--</v>
      </c>
      <c r="H58" s="33" t="str">
        <f t="shared" si="1"/>
        <v>--</v>
      </c>
      <c r="I58" s="33" t="str">
        <f t="shared" si="2"/>
        <v>--</v>
      </c>
      <c r="J58" s="33" t="str">
        <f t="shared" si="2"/>
        <v>--</v>
      </c>
      <c r="K58" s="33" t="str">
        <f t="shared" si="2"/>
        <v>--</v>
      </c>
      <c r="L58" s="33" t="str">
        <f t="shared" si="2"/>
        <v>--</v>
      </c>
      <c r="M58" s="33" t="str">
        <f t="shared" si="2"/>
        <v>--</v>
      </c>
      <c r="N58" s="33" t="str">
        <f t="shared" si="3"/>
        <v>--</v>
      </c>
      <c r="O58" s="144" t="str">
        <f t="shared" si="3"/>
        <v>--</v>
      </c>
      <c r="P58" s="170" t="str">
        <f t="shared" si="3"/>
        <v>--</v>
      </c>
    </row>
    <row r="59" spans="1:16" s="39" customFormat="1" ht="15" hidden="1" customHeight="1" x14ac:dyDescent="0.2">
      <c r="A59" s="11">
        <v>26</v>
      </c>
      <c r="C59" s="132" t="str">
        <f t="shared" si="0"/>
        <v>項目26</v>
      </c>
      <c r="D59" s="200" t="str">
        <f t="shared" si="1"/>
        <v>--</v>
      </c>
      <c r="E59" s="33" t="str">
        <f t="shared" si="1"/>
        <v>--</v>
      </c>
      <c r="F59" s="33" t="str">
        <f t="shared" si="1"/>
        <v>--</v>
      </c>
      <c r="G59" s="33" t="str">
        <f t="shared" si="1"/>
        <v>--</v>
      </c>
      <c r="H59" s="33" t="str">
        <f t="shared" si="1"/>
        <v>--</v>
      </c>
      <c r="I59" s="33" t="str">
        <f t="shared" si="2"/>
        <v>--</v>
      </c>
      <c r="J59" s="33" t="str">
        <f t="shared" si="2"/>
        <v>--</v>
      </c>
      <c r="K59" s="33" t="str">
        <f t="shared" si="2"/>
        <v>--</v>
      </c>
      <c r="L59" s="33" t="str">
        <f t="shared" si="2"/>
        <v>--</v>
      </c>
      <c r="M59" s="33" t="str">
        <f t="shared" si="2"/>
        <v>--</v>
      </c>
      <c r="N59" s="33" t="str">
        <f t="shared" si="3"/>
        <v>--</v>
      </c>
      <c r="O59" s="144" t="str">
        <f t="shared" si="3"/>
        <v>--</v>
      </c>
      <c r="P59" s="170" t="str">
        <f t="shared" si="3"/>
        <v>--</v>
      </c>
    </row>
    <row r="60" spans="1:16" s="39" customFormat="1" ht="15" hidden="1" customHeight="1" x14ac:dyDescent="0.2">
      <c r="A60" s="11">
        <v>27</v>
      </c>
      <c r="C60" s="132" t="str">
        <f t="shared" si="0"/>
        <v>項目27</v>
      </c>
      <c r="D60" s="200" t="str">
        <f t="shared" si="1"/>
        <v>--</v>
      </c>
      <c r="E60" s="33" t="str">
        <f t="shared" si="1"/>
        <v>--</v>
      </c>
      <c r="F60" s="33" t="str">
        <f t="shared" si="1"/>
        <v>--</v>
      </c>
      <c r="G60" s="33" t="str">
        <f t="shared" si="1"/>
        <v>--</v>
      </c>
      <c r="H60" s="33" t="str">
        <f t="shared" si="1"/>
        <v>--</v>
      </c>
      <c r="I60" s="33" t="str">
        <f t="shared" si="2"/>
        <v>--</v>
      </c>
      <c r="J60" s="33" t="str">
        <f t="shared" si="2"/>
        <v>--</v>
      </c>
      <c r="K60" s="33" t="str">
        <f t="shared" si="2"/>
        <v>--</v>
      </c>
      <c r="L60" s="33" t="str">
        <f t="shared" si="2"/>
        <v>--</v>
      </c>
      <c r="M60" s="33" t="str">
        <f t="shared" si="2"/>
        <v>--</v>
      </c>
      <c r="N60" s="33" t="str">
        <f t="shared" si="3"/>
        <v>--</v>
      </c>
      <c r="O60" s="144" t="str">
        <f t="shared" si="3"/>
        <v>--</v>
      </c>
      <c r="P60" s="170" t="str">
        <f t="shared" si="3"/>
        <v>--</v>
      </c>
    </row>
    <row r="61" spans="1:16" s="39" customFormat="1" ht="15" hidden="1" customHeight="1" x14ac:dyDescent="0.2">
      <c r="A61" s="11">
        <v>28</v>
      </c>
      <c r="C61" s="132" t="str">
        <f t="shared" si="0"/>
        <v>項目28</v>
      </c>
      <c r="D61" s="200" t="str">
        <f t="shared" si="1"/>
        <v>--</v>
      </c>
      <c r="E61" s="33" t="str">
        <f t="shared" si="1"/>
        <v>--</v>
      </c>
      <c r="F61" s="33" t="str">
        <f t="shared" si="1"/>
        <v>--</v>
      </c>
      <c r="G61" s="33" t="str">
        <f t="shared" si="1"/>
        <v>--</v>
      </c>
      <c r="H61" s="33" t="str">
        <f t="shared" si="1"/>
        <v>--</v>
      </c>
      <c r="I61" s="33" t="str">
        <f t="shared" si="2"/>
        <v>--</v>
      </c>
      <c r="J61" s="33" t="str">
        <f t="shared" si="2"/>
        <v>--</v>
      </c>
      <c r="K61" s="33" t="str">
        <f t="shared" si="2"/>
        <v>--</v>
      </c>
      <c r="L61" s="33" t="str">
        <f t="shared" si="2"/>
        <v>--</v>
      </c>
      <c r="M61" s="33" t="str">
        <f t="shared" si="2"/>
        <v>--</v>
      </c>
      <c r="N61" s="33" t="str">
        <f t="shared" si="3"/>
        <v>--</v>
      </c>
      <c r="O61" s="144" t="str">
        <f t="shared" si="3"/>
        <v>--</v>
      </c>
      <c r="P61" s="170" t="str">
        <f t="shared" si="3"/>
        <v>--</v>
      </c>
    </row>
    <row r="62" spans="1:16" s="39" customFormat="1" ht="15" hidden="1" customHeight="1" x14ac:dyDescent="0.2">
      <c r="A62" s="11">
        <v>29</v>
      </c>
      <c r="C62" s="132" t="str">
        <f t="shared" si="0"/>
        <v>項目29</v>
      </c>
      <c r="D62" s="200" t="str">
        <f t="shared" si="1"/>
        <v>--</v>
      </c>
      <c r="E62" s="33" t="str">
        <f t="shared" si="1"/>
        <v>--</v>
      </c>
      <c r="F62" s="33" t="str">
        <f t="shared" si="1"/>
        <v>--</v>
      </c>
      <c r="G62" s="33" t="str">
        <f t="shared" si="1"/>
        <v>--</v>
      </c>
      <c r="H62" s="33" t="str">
        <f t="shared" si="1"/>
        <v>--</v>
      </c>
      <c r="I62" s="33" t="str">
        <f t="shared" si="2"/>
        <v>--</v>
      </c>
      <c r="J62" s="33" t="str">
        <f t="shared" si="2"/>
        <v>--</v>
      </c>
      <c r="K62" s="33" t="str">
        <f t="shared" si="2"/>
        <v>--</v>
      </c>
      <c r="L62" s="33" t="str">
        <f t="shared" si="2"/>
        <v>--</v>
      </c>
      <c r="M62" s="33" t="str">
        <f t="shared" si="2"/>
        <v>--</v>
      </c>
      <c r="N62" s="33" t="str">
        <f t="shared" si="3"/>
        <v>--</v>
      </c>
      <c r="O62" s="144" t="str">
        <f t="shared" si="3"/>
        <v>--</v>
      </c>
      <c r="P62" s="170" t="str">
        <f t="shared" si="3"/>
        <v>--</v>
      </c>
    </row>
    <row r="63" spans="1:16" s="39" customFormat="1" ht="15" hidden="1" customHeight="1" x14ac:dyDescent="0.2">
      <c r="A63" s="11">
        <v>30</v>
      </c>
      <c r="C63" s="132" t="str">
        <f t="shared" si="0"/>
        <v>項目30</v>
      </c>
      <c r="D63" s="200" t="str">
        <f t="shared" si="1"/>
        <v>--</v>
      </c>
      <c r="E63" s="33" t="str">
        <f t="shared" si="1"/>
        <v>--</v>
      </c>
      <c r="F63" s="33" t="str">
        <f t="shared" si="1"/>
        <v>--</v>
      </c>
      <c r="G63" s="33" t="str">
        <f t="shared" si="1"/>
        <v>--</v>
      </c>
      <c r="H63" s="33" t="str">
        <f t="shared" si="1"/>
        <v>--</v>
      </c>
      <c r="I63" s="33" t="str">
        <f t="shared" si="2"/>
        <v>--</v>
      </c>
      <c r="J63" s="33" t="str">
        <f t="shared" si="2"/>
        <v>--</v>
      </c>
      <c r="K63" s="33" t="str">
        <f t="shared" si="2"/>
        <v>--</v>
      </c>
      <c r="L63" s="33" t="str">
        <f t="shared" si="2"/>
        <v>--</v>
      </c>
      <c r="M63" s="33" t="str">
        <f t="shared" si="2"/>
        <v>--</v>
      </c>
      <c r="N63" s="33" t="str">
        <f t="shared" si="3"/>
        <v>--</v>
      </c>
      <c r="O63" s="144" t="str">
        <f t="shared" si="3"/>
        <v>--</v>
      </c>
      <c r="P63" s="170" t="str">
        <f t="shared" si="3"/>
        <v>--</v>
      </c>
    </row>
    <row r="64" spans="1:16" s="39" customFormat="1" ht="15" hidden="1" customHeight="1" x14ac:dyDescent="0.2">
      <c r="A64" s="11">
        <v>31</v>
      </c>
      <c r="C64" s="132" t="str">
        <f t="shared" si="0"/>
        <v>項目31</v>
      </c>
      <c r="D64" s="200" t="str">
        <f t="shared" si="1"/>
        <v>--</v>
      </c>
      <c r="E64" s="33" t="str">
        <f t="shared" si="1"/>
        <v>--</v>
      </c>
      <c r="F64" s="33" t="str">
        <f t="shared" si="1"/>
        <v>--</v>
      </c>
      <c r="G64" s="33" t="str">
        <f t="shared" si="1"/>
        <v>--</v>
      </c>
      <c r="H64" s="33" t="str">
        <f t="shared" si="1"/>
        <v>--</v>
      </c>
      <c r="I64" s="33" t="str">
        <f t="shared" si="2"/>
        <v>--</v>
      </c>
      <c r="J64" s="33" t="str">
        <f t="shared" si="2"/>
        <v>--</v>
      </c>
      <c r="K64" s="33" t="str">
        <f t="shared" si="2"/>
        <v>--</v>
      </c>
      <c r="L64" s="33" t="str">
        <f t="shared" si="2"/>
        <v>--</v>
      </c>
      <c r="M64" s="33" t="str">
        <f t="shared" si="2"/>
        <v>--</v>
      </c>
      <c r="N64" s="33" t="str">
        <f t="shared" si="3"/>
        <v>--</v>
      </c>
      <c r="O64" s="144" t="str">
        <f t="shared" si="3"/>
        <v>--</v>
      </c>
      <c r="P64" s="170" t="str">
        <f t="shared" si="3"/>
        <v>--</v>
      </c>
    </row>
    <row r="65" spans="1:16" s="39" customFormat="1" ht="15" hidden="1" customHeight="1" x14ac:dyDescent="0.2">
      <c r="A65" s="11">
        <v>32</v>
      </c>
      <c r="C65" s="132" t="str">
        <f t="shared" si="0"/>
        <v>項目32</v>
      </c>
      <c r="D65" s="200" t="str">
        <f t="shared" si="1"/>
        <v>--</v>
      </c>
      <c r="E65" s="33" t="str">
        <f t="shared" si="1"/>
        <v>--</v>
      </c>
      <c r="F65" s="33" t="str">
        <f t="shared" si="1"/>
        <v>--</v>
      </c>
      <c r="G65" s="33" t="str">
        <f t="shared" si="1"/>
        <v>--</v>
      </c>
      <c r="H65" s="33" t="str">
        <f t="shared" si="1"/>
        <v>--</v>
      </c>
      <c r="I65" s="33" t="str">
        <f t="shared" si="2"/>
        <v>--</v>
      </c>
      <c r="J65" s="33" t="str">
        <f t="shared" si="2"/>
        <v>--</v>
      </c>
      <c r="K65" s="33" t="str">
        <f t="shared" si="2"/>
        <v>--</v>
      </c>
      <c r="L65" s="33" t="str">
        <f t="shared" si="2"/>
        <v>--</v>
      </c>
      <c r="M65" s="33" t="str">
        <f t="shared" si="2"/>
        <v>--</v>
      </c>
      <c r="N65" s="33" t="str">
        <f t="shared" si="3"/>
        <v>--</v>
      </c>
      <c r="O65" s="144" t="str">
        <f t="shared" si="3"/>
        <v>--</v>
      </c>
      <c r="P65" s="170" t="str">
        <f t="shared" si="3"/>
        <v>--</v>
      </c>
    </row>
    <row r="66" spans="1:16" s="39" customFormat="1" ht="15" hidden="1" customHeight="1" x14ac:dyDescent="0.2">
      <c r="A66" s="11">
        <v>33</v>
      </c>
      <c r="C66" s="132" t="str">
        <f t="shared" si="0"/>
        <v>項目33</v>
      </c>
      <c r="D66" s="200" t="str">
        <f t="shared" si="1"/>
        <v>--</v>
      </c>
      <c r="E66" s="33" t="str">
        <f t="shared" si="1"/>
        <v>--</v>
      </c>
      <c r="F66" s="33" t="str">
        <f t="shared" si="1"/>
        <v>--</v>
      </c>
      <c r="G66" s="33" t="str">
        <f t="shared" si="1"/>
        <v>--</v>
      </c>
      <c r="H66" s="33" t="str">
        <f t="shared" si="1"/>
        <v>--</v>
      </c>
      <c r="I66" s="33" t="str">
        <f t="shared" si="2"/>
        <v>--</v>
      </c>
      <c r="J66" s="33" t="str">
        <f t="shared" si="2"/>
        <v>--</v>
      </c>
      <c r="K66" s="33" t="str">
        <f t="shared" si="2"/>
        <v>--</v>
      </c>
      <c r="L66" s="33" t="str">
        <f t="shared" si="2"/>
        <v>--</v>
      </c>
      <c r="M66" s="33" t="str">
        <f t="shared" si="2"/>
        <v>--</v>
      </c>
      <c r="N66" s="33" t="str">
        <f t="shared" si="3"/>
        <v>--</v>
      </c>
      <c r="O66" s="144" t="str">
        <f t="shared" si="3"/>
        <v>--</v>
      </c>
      <c r="P66" s="170" t="str">
        <f t="shared" si="3"/>
        <v>--</v>
      </c>
    </row>
    <row r="67" spans="1:16" s="39" customFormat="1" ht="15" hidden="1" customHeight="1" x14ac:dyDescent="0.2">
      <c r="A67" s="11">
        <v>34</v>
      </c>
      <c r="C67" s="132" t="str">
        <f t="shared" si="0"/>
        <v>項目34</v>
      </c>
      <c r="D67" s="200" t="str">
        <f t="shared" si="1"/>
        <v>--</v>
      </c>
      <c r="E67" s="33" t="str">
        <f t="shared" si="1"/>
        <v>--</v>
      </c>
      <c r="F67" s="33" t="str">
        <f t="shared" si="1"/>
        <v>--</v>
      </c>
      <c r="G67" s="33" t="str">
        <f t="shared" si="1"/>
        <v>--</v>
      </c>
      <c r="H67" s="33" t="str">
        <f t="shared" si="1"/>
        <v>--</v>
      </c>
      <c r="I67" s="33" t="str">
        <f t="shared" si="2"/>
        <v>--</v>
      </c>
      <c r="J67" s="33" t="str">
        <f t="shared" si="2"/>
        <v>--</v>
      </c>
      <c r="K67" s="33" t="str">
        <f t="shared" si="2"/>
        <v>--</v>
      </c>
      <c r="L67" s="33" t="str">
        <f t="shared" si="2"/>
        <v>--</v>
      </c>
      <c r="M67" s="33" t="str">
        <f t="shared" si="2"/>
        <v>--</v>
      </c>
      <c r="N67" s="33" t="str">
        <f t="shared" si="3"/>
        <v>--</v>
      </c>
      <c r="O67" s="144" t="str">
        <f t="shared" si="3"/>
        <v>--</v>
      </c>
      <c r="P67" s="170" t="str">
        <f t="shared" si="3"/>
        <v>--</v>
      </c>
    </row>
    <row r="68" spans="1:16" s="39" customFormat="1" ht="15" hidden="1" customHeight="1" x14ac:dyDescent="0.2">
      <c r="A68" s="11">
        <v>35</v>
      </c>
      <c r="C68" s="132" t="str">
        <f t="shared" si="0"/>
        <v>項目35</v>
      </c>
      <c r="D68" s="200" t="str">
        <f t="shared" si="1"/>
        <v>--</v>
      </c>
      <c r="E68" s="33" t="str">
        <f t="shared" si="1"/>
        <v>--</v>
      </c>
      <c r="F68" s="33" t="str">
        <f t="shared" si="1"/>
        <v>--</v>
      </c>
      <c r="G68" s="33" t="str">
        <f t="shared" si="1"/>
        <v>--</v>
      </c>
      <c r="H68" s="33" t="str">
        <f t="shared" si="1"/>
        <v>--</v>
      </c>
      <c r="I68" s="33" t="str">
        <f t="shared" si="2"/>
        <v>--</v>
      </c>
      <c r="J68" s="33" t="str">
        <f t="shared" si="2"/>
        <v>--</v>
      </c>
      <c r="K68" s="33" t="str">
        <f t="shared" si="2"/>
        <v>--</v>
      </c>
      <c r="L68" s="33" t="str">
        <f t="shared" si="2"/>
        <v>--</v>
      </c>
      <c r="M68" s="33" t="str">
        <f t="shared" si="2"/>
        <v>--</v>
      </c>
      <c r="N68" s="33" t="str">
        <f t="shared" si="3"/>
        <v>--</v>
      </c>
      <c r="O68" s="144" t="str">
        <f t="shared" si="3"/>
        <v>--</v>
      </c>
      <c r="P68" s="170" t="str">
        <f t="shared" si="3"/>
        <v>--</v>
      </c>
    </row>
    <row r="69" spans="1:16" s="39" customFormat="1" ht="15" hidden="1" customHeight="1" x14ac:dyDescent="0.2">
      <c r="A69" s="11">
        <v>36</v>
      </c>
      <c r="C69" s="132" t="str">
        <f t="shared" si="0"/>
        <v>項目36</v>
      </c>
      <c r="D69" s="200" t="str">
        <f t="shared" si="1"/>
        <v>--</v>
      </c>
      <c r="E69" s="33" t="str">
        <f t="shared" si="1"/>
        <v>--</v>
      </c>
      <c r="F69" s="33" t="str">
        <f t="shared" si="1"/>
        <v>--</v>
      </c>
      <c r="G69" s="33" t="str">
        <f t="shared" si="1"/>
        <v>--</v>
      </c>
      <c r="H69" s="33" t="str">
        <f t="shared" si="1"/>
        <v>--</v>
      </c>
      <c r="I69" s="33" t="str">
        <f t="shared" si="2"/>
        <v>--</v>
      </c>
      <c r="J69" s="33" t="str">
        <f t="shared" si="2"/>
        <v>--</v>
      </c>
      <c r="K69" s="33" t="str">
        <f t="shared" si="2"/>
        <v>--</v>
      </c>
      <c r="L69" s="33" t="str">
        <f t="shared" si="2"/>
        <v>--</v>
      </c>
      <c r="M69" s="33" t="str">
        <f t="shared" si="2"/>
        <v>--</v>
      </c>
      <c r="N69" s="33" t="str">
        <f t="shared" si="3"/>
        <v>--</v>
      </c>
      <c r="O69" s="144" t="str">
        <f t="shared" si="3"/>
        <v>--</v>
      </c>
      <c r="P69" s="170" t="str">
        <f t="shared" si="3"/>
        <v>--</v>
      </c>
    </row>
    <row r="70" spans="1:16" s="39" customFormat="1" ht="15" hidden="1" customHeight="1" x14ac:dyDescent="0.2">
      <c r="A70" s="11">
        <v>37</v>
      </c>
      <c r="C70" s="132" t="str">
        <f t="shared" si="0"/>
        <v>項目37</v>
      </c>
      <c r="D70" s="200" t="str">
        <f t="shared" si="1"/>
        <v>--</v>
      </c>
      <c r="E70" s="33" t="str">
        <f t="shared" si="1"/>
        <v>--</v>
      </c>
      <c r="F70" s="33" t="str">
        <f t="shared" si="1"/>
        <v>--</v>
      </c>
      <c r="G70" s="33" t="str">
        <f t="shared" si="1"/>
        <v>--</v>
      </c>
      <c r="H70" s="33" t="str">
        <f t="shared" si="1"/>
        <v>--</v>
      </c>
      <c r="I70" s="33" t="str">
        <f t="shared" si="2"/>
        <v>--</v>
      </c>
      <c r="J70" s="33" t="str">
        <f t="shared" si="2"/>
        <v>--</v>
      </c>
      <c r="K70" s="33" t="str">
        <f t="shared" si="2"/>
        <v>--</v>
      </c>
      <c r="L70" s="33" t="str">
        <f t="shared" si="2"/>
        <v>--</v>
      </c>
      <c r="M70" s="33" t="str">
        <f t="shared" si="2"/>
        <v>--</v>
      </c>
      <c r="N70" s="33" t="str">
        <f t="shared" si="3"/>
        <v>--</v>
      </c>
      <c r="O70" s="144" t="str">
        <f t="shared" si="3"/>
        <v>--</v>
      </c>
      <c r="P70" s="170" t="str">
        <f t="shared" si="3"/>
        <v>--</v>
      </c>
    </row>
    <row r="71" spans="1:16" s="39" customFormat="1" ht="15" hidden="1" customHeight="1" x14ac:dyDescent="0.2">
      <c r="A71" s="11">
        <v>38</v>
      </c>
      <c r="C71" s="132" t="str">
        <f t="shared" si="0"/>
        <v>項目38</v>
      </c>
      <c r="D71" s="200" t="str">
        <f t="shared" si="1"/>
        <v>--</v>
      </c>
      <c r="E71" s="33" t="str">
        <f t="shared" si="1"/>
        <v>--</v>
      </c>
      <c r="F71" s="33" t="str">
        <f t="shared" si="1"/>
        <v>--</v>
      </c>
      <c r="G71" s="33" t="str">
        <f t="shared" si="1"/>
        <v>--</v>
      </c>
      <c r="H71" s="33" t="str">
        <f t="shared" si="1"/>
        <v>--</v>
      </c>
      <c r="I71" s="33" t="str">
        <f t="shared" si="2"/>
        <v>--</v>
      </c>
      <c r="J71" s="33" t="str">
        <f t="shared" si="2"/>
        <v>--</v>
      </c>
      <c r="K71" s="33" t="str">
        <f t="shared" si="2"/>
        <v>--</v>
      </c>
      <c r="L71" s="33" t="str">
        <f t="shared" si="2"/>
        <v>--</v>
      </c>
      <c r="M71" s="33" t="str">
        <f t="shared" si="2"/>
        <v>--</v>
      </c>
      <c r="N71" s="33" t="str">
        <f t="shared" si="3"/>
        <v>--</v>
      </c>
      <c r="O71" s="144" t="str">
        <f t="shared" si="3"/>
        <v>--</v>
      </c>
      <c r="P71" s="170" t="str">
        <f t="shared" si="3"/>
        <v>--</v>
      </c>
    </row>
    <row r="72" spans="1:16" s="39" customFormat="1" ht="15" hidden="1" customHeight="1" x14ac:dyDescent="0.2">
      <c r="A72" s="11">
        <v>39</v>
      </c>
      <c r="C72" s="132" t="str">
        <f t="shared" si="0"/>
        <v>項目39</v>
      </c>
      <c r="D72" s="200" t="str">
        <f t="shared" si="1"/>
        <v>--</v>
      </c>
      <c r="E72" s="33" t="str">
        <f t="shared" si="1"/>
        <v>--</v>
      </c>
      <c r="F72" s="33" t="str">
        <f t="shared" si="1"/>
        <v>--</v>
      </c>
      <c r="G72" s="33" t="str">
        <f t="shared" si="1"/>
        <v>--</v>
      </c>
      <c r="H72" s="33" t="str">
        <f t="shared" si="1"/>
        <v>--</v>
      </c>
      <c r="I72" s="33" t="str">
        <f t="shared" si="2"/>
        <v>--</v>
      </c>
      <c r="J72" s="33" t="str">
        <f t="shared" si="2"/>
        <v>--</v>
      </c>
      <c r="K72" s="33" t="str">
        <f t="shared" si="2"/>
        <v>--</v>
      </c>
      <c r="L72" s="33" t="str">
        <f t="shared" si="2"/>
        <v>--</v>
      </c>
      <c r="M72" s="33" t="str">
        <f t="shared" si="2"/>
        <v>--</v>
      </c>
      <c r="N72" s="33" t="str">
        <f t="shared" si="3"/>
        <v>--</v>
      </c>
      <c r="O72" s="144" t="str">
        <f t="shared" si="3"/>
        <v>--</v>
      </c>
      <c r="P72" s="170" t="str">
        <f t="shared" si="3"/>
        <v>--</v>
      </c>
    </row>
    <row r="73" spans="1:16" s="39" customFormat="1" ht="15" hidden="1" customHeight="1" x14ac:dyDescent="0.2">
      <c r="A73" s="11">
        <v>40</v>
      </c>
      <c r="C73" s="132" t="str">
        <f t="shared" si="0"/>
        <v>項目40</v>
      </c>
      <c r="D73" s="200" t="str">
        <f t="shared" si="1"/>
        <v>--</v>
      </c>
      <c r="E73" s="33" t="str">
        <f t="shared" si="1"/>
        <v>--</v>
      </c>
      <c r="F73" s="33" t="str">
        <f t="shared" si="1"/>
        <v>--</v>
      </c>
      <c r="G73" s="33" t="str">
        <f t="shared" si="1"/>
        <v>--</v>
      </c>
      <c r="H73" s="33" t="str">
        <f t="shared" si="1"/>
        <v>--</v>
      </c>
      <c r="I73" s="33" t="str">
        <f t="shared" si="2"/>
        <v>--</v>
      </c>
      <c r="J73" s="33" t="str">
        <f t="shared" si="2"/>
        <v>--</v>
      </c>
      <c r="K73" s="33" t="str">
        <f t="shared" si="2"/>
        <v>--</v>
      </c>
      <c r="L73" s="33" t="str">
        <f t="shared" si="2"/>
        <v>--</v>
      </c>
      <c r="M73" s="33" t="str">
        <f t="shared" si="2"/>
        <v>--</v>
      </c>
      <c r="N73" s="33" t="str">
        <f t="shared" si="3"/>
        <v>--</v>
      </c>
      <c r="O73" s="144" t="str">
        <f t="shared" si="3"/>
        <v>--</v>
      </c>
      <c r="P73" s="170" t="str">
        <f t="shared" si="3"/>
        <v>--</v>
      </c>
    </row>
    <row r="74" spans="1:16" s="39" customFormat="1" ht="15" hidden="1" customHeight="1" x14ac:dyDescent="0.2">
      <c r="A74" s="11">
        <v>41</v>
      </c>
      <c r="C74" s="132" t="str">
        <f t="shared" si="0"/>
        <v>項目41</v>
      </c>
      <c r="D74" s="200" t="str">
        <f t="shared" si="1"/>
        <v>--</v>
      </c>
      <c r="E74" s="33" t="str">
        <f t="shared" si="1"/>
        <v>--</v>
      </c>
      <c r="F74" s="33" t="str">
        <f t="shared" si="1"/>
        <v>--</v>
      </c>
      <c r="G74" s="33" t="str">
        <f t="shared" si="1"/>
        <v>--</v>
      </c>
      <c r="H74" s="33" t="str">
        <f t="shared" si="1"/>
        <v>--</v>
      </c>
      <c r="I74" s="33" t="str">
        <f t="shared" si="2"/>
        <v>--</v>
      </c>
      <c r="J74" s="33" t="str">
        <f t="shared" si="2"/>
        <v>--</v>
      </c>
      <c r="K74" s="33" t="str">
        <f t="shared" si="2"/>
        <v>--</v>
      </c>
      <c r="L74" s="33" t="str">
        <f t="shared" si="2"/>
        <v>--</v>
      </c>
      <c r="M74" s="33" t="str">
        <f t="shared" si="2"/>
        <v>--</v>
      </c>
      <c r="N74" s="33" t="str">
        <f t="shared" si="3"/>
        <v>--</v>
      </c>
      <c r="O74" s="144" t="str">
        <f t="shared" si="3"/>
        <v>--</v>
      </c>
      <c r="P74" s="170" t="str">
        <f t="shared" si="3"/>
        <v>--</v>
      </c>
    </row>
    <row r="75" spans="1:16" s="39" customFormat="1" ht="15" hidden="1" customHeight="1" x14ac:dyDescent="0.2">
      <c r="A75" s="11">
        <v>42</v>
      </c>
      <c r="C75" s="132" t="str">
        <f t="shared" si="0"/>
        <v>項目42</v>
      </c>
      <c r="D75" s="200" t="str">
        <f t="shared" si="1"/>
        <v>--</v>
      </c>
      <c r="E75" s="33" t="str">
        <f t="shared" si="1"/>
        <v>--</v>
      </c>
      <c r="F75" s="33" t="str">
        <f t="shared" si="1"/>
        <v>--</v>
      </c>
      <c r="G75" s="33" t="str">
        <f t="shared" si="1"/>
        <v>--</v>
      </c>
      <c r="H75" s="33" t="str">
        <f t="shared" si="1"/>
        <v>--</v>
      </c>
      <c r="I75" s="33" t="str">
        <f t="shared" si="2"/>
        <v>--</v>
      </c>
      <c r="J75" s="33" t="str">
        <f t="shared" si="2"/>
        <v>--</v>
      </c>
      <c r="K75" s="33" t="str">
        <f t="shared" si="2"/>
        <v>--</v>
      </c>
      <c r="L75" s="33" t="str">
        <f t="shared" si="2"/>
        <v>--</v>
      </c>
      <c r="M75" s="33" t="str">
        <f t="shared" si="2"/>
        <v>--</v>
      </c>
      <c r="N75" s="33" t="str">
        <f t="shared" si="3"/>
        <v>--</v>
      </c>
      <c r="O75" s="144" t="str">
        <f t="shared" si="3"/>
        <v>--</v>
      </c>
      <c r="P75" s="170" t="str">
        <f t="shared" si="3"/>
        <v>--</v>
      </c>
    </row>
    <row r="76" spans="1:16" s="39" customFormat="1" ht="15" hidden="1" customHeight="1" x14ac:dyDescent="0.2">
      <c r="A76" s="11">
        <v>43</v>
      </c>
      <c r="C76" s="132" t="str">
        <f t="shared" si="0"/>
        <v>項目43</v>
      </c>
      <c r="D76" s="200" t="str">
        <f t="shared" si="1"/>
        <v>--</v>
      </c>
      <c r="E76" s="33" t="str">
        <f t="shared" si="1"/>
        <v>--</v>
      </c>
      <c r="F76" s="33" t="str">
        <f t="shared" si="1"/>
        <v>--</v>
      </c>
      <c r="G76" s="33" t="str">
        <f t="shared" si="1"/>
        <v>--</v>
      </c>
      <c r="H76" s="33" t="str">
        <f t="shared" si="1"/>
        <v>--</v>
      </c>
      <c r="I76" s="33" t="str">
        <f t="shared" si="2"/>
        <v>--</v>
      </c>
      <c r="J76" s="33" t="str">
        <f t="shared" si="2"/>
        <v>--</v>
      </c>
      <c r="K76" s="33" t="str">
        <f t="shared" si="2"/>
        <v>--</v>
      </c>
      <c r="L76" s="33" t="str">
        <f t="shared" si="2"/>
        <v>--</v>
      </c>
      <c r="M76" s="33" t="str">
        <f t="shared" si="2"/>
        <v>--</v>
      </c>
      <c r="N76" s="33" t="str">
        <f t="shared" si="3"/>
        <v>--</v>
      </c>
      <c r="O76" s="144" t="str">
        <f t="shared" si="3"/>
        <v>--</v>
      </c>
      <c r="P76" s="170" t="str">
        <f t="shared" si="3"/>
        <v>--</v>
      </c>
    </row>
    <row r="77" spans="1:16" s="39" customFormat="1" ht="15" hidden="1" customHeight="1" x14ac:dyDescent="0.2">
      <c r="A77" s="11">
        <v>44</v>
      </c>
      <c r="C77" s="132" t="str">
        <f t="shared" si="0"/>
        <v>項目44</v>
      </c>
      <c r="D77" s="200" t="str">
        <f t="shared" si="1"/>
        <v>--</v>
      </c>
      <c r="E77" s="33" t="str">
        <f t="shared" si="1"/>
        <v>--</v>
      </c>
      <c r="F77" s="33" t="str">
        <f t="shared" si="1"/>
        <v>--</v>
      </c>
      <c r="G77" s="33" t="str">
        <f t="shared" si="1"/>
        <v>--</v>
      </c>
      <c r="H77" s="33" t="str">
        <f t="shared" si="1"/>
        <v>--</v>
      </c>
      <c r="I77" s="33" t="str">
        <f t="shared" si="2"/>
        <v>--</v>
      </c>
      <c r="J77" s="33" t="str">
        <f t="shared" si="2"/>
        <v>--</v>
      </c>
      <c r="K77" s="33" t="str">
        <f t="shared" si="2"/>
        <v>--</v>
      </c>
      <c r="L77" s="33" t="str">
        <f t="shared" si="2"/>
        <v>--</v>
      </c>
      <c r="M77" s="33" t="str">
        <f t="shared" si="2"/>
        <v>--</v>
      </c>
      <c r="N77" s="33" t="str">
        <f t="shared" si="3"/>
        <v>--</v>
      </c>
      <c r="O77" s="144" t="str">
        <f t="shared" si="3"/>
        <v>--</v>
      </c>
      <c r="P77" s="170" t="str">
        <f t="shared" si="3"/>
        <v>--</v>
      </c>
    </row>
    <row r="78" spans="1:16" s="39" customFormat="1" ht="15" hidden="1" customHeight="1" x14ac:dyDescent="0.2">
      <c r="A78" s="11">
        <v>45</v>
      </c>
      <c r="C78" s="132" t="str">
        <f t="shared" si="0"/>
        <v>項目45</v>
      </c>
      <c r="D78" s="200" t="str">
        <f t="shared" si="1"/>
        <v>--</v>
      </c>
      <c r="E78" s="33" t="str">
        <f t="shared" si="1"/>
        <v>--</v>
      </c>
      <c r="F78" s="33" t="str">
        <f t="shared" si="1"/>
        <v>--</v>
      </c>
      <c r="G78" s="33" t="str">
        <f t="shared" si="1"/>
        <v>--</v>
      </c>
      <c r="H78" s="33" t="str">
        <f t="shared" si="1"/>
        <v>--</v>
      </c>
      <c r="I78" s="33" t="str">
        <f t="shared" si="2"/>
        <v>--</v>
      </c>
      <c r="J78" s="33" t="str">
        <f t="shared" si="2"/>
        <v>--</v>
      </c>
      <c r="K78" s="33" t="str">
        <f t="shared" si="2"/>
        <v>--</v>
      </c>
      <c r="L78" s="33" t="str">
        <f t="shared" si="2"/>
        <v>--</v>
      </c>
      <c r="M78" s="33" t="str">
        <f t="shared" si="2"/>
        <v>--</v>
      </c>
      <c r="N78" s="33" t="str">
        <f t="shared" si="3"/>
        <v>--</v>
      </c>
      <c r="O78" s="144" t="str">
        <f t="shared" si="3"/>
        <v>--</v>
      </c>
      <c r="P78" s="170" t="str">
        <f t="shared" si="3"/>
        <v>--</v>
      </c>
    </row>
    <row r="79" spans="1:16" s="39" customFormat="1" ht="15" hidden="1" customHeight="1" x14ac:dyDescent="0.2">
      <c r="A79" s="11">
        <v>46</v>
      </c>
      <c r="C79" s="132" t="str">
        <f t="shared" si="0"/>
        <v>項目46</v>
      </c>
      <c r="D79" s="200" t="str">
        <f t="shared" si="1"/>
        <v>--</v>
      </c>
      <c r="E79" s="33" t="str">
        <f t="shared" si="1"/>
        <v>--</v>
      </c>
      <c r="F79" s="33" t="str">
        <f t="shared" si="1"/>
        <v>--</v>
      </c>
      <c r="G79" s="33" t="str">
        <f t="shared" si="1"/>
        <v>--</v>
      </c>
      <c r="H79" s="33" t="str">
        <f t="shared" si="1"/>
        <v>--</v>
      </c>
      <c r="I79" s="33" t="str">
        <f t="shared" si="2"/>
        <v>--</v>
      </c>
      <c r="J79" s="33" t="str">
        <f t="shared" si="2"/>
        <v>--</v>
      </c>
      <c r="K79" s="33" t="str">
        <f t="shared" si="2"/>
        <v>--</v>
      </c>
      <c r="L79" s="33" t="str">
        <f t="shared" si="2"/>
        <v>--</v>
      </c>
      <c r="M79" s="33" t="str">
        <f t="shared" si="2"/>
        <v>--</v>
      </c>
      <c r="N79" s="33" t="str">
        <f t="shared" si="3"/>
        <v>--</v>
      </c>
      <c r="O79" s="144" t="str">
        <f t="shared" si="3"/>
        <v>--</v>
      </c>
      <c r="P79" s="170" t="str">
        <f t="shared" si="3"/>
        <v>--</v>
      </c>
    </row>
    <row r="80" spans="1:16" s="39" customFormat="1" ht="15" hidden="1" customHeight="1" x14ac:dyDescent="0.2">
      <c r="A80" s="11">
        <v>47</v>
      </c>
      <c r="C80" s="132" t="str">
        <f t="shared" si="0"/>
        <v>項目47</v>
      </c>
      <c r="D80" s="200" t="str">
        <f t="shared" si="1"/>
        <v>--</v>
      </c>
      <c r="E80" s="33" t="str">
        <f t="shared" si="1"/>
        <v>--</v>
      </c>
      <c r="F80" s="33" t="str">
        <f t="shared" si="1"/>
        <v>--</v>
      </c>
      <c r="G80" s="33" t="str">
        <f t="shared" si="1"/>
        <v>--</v>
      </c>
      <c r="H80" s="33" t="str">
        <f t="shared" si="1"/>
        <v>--</v>
      </c>
      <c r="I80" s="33" t="str">
        <f t="shared" si="2"/>
        <v>--</v>
      </c>
      <c r="J80" s="33" t="str">
        <f t="shared" si="2"/>
        <v>--</v>
      </c>
      <c r="K80" s="33" t="str">
        <f t="shared" si="2"/>
        <v>--</v>
      </c>
      <c r="L80" s="33" t="str">
        <f t="shared" si="2"/>
        <v>--</v>
      </c>
      <c r="M80" s="33" t="str">
        <f t="shared" si="2"/>
        <v>--</v>
      </c>
      <c r="N80" s="33" t="str">
        <f t="shared" si="3"/>
        <v>--</v>
      </c>
      <c r="O80" s="144" t="str">
        <f t="shared" si="3"/>
        <v>--</v>
      </c>
      <c r="P80" s="170" t="str">
        <f t="shared" si="3"/>
        <v>--</v>
      </c>
    </row>
    <row r="81" spans="1:16" s="39" customFormat="1" ht="15" hidden="1" customHeight="1" x14ac:dyDescent="0.2">
      <c r="A81" s="11">
        <v>48</v>
      </c>
      <c r="C81" s="132" t="str">
        <f t="shared" si="0"/>
        <v>項目48</v>
      </c>
      <c r="D81" s="200" t="str">
        <f t="shared" si="1"/>
        <v>--</v>
      </c>
      <c r="E81" s="33" t="str">
        <f t="shared" si="1"/>
        <v>--</v>
      </c>
      <c r="F81" s="33" t="str">
        <f t="shared" si="1"/>
        <v>--</v>
      </c>
      <c r="G81" s="33" t="str">
        <f t="shared" si="1"/>
        <v>--</v>
      </c>
      <c r="H81" s="33" t="str">
        <f t="shared" si="1"/>
        <v>--</v>
      </c>
      <c r="I81" s="33" t="str">
        <f t="shared" si="2"/>
        <v>--</v>
      </c>
      <c r="J81" s="33" t="str">
        <f t="shared" si="2"/>
        <v>--</v>
      </c>
      <c r="K81" s="33" t="str">
        <f t="shared" si="2"/>
        <v>--</v>
      </c>
      <c r="L81" s="33" t="str">
        <f t="shared" si="2"/>
        <v>--</v>
      </c>
      <c r="M81" s="33" t="str">
        <f t="shared" si="2"/>
        <v>--</v>
      </c>
      <c r="N81" s="33" t="str">
        <f t="shared" si="3"/>
        <v>--</v>
      </c>
      <c r="O81" s="144" t="str">
        <f t="shared" si="3"/>
        <v>--</v>
      </c>
      <c r="P81" s="170" t="str">
        <f t="shared" si="3"/>
        <v>--</v>
      </c>
    </row>
    <row r="82" spans="1:16" s="39" customFormat="1" ht="15" hidden="1" customHeight="1" x14ac:dyDescent="0.2">
      <c r="A82" s="11">
        <v>49</v>
      </c>
      <c r="C82" s="132" t="str">
        <f t="shared" si="0"/>
        <v>項目49</v>
      </c>
      <c r="D82" s="200" t="str">
        <f t="shared" si="1"/>
        <v>--</v>
      </c>
      <c r="E82" s="33" t="str">
        <f t="shared" si="1"/>
        <v>--</v>
      </c>
      <c r="F82" s="33" t="str">
        <f t="shared" si="1"/>
        <v>--</v>
      </c>
      <c r="G82" s="33" t="str">
        <f t="shared" si="1"/>
        <v>--</v>
      </c>
      <c r="H82" s="33" t="str">
        <f t="shared" si="1"/>
        <v>--</v>
      </c>
      <c r="I82" s="33" t="str">
        <f t="shared" si="2"/>
        <v>--</v>
      </c>
      <c r="J82" s="33" t="str">
        <f t="shared" si="2"/>
        <v>--</v>
      </c>
      <c r="K82" s="33" t="str">
        <f t="shared" si="2"/>
        <v>--</v>
      </c>
      <c r="L82" s="33" t="str">
        <f t="shared" si="2"/>
        <v>--</v>
      </c>
      <c r="M82" s="33" t="str">
        <f t="shared" si="2"/>
        <v>--</v>
      </c>
      <c r="N82" s="33" t="str">
        <f t="shared" si="3"/>
        <v>--</v>
      </c>
      <c r="O82" s="144" t="str">
        <f t="shared" si="3"/>
        <v>--</v>
      </c>
      <c r="P82" s="170" t="str">
        <f t="shared" si="3"/>
        <v>--</v>
      </c>
    </row>
    <row r="83" spans="1:16" s="39" customFormat="1" ht="15" hidden="1" customHeight="1" thickBot="1" x14ac:dyDescent="0.25">
      <c r="A83" s="11">
        <v>50</v>
      </c>
      <c r="C83" s="127" t="str">
        <f t="shared" si="0"/>
        <v>項目50</v>
      </c>
      <c r="D83" s="294" t="str">
        <f t="shared" si="1"/>
        <v>--</v>
      </c>
      <c r="E83" s="35" t="str">
        <f t="shared" si="1"/>
        <v>--</v>
      </c>
      <c r="F83" s="35" t="str">
        <f t="shared" si="1"/>
        <v>--</v>
      </c>
      <c r="G83" s="35" t="str">
        <f t="shared" si="1"/>
        <v>--</v>
      </c>
      <c r="H83" s="35" t="str">
        <f t="shared" si="1"/>
        <v>--</v>
      </c>
      <c r="I83" s="35" t="str">
        <f t="shared" si="2"/>
        <v>--</v>
      </c>
      <c r="J83" s="35" t="str">
        <f t="shared" si="2"/>
        <v>--</v>
      </c>
      <c r="K83" s="35" t="str">
        <f t="shared" si="2"/>
        <v>--</v>
      </c>
      <c r="L83" s="35" t="str">
        <f t="shared" si="2"/>
        <v>--</v>
      </c>
      <c r="M83" s="35" t="str">
        <f t="shared" si="2"/>
        <v>--</v>
      </c>
      <c r="N83" s="35" t="str">
        <f t="shared" si="3"/>
        <v>--</v>
      </c>
      <c r="O83" s="146" t="str">
        <f t="shared" si="3"/>
        <v>--</v>
      </c>
      <c r="P83" s="179" t="str">
        <f t="shared" si="3"/>
        <v>--</v>
      </c>
    </row>
    <row r="84" spans="1:16" ht="6.75" customHeight="1" thickBot="1" x14ac:dyDescent="0.25">
      <c r="A84" s="34"/>
      <c r="C84" s="124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</row>
    <row r="85" spans="1:16" ht="20.25" customHeight="1" thickBot="1" x14ac:dyDescent="0.25">
      <c r="A85" s="34"/>
      <c r="C85" s="142" t="s">
        <v>109</v>
      </c>
      <c r="D85" s="233" t="str">
        <f t="shared" ref="D85:P85" si="4">IF(ISERROR(D194/D140), "--", D194/D140)</f>
        <v>--</v>
      </c>
      <c r="E85" s="68">
        <f t="shared" si="4"/>
        <v>162.8428207958608</v>
      </c>
      <c r="F85" s="68">
        <f t="shared" si="4"/>
        <v>164.22547911935285</v>
      </c>
      <c r="G85" s="68">
        <f t="shared" si="4"/>
        <v>163.67459799568184</v>
      </c>
      <c r="H85" s="68">
        <f t="shared" si="4"/>
        <v>164.35092629582488</v>
      </c>
      <c r="I85" s="68">
        <f t="shared" si="4"/>
        <v>165.45678833219759</v>
      </c>
      <c r="J85" s="68">
        <f t="shared" si="4"/>
        <v>167.67690197163355</v>
      </c>
      <c r="K85" s="68">
        <f t="shared" si="4"/>
        <v>169.23288777251102</v>
      </c>
      <c r="L85" s="68">
        <f t="shared" si="4"/>
        <v>188.29496968829156</v>
      </c>
      <c r="M85" s="68">
        <f t="shared" si="4"/>
        <v>170.60977815854727</v>
      </c>
      <c r="N85" s="68">
        <f t="shared" si="4"/>
        <v>168.77651122361732</v>
      </c>
      <c r="O85" s="221">
        <f t="shared" si="4"/>
        <v>166.85294041989712</v>
      </c>
      <c r="P85" s="257">
        <f t="shared" si="4"/>
        <v>168.51014123368941</v>
      </c>
    </row>
    <row r="86" spans="1:16" ht="9" customHeight="1" x14ac:dyDescent="0.2">
      <c r="A86" s="34"/>
      <c r="C86" s="291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1:16" ht="12" customHeight="1" x14ac:dyDescent="0.2">
      <c r="A87" s="34"/>
    </row>
    <row r="88" spans="1:16" s="39" customFormat="1" ht="12" hidden="1" customHeight="1" x14ac:dyDescent="0.2">
      <c r="A88" s="11"/>
      <c r="C88" s="91"/>
      <c r="D88" s="24" t="str">
        <f t="shared" ref="D88:O88" si="5">D$33</f>
        <v>4月</v>
      </c>
      <c r="E88" s="24" t="str">
        <f t="shared" si="5"/>
        <v>5月</v>
      </c>
      <c r="F88" s="24" t="str">
        <f t="shared" si="5"/>
        <v>6月</v>
      </c>
      <c r="G88" s="24" t="str">
        <f t="shared" si="5"/>
        <v>7月</v>
      </c>
      <c r="H88" s="24" t="str">
        <f t="shared" si="5"/>
        <v>8月</v>
      </c>
      <c r="I88" s="24" t="str">
        <f t="shared" si="5"/>
        <v>9月</v>
      </c>
      <c r="J88" s="24" t="str">
        <f t="shared" si="5"/>
        <v>10月</v>
      </c>
      <c r="K88" s="24" t="str">
        <f t="shared" si="5"/>
        <v>11月</v>
      </c>
      <c r="L88" s="24" t="str">
        <f t="shared" si="5"/>
        <v>12月</v>
      </c>
      <c r="M88" s="24" t="str">
        <f t="shared" si="5"/>
        <v>1月</v>
      </c>
      <c r="N88" s="24" t="str">
        <f t="shared" si="5"/>
        <v>2月</v>
      </c>
      <c r="O88" s="24" t="str">
        <f t="shared" si="5"/>
        <v>3月</v>
      </c>
      <c r="P88" s="24" t="s">
        <v>61</v>
      </c>
    </row>
    <row r="89" spans="1:16" s="39" customFormat="1" ht="12" hidden="1" customHeight="1" x14ac:dyDescent="0.2">
      <c r="A89" s="11">
        <v>1</v>
      </c>
      <c r="C89" s="105" t="str">
        <f t="shared" ref="C89:C138" si="6">$C34</f>
        <v>加工食品</v>
      </c>
      <c r="D89" s="18" t="str">
        <f t="shared" ref="D89:H138" si="7">IF(INDEX(累計分析データ,$A89,D$32*4+$E$1)="", "--", INDEX(累計分析データ,$A89,D$32*4+$E$1))</f>
        <v>--</v>
      </c>
      <c r="E89" s="18">
        <f t="shared" si="7"/>
        <v>18943231.932700001</v>
      </c>
      <c r="F89" s="18">
        <f t="shared" si="7"/>
        <v>18986524.2656</v>
      </c>
      <c r="G89" s="18">
        <f t="shared" si="7"/>
        <v>19083383.089499999</v>
      </c>
      <c r="H89" s="18">
        <f t="shared" si="7"/>
        <v>18979490.328200001</v>
      </c>
      <c r="I89" s="18">
        <f t="shared" ref="I89:M138" si="8">IF(INDEX(累計分析データ,$A89,I$32*4+$E$1)="", "--", INDEX(累計分析データ,$A89,I$32*4+$E$1))</f>
        <v>18938619.007599998</v>
      </c>
      <c r="J89" s="18">
        <f t="shared" si="8"/>
        <v>20619806.385200001</v>
      </c>
      <c r="K89" s="18">
        <f t="shared" si="8"/>
        <v>19739836.7053</v>
      </c>
      <c r="L89" s="18">
        <f t="shared" si="8"/>
        <v>21686252.374000002</v>
      </c>
      <c r="M89" s="18">
        <f t="shared" si="8"/>
        <v>19071086.969099998</v>
      </c>
      <c r="N89" s="18">
        <f t="shared" ref="N89:O138" si="9">IF(INDEX(累計分析データ,$A89,N$32*4+$E$1)="", "--", INDEX(累計分析データ,$A89,N$32*4+$E$1))</f>
        <v>18286834.916099999</v>
      </c>
      <c r="O89" s="18">
        <f t="shared" si="9"/>
        <v>19846388.187199999</v>
      </c>
      <c r="P89" s="101">
        <f t="shared" ref="P89:P138" si="10">IF(INDEX(合算分析データ,$A89,P$32*4+$E$1)="", "--", INDEX(合算分析データ,$A89,P$32*4+$E$1))</f>
        <v>214181454.16049999</v>
      </c>
    </row>
    <row r="90" spans="1:16" s="39" customFormat="1" ht="12" hidden="1" customHeight="1" x14ac:dyDescent="0.2">
      <c r="A90" s="11">
        <v>2</v>
      </c>
      <c r="C90" s="105" t="str">
        <f t="shared" si="6"/>
        <v>生鮮食品</v>
      </c>
      <c r="D90" s="18" t="str">
        <f t="shared" si="7"/>
        <v>--</v>
      </c>
      <c r="E90" s="18">
        <f t="shared" si="7"/>
        <v>4600448.1217</v>
      </c>
      <c r="F90" s="18">
        <f t="shared" si="7"/>
        <v>4517218.6030999999</v>
      </c>
      <c r="G90" s="18">
        <f t="shared" si="7"/>
        <v>4282007.7703</v>
      </c>
      <c r="H90" s="18">
        <f t="shared" si="7"/>
        <v>4318767.6497</v>
      </c>
      <c r="I90" s="18">
        <f t="shared" si="8"/>
        <v>4434228.9652000004</v>
      </c>
      <c r="J90" s="18">
        <f t="shared" si="8"/>
        <v>4994283.3586999997</v>
      </c>
      <c r="K90" s="18">
        <f t="shared" si="8"/>
        <v>4716794.0427999999</v>
      </c>
      <c r="L90" s="18">
        <f t="shared" si="8"/>
        <v>4891467.9873000002</v>
      </c>
      <c r="M90" s="18">
        <f t="shared" si="8"/>
        <v>4745225.3973000003</v>
      </c>
      <c r="N90" s="18">
        <f t="shared" si="9"/>
        <v>4532714.0171999997</v>
      </c>
      <c r="O90" s="18">
        <f t="shared" si="9"/>
        <v>4862487.8064000001</v>
      </c>
      <c r="P90" s="101">
        <f t="shared" si="10"/>
        <v>50895643.719700001</v>
      </c>
    </row>
    <row r="91" spans="1:16" s="39" customFormat="1" ht="12" hidden="1" customHeight="1" x14ac:dyDescent="0.2">
      <c r="A91" s="11">
        <v>3</v>
      </c>
      <c r="C91" s="105" t="str">
        <f t="shared" si="6"/>
        <v>菓子類</v>
      </c>
      <c r="D91" s="18" t="str">
        <f t="shared" si="7"/>
        <v>--</v>
      </c>
      <c r="E91" s="18">
        <f t="shared" si="7"/>
        <v>8660321.9674999993</v>
      </c>
      <c r="F91" s="18">
        <f t="shared" si="7"/>
        <v>8313808.9568999996</v>
      </c>
      <c r="G91" s="18">
        <f t="shared" si="7"/>
        <v>8695796.5208999999</v>
      </c>
      <c r="H91" s="18">
        <f t="shared" si="7"/>
        <v>8195583.4999000002</v>
      </c>
      <c r="I91" s="18">
        <f t="shared" si="8"/>
        <v>7624857.6497999998</v>
      </c>
      <c r="J91" s="18">
        <f t="shared" si="8"/>
        <v>7991927.0686999997</v>
      </c>
      <c r="K91" s="18">
        <f t="shared" si="8"/>
        <v>7598892.2663000003</v>
      </c>
      <c r="L91" s="18">
        <f t="shared" si="8"/>
        <v>8044802.8448999999</v>
      </c>
      <c r="M91" s="18">
        <f t="shared" si="8"/>
        <v>7605614.4918</v>
      </c>
      <c r="N91" s="18">
        <f t="shared" si="9"/>
        <v>7777435.0190000003</v>
      </c>
      <c r="O91" s="18">
        <f t="shared" si="9"/>
        <v>8349216.7895999998</v>
      </c>
      <c r="P91" s="101">
        <f t="shared" si="10"/>
        <v>88858257.075299993</v>
      </c>
    </row>
    <row r="92" spans="1:16" s="39" customFormat="1" ht="12" hidden="1" customHeight="1" x14ac:dyDescent="0.2">
      <c r="A92" s="11">
        <v>4</v>
      </c>
      <c r="C92" s="105" t="str">
        <f t="shared" si="6"/>
        <v>項目4</v>
      </c>
      <c r="D92" s="18" t="str">
        <f t="shared" si="7"/>
        <v>--</v>
      </c>
      <c r="E92" s="18" t="str">
        <f t="shared" si="7"/>
        <v>--</v>
      </c>
      <c r="F92" s="18" t="str">
        <f t="shared" si="7"/>
        <v>--</v>
      </c>
      <c r="G92" s="18" t="str">
        <f t="shared" si="7"/>
        <v>--</v>
      </c>
      <c r="H92" s="18" t="str">
        <f t="shared" si="7"/>
        <v>--</v>
      </c>
      <c r="I92" s="18" t="str">
        <f t="shared" si="8"/>
        <v>--</v>
      </c>
      <c r="J92" s="18" t="str">
        <f t="shared" si="8"/>
        <v>--</v>
      </c>
      <c r="K92" s="18" t="str">
        <f t="shared" si="8"/>
        <v>--</v>
      </c>
      <c r="L92" s="18" t="str">
        <f t="shared" si="8"/>
        <v>--</v>
      </c>
      <c r="M92" s="18" t="str">
        <f t="shared" si="8"/>
        <v>--</v>
      </c>
      <c r="N92" s="18" t="str">
        <f t="shared" si="9"/>
        <v>--</v>
      </c>
      <c r="O92" s="18" t="str">
        <f t="shared" si="9"/>
        <v>--</v>
      </c>
      <c r="P92" s="101" t="str">
        <f t="shared" si="10"/>
        <v>--</v>
      </c>
    </row>
    <row r="93" spans="1:16" s="39" customFormat="1" ht="12" hidden="1" customHeight="1" x14ac:dyDescent="0.2">
      <c r="A93" s="11">
        <v>5</v>
      </c>
      <c r="C93" s="105" t="str">
        <f t="shared" si="6"/>
        <v>項目5</v>
      </c>
      <c r="D93" s="18" t="str">
        <f t="shared" si="7"/>
        <v>--</v>
      </c>
      <c r="E93" s="18" t="str">
        <f t="shared" si="7"/>
        <v>--</v>
      </c>
      <c r="F93" s="18" t="str">
        <f t="shared" si="7"/>
        <v>--</v>
      </c>
      <c r="G93" s="18" t="str">
        <f t="shared" si="7"/>
        <v>--</v>
      </c>
      <c r="H93" s="18" t="str">
        <f t="shared" si="7"/>
        <v>--</v>
      </c>
      <c r="I93" s="18" t="str">
        <f t="shared" si="8"/>
        <v>--</v>
      </c>
      <c r="J93" s="18" t="str">
        <f t="shared" si="8"/>
        <v>--</v>
      </c>
      <c r="K93" s="18" t="str">
        <f t="shared" si="8"/>
        <v>--</v>
      </c>
      <c r="L93" s="18" t="str">
        <f t="shared" si="8"/>
        <v>--</v>
      </c>
      <c r="M93" s="18" t="str">
        <f t="shared" si="8"/>
        <v>--</v>
      </c>
      <c r="N93" s="18" t="str">
        <f t="shared" si="9"/>
        <v>--</v>
      </c>
      <c r="O93" s="18" t="str">
        <f t="shared" si="9"/>
        <v>--</v>
      </c>
      <c r="P93" s="101" t="str">
        <f t="shared" si="10"/>
        <v>--</v>
      </c>
    </row>
    <row r="94" spans="1:16" s="39" customFormat="1" ht="12" hidden="1" customHeight="1" x14ac:dyDescent="0.2">
      <c r="A94" s="11">
        <v>6</v>
      </c>
      <c r="C94" s="105" t="str">
        <f t="shared" si="6"/>
        <v>項目6</v>
      </c>
      <c r="D94" s="18" t="str">
        <f t="shared" si="7"/>
        <v>--</v>
      </c>
      <c r="E94" s="18" t="str">
        <f t="shared" si="7"/>
        <v>--</v>
      </c>
      <c r="F94" s="18" t="str">
        <f t="shared" si="7"/>
        <v>--</v>
      </c>
      <c r="G94" s="18" t="str">
        <f t="shared" si="7"/>
        <v>--</v>
      </c>
      <c r="H94" s="18" t="str">
        <f t="shared" si="7"/>
        <v>--</v>
      </c>
      <c r="I94" s="18" t="str">
        <f t="shared" si="8"/>
        <v>--</v>
      </c>
      <c r="J94" s="18" t="str">
        <f t="shared" si="8"/>
        <v>--</v>
      </c>
      <c r="K94" s="18" t="str">
        <f t="shared" si="8"/>
        <v>--</v>
      </c>
      <c r="L94" s="18" t="str">
        <f t="shared" si="8"/>
        <v>--</v>
      </c>
      <c r="M94" s="18" t="str">
        <f t="shared" si="8"/>
        <v>--</v>
      </c>
      <c r="N94" s="18" t="str">
        <f t="shared" si="9"/>
        <v>--</v>
      </c>
      <c r="O94" s="18" t="str">
        <f t="shared" si="9"/>
        <v>--</v>
      </c>
      <c r="P94" s="101" t="str">
        <f t="shared" si="10"/>
        <v>--</v>
      </c>
    </row>
    <row r="95" spans="1:16" s="39" customFormat="1" ht="12" hidden="1" customHeight="1" x14ac:dyDescent="0.2">
      <c r="A95" s="11">
        <v>7</v>
      </c>
      <c r="C95" s="105" t="str">
        <f t="shared" si="6"/>
        <v>項目7</v>
      </c>
      <c r="D95" s="18" t="str">
        <f t="shared" si="7"/>
        <v>--</v>
      </c>
      <c r="E95" s="18" t="str">
        <f t="shared" si="7"/>
        <v>--</v>
      </c>
      <c r="F95" s="18" t="str">
        <f t="shared" si="7"/>
        <v>--</v>
      </c>
      <c r="G95" s="18" t="str">
        <f t="shared" si="7"/>
        <v>--</v>
      </c>
      <c r="H95" s="18" t="str">
        <f t="shared" si="7"/>
        <v>--</v>
      </c>
      <c r="I95" s="18" t="str">
        <f t="shared" si="8"/>
        <v>--</v>
      </c>
      <c r="J95" s="18" t="str">
        <f t="shared" si="8"/>
        <v>--</v>
      </c>
      <c r="K95" s="18" t="str">
        <f t="shared" si="8"/>
        <v>--</v>
      </c>
      <c r="L95" s="18" t="str">
        <f t="shared" si="8"/>
        <v>--</v>
      </c>
      <c r="M95" s="18" t="str">
        <f t="shared" si="8"/>
        <v>--</v>
      </c>
      <c r="N95" s="18" t="str">
        <f t="shared" si="9"/>
        <v>--</v>
      </c>
      <c r="O95" s="18" t="str">
        <f t="shared" si="9"/>
        <v>--</v>
      </c>
      <c r="P95" s="101" t="str">
        <f t="shared" si="10"/>
        <v>--</v>
      </c>
    </row>
    <row r="96" spans="1:16" s="39" customFormat="1" ht="12" hidden="1" customHeight="1" x14ac:dyDescent="0.2">
      <c r="A96" s="11">
        <v>8</v>
      </c>
      <c r="C96" s="105" t="str">
        <f t="shared" si="6"/>
        <v>項目8</v>
      </c>
      <c r="D96" s="18" t="str">
        <f t="shared" si="7"/>
        <v>--</v>
      </c>
      <c r="E96" s="18" t="str">
        <f t="shared" si="7"/>
        <v>--</v>
      </c>
      <c r="F96" s="18" t="str">
        <f t="shared" si="7"/>
        <v>--</v>
      </c>
      <c r="G96" s="18" t="str">
        <f t="shared" si="7"/>
        <v>--</v>
      </c>
      <c r="H96" s="18" t="str">
        <f t="shared" si="7"/>
        <v>--</v>
      </c>
      <c r="I96" s="18" t="str">
        <f t="shared" si="8"/>
        <v>--</v>
      </c>
      <c r="J96" s="18" t="str">
        <f t="shared" si="8"/>
        <v>--</v>
      </c>
      <c r="K96" s="18" t="str">
        <f t="shared" si="8"/>
        <v>--</v>
      </c>
      <c r="L96" s="18" t="str">
        <f t="shared" si="8"/>
        <v>--</v>
      </c>
      <c r="M96" s="18" t="str">
        <f t="shared" si="8"/>
        <v>--</v>
      </c>
      <c r="N96" s="18" t="str">
        <f t="shared" si="9"/>
        <v>--</v>
      </c>
      <c r="O96" s="18" t="str">
        <f t="shared" si="9"/>
        <v>--</v>
      </c>
      <c r="P96" s="101" t="str">
        <f t="shared" si="10"/>
        <v>--</v>
      </c>
    </row>
    <row r="97" spans="1:16" s="39" customFormat="1" ht="12" hidden="1" customHeight="1" x14ac:dyDescent="0.2">
      <c r="A97" s="11">
        <v>9</v>
      </c>
      <c r="C97" s="105" t="str">
        <f t="shared" si="6"/>
        <v>項目9</v>
      </c>
      <c r="D97" s="18" t="str">
        <f t="shared" si="7"/>
        <v>--</v>
      </c>
      <c r="E97" s="18" t="str">
        <f t="shared" si="7"/>
        <v>--</v>
      </c>
      <c r="F97" s="18" t="str">
        <f t="shared" si="7"/>
        <v>--</v>
      </c>
      <c r="G97" s="18" t="str">
        <f t="shared" si="7"/>
        <v>--</v>
      </c>
      <c r="H97" s="18" t="str">
        <f t="shared" si="7"/>
        <v>--</v>
      </c>
      <c r="I97" s="18" t="str">
        <f t="shared" si="8"/>
        <v>--</v>
      </c>
      <c r="J97" s="18" t="str">
        <f t="shared" si="8"/>
        <v>--</v>
      </c>
      <c r="K97" s="18" t="str">
        <f t="shared" si="8"/>
        <v>--</v>
      </c>
      <c r="L97" s="18" t="str">
        <f t="shared" si="8"/>
        <v>--</v>
      </c>
      <c r="M97" s="18" t="str">
        <f t="shared" si="8"/>
        <v>--</v>
      </c>
      <c r="N97" s="18" t="str">
        <f t="shared" si="9"/>
        <v>--</v>
      </c>
      <c r="O97" s="18" t="str">
        <f t="shared" si="9"/>
        <v>--</v>
      </c>
      <c r="P97" s="101" t="str">
        <f t="shared" si="10"/>
        <v>--</v>
      </c>
    </row>
    <row r="98" spans="1:16" s="39" customFormat="1" ht="12" hidden="1" customHeight="1" x14ac:dyDescent="0.2">
      <c r="A98" s="11">
        <v>10</v>
      </c>
      <c r="C98" s="105" t="str">
        <f t="shared" si="6"/>
        <v>項目10</v>
      </c>
      <c r="D98" s="18" t="str">
        <f t="shared" si="7"/>
        <v>--</v>
      </c>
      <c r="E98" s="18" t="str">
        <f t="shared" si="7"/>
        <v>--</v>
      </c>
      <c r="F98" s="18" t="str">
        <f t="shared" si="7"/>
        <v>--</v>
      </c>
      <c r="G98" s="18" t="str">
        <f t="shared" si="7"/>
        <v>--</v>
      </c>
      <c r="H98" s="18" t="str">
        <f t="shared" si="7"/>
        <v>--</v>
      </c>
      <c r="I98" s="18" t="str">
        <f t="shared" si="8"/>
        <v>--</v>
      </c>
      <c r="J98" s="18" t="str">
        <f t="shared" si="8"/>
        <v>--</v>
      </c>
      <c r="K98" s="18" t="str">
        <f t="shared" si="8"/>
        <v>--</v>
      </c>
      <c r="L98" s="18" t="str">
        <f t="shared" si="8"/>
        <v>--</v>
      </c>
      <c r="M98" s="18" t="str">
        <f t="shared" si="8"/>
        <v>--</v>
      </c>
      <c r="N98" s="18" t="str">
        <f t="shared" si="9"/>
        <v>--</v>
      </c>
      <c r="O98" s="18" t="str">
        <f t="shared" si="9"/>
        <v>--</v>
      </c>
      <c r="P98" s="101" t="str">
        <f t="shared" si="10"/>
        <v>--</v>
      </c>
    </row>
    <row r="99" spans="1:16" s="39" customFormat="1" ht="12" hidden="1" customHeight="1" x14ac:dyDescent="0.2">
      <c r="A99" s="11">
        <v>11</v>
      </c>
      <c r="C99" s="105" t="str">
        <f t="shared" si="6"/>
        <v>項目11</v>
      </c>
      <c r="D99" s="18" t="str">
        <f t="shared" si="7"/>
        <v>--</v>
      </c>
      <c r="E99" s="18" t="str">
        <f t="shared" si="7"/>
        <v>--</v>
      </c>
      <c r="F99" s="18" t="str">
        <f t="shared" si="7"/>
        <v>--</v>
      </c>
      <c r="G99" s="18" t="str">
        <f t="shared" si="7"/>
        <v>--</v>
      </c>
      <c r="H99" s="18" t="str">
        <f t="shared" si="7"/>
        <v>--</v>
      </c>
      <c r="I99" s="18" t="str">
        <f t="shared" si="8"/>
        <v>--</v>
      </c>
      <c r="J99" s="18" t="str">
        <f t="shared" si="8"/>
        <v>--</v>
      </c>
      <c r="K99" s="18" t="str">
        <f t="shared" si="8"/>
        <v>--</v>
      </c>
      <c r="L99" s="18" t="str">
        <f t="shared" si="8"/>
        <v>--</v>
      </c>
      <c r="M99" s="18" t="str">
        <f t="shared" si="8"/>
        <v>--</v>
      </c>
      <c r="N99" s="18" t="str">
        <f t="shared" si="9"/>
        <v>--</v>
      </c>
      <c r="O99" s="18" t="str">
        <f t="shared" si="9"/>
        <v>--</v>
      </c>
      <c r="P99" s="101" t="str">
        <f t="shared" si="10"/>
        <v>--</v>
      </c>
    </row>
    <row r="100" spans="1:16" s="39" customFormat="1" ht="12" hidden="1" customHeight="1" x14ac:dyDescent="0.2">
      <c r="A100" s="11">
        <v>12</v>
      </c>
      <c r="C100" s="105" t="str">
        <f t="shared" si="6"/>
        <v>項目12</v>
      </c>
      <c r="D100" s="18" t="str">
        <f t="shared" si="7"/>
        <v>--</v>
      </c>
      <c r="E100" s="18" t="str">
        <f t="shared" si="7"/>
        <v>--</v>
      </c>
      <c r="F100" s="18" t="str">
        <f t="shared" si="7"/>
        <v>--</v>
      </c>
      <c r="G100" s="18" t="str">
        <f t="shared" si="7"/>
        <v>--</v>
      </c>
      <c r="H100" s="18" t="str">
        <f t="shared" si="7"/>
        <v>--</v>
      </c>
      <c r="I100" s="18" t="str">
        <f t="shared" si="8"/>
        <v>--</v>
      </c>
      <c r="J100" s="18" t="str">
        <f t="shared" si="8"/>
        <v>--</v>
      </c>
      <c r="K100" s="18" t="str">
        <f t="shared" si="8"/>
        <v>--</v>
      </c>
      <c r="L100" s="18" t="str">
        <f t="shared" si="8"/>
        <v>--</v>
      </c>
      <c r="M100" s="18" t="str">
        <f t="shared" si="8"/>
        <v>--</v>
      </c>
      <c r="N100" s="18" t="str">
        <f t="shared" si="9"/>
        <v>--</v>
      </c>
      <c r="O100" s="18" t="str">
        <f t="shared" si="9"/>
        <v>--</v>
      </c>
      <c r="P100" s="101" t="str">
        <f t="shared" si="10"/>
        <v>--</v>
      </c>
    </row>
    <row r="101" spans="1:16" s="39" customFormat="1" ht="12" hidden="1" customHeight="1" x14ac:dyDescent="0.2">
      <c r="A101" s="11">
        <v>13</v>
      </c>
      <c r="C101" s="105" t="str">
        <f t="shared" si="6"/>
        <v>項目13</v>
      </c>
      <c r="D101" s="18" t="str">
        <f t="shared" si="7"/>
        <v>--</v>
      </c>
      <c r="E101" s="18" t="str">
        <f t="shared" si="7"/>
        <v>--</v>
      </c>
      <c r="F101" s="18" t="str">
        <f t="shared" si="7"/>
        <v>--</v>
      </c>
      <c r="G101" s="18" t="str">
        <f t="shared" si="7"/>
        <v>--</v>
      </c>
      <c r="H101" s="18" t="str">
        <f t="shared" si="7"/>
        <v>--</v>
      </c>
      <c r="I101" s="18" t="str">
        <f t="shared" si="8"/>
        <v>--</v>
      </c>
      <c r="J101" s="18" t="str">
        <f t="shared" si="8"/>
        <v>--</v>
      </c>
      <c r="K101" s="18" t="str">
        <f t="shared" si="8"/>
        <v>--</v>
      </c>
      <c r="L101" s="18" t="str">
        <f t="shared" si="8"/>
        <v>--</v>
      </c>
      <c r="M101" s="18" t="str">
        <f t="shared" si="8"/>
        <v>--</v>
      </c>
      <c r="N101" s="18" t="str">
        <f t="shared" si="9"/>
        <v>--</v>
      </c>
      <c r="O101" s="18" t="str">
        <f t="shared" si="9"/>
        <v>--</v>
      </c>
      <c r="P101" s="101" t="str">
        <f t="shared" si="10"/>
        <v>--</v>
      </c>
    </row>
    <row r="102" spans="1:16" s="39" customFormat="1" ht="12" hidden="1" customHeight="1" x14ac:dyDescent="0.2">
      <c r="A102" s="11">
        <v>14</v>
      </c>
      <c r="C102" s="105" t="str">
        <f t="shared" si="6"/>
        <v>項目14</v>
      </c>
      <c r="D102" s="18" t="str">
        <f t="shared" si="7"/>
        <v>--</v>
      </c>
      <c r="E102" s="18" t="str">
        <f t="shared" si="7"/>
        <v>--</v>
      </c>
      <c r="F102" s="18" t="str">
        <f t="shared" si="7"/>
        <v>--</v>
      </c>
      <c r="G102" s="18" t="str">
        <f t="shared" si="7"/>
        <v>--</v>
      </c>
      <c r="H102" s="18" t="str">
        <f t="shared" si="7"/>
        <v>--</v>
      </c>
      <c r="I102" s="18" t="str">
        <f t="shared" si="8"/>
        <v>--</v>
      </c>
      <c r="J102" s="18" t="str">
        <f t="shared" si="8"/>
        <v>--</v>
      </c>
      <c r="K102" s="18" t="str">
        <f t="shared" si="8"/>
        <v>--</v>
      </c>
      <c r="L102" s="18" t="str">
        <f t="shared" si="8"/>
        <v>--</v>
      </c>
      <c r="M102" s="18" t="str">
        <f t="shared" si="8"/>
        <v>--</v>
      </c>
      <c r="N102" s="18" t="str">
        <f t="shared" si="9"/>
        <v>--</v>
      </c>
      <c r="O102" s="18" t="str">
        <f t="shared" si="9"/>
        <v>--</v>
      </c>
      <c r="P102" s="101" t="str">
        <f t="shared" si="10"/>
        <v>--</v>
      </c>
    </row>
    <row r="103" spans="1:16" s="39" customFormat="1" ht="12" hidden="1" customHeight="1" x14ac:dyDescent="0.2">
      <c r="A103" s="11">
        <v>15</v>
      </c>
      <c r="C103" s="105" t="str">
        <f t="shared" si="6"/>
        <v>項目15</v>
      </c>
      <c r="D103" s="18" t="str">
        <f t="shared" si="7"/>
        <v>--</v>
      </c>
      <c r="E103" s="18" t="str">
        <f t="shared" si="7"/>
        <v>--</v>
      </c>
      <c r="F103" s="18" t="str">
        <f t="shared" si="7"/>
        <v>--</v>
      </c>
      <c r="G103" s="18" t="str">
        <f t="shared" si="7"/>
        <v>--</v>
      </c>
      <c r="H103" s="18" t="str">
        <f t="shared" si="7"/>
        <v>--</v>
      </c>
      <c r="I103" s="18" t="str">
        <f t="shared" si="8"/>
        <v>--</v>
      </c>
      <c r="J103" s="18" t="str">
        <f t="shared" si="8"/>
        <v>--</v>
      </c>
      <c r="K103" s="18" t="str">
        <f t="shared" si="8"/>
        <v>--</v>
      </c>
      <c r="L103" s="18" t="str">
        <f t="shared" si="8"/>
        <v>--</v>
      </c>
      <c r="M103" s="18" t="str">
        <f t="shared" si="8"/>
        <v>--</v>
      </c>
      <c r="N103" s="18" t="str">
        <f t="shared" si="9"/>
        <v>--</v>
      </c>
      <c r="O103" s="18" t="str">
        <f t="shared" si="9"/>
        <v>--</v>
      </c>
      <c r="P103" s="101" t="str">
        <f t="shared" si="10"/>
        <v>--</v>
      </c>
    </row>
    <row r="104" spans="1:16" s="39" customFormat="1" ht="12" hidden="1" customHeight="1" x14ac:dyDescent="0.2">
      <c r="A104" s="11">
        <v>16</v>
      </c>
      <c r="C104" s="105" t="str">
        <f t="shared" si="6"/>
        <v>項目16</v>
      </c>
      <c r="D104" s="18" t="str">
        <f t="shared" si="7"/>
        <v>--</v>
      </c>
      <c r="E104" s="18" t="str">
        <f t="shared" si="7"/>
        <v>--</v>
      </c>
      <c r="F104" s="18" t="str">
        <f t="shared" si="7"/>
        <v>--</v>
      </c>
      <c r="G104" s="18" t="str">
        <f t="shared" si="7"/>
        <v>--</v>
      </c>
      <c r="H104" s="18" t="str">
        <f t="shared" si="7"/>
        <v>--</v>
      </c>
      <c r="I104" s="18" t="str">
        <f t="shared" si="8"/>
        <v>--</v>
      </c>
      <c r="J104" s="18" t="str">
        <f t="shared" si="8"/>
        <v>--</v>
      </c>
      <c r="K104" s="18" t="str">
        <f t="shared" si="8"/>
        <v>--</v>
      </c>
      <c r="L104" s="18" t="str">
        <f t="shared" si="8"/>
        <v>--</v>
      </c>
      <c r="M104" s="18" t="str">
        <f t="shared" si="8"/>
        <v>--</v>
      </c>
      <c r="N104" s="18" t="str">
        <f t="shared" si="9"/>
        <v>--</v>
      </c>
      <c r="O104" s="18" t="str">
        <f t="shared" si="9"/>
        <v>--</v>
      </c>
      <c r="P104" s="101" t="str">
        <f t="shared" si="10"/>
        <v>--</v>
      </c>
    </row>
    <row r="105" spans="1:16" s="39" customFormat="1" ht="12" hidden="1" customHeight="1" x14ac:dyDescent="0.2">
      <c r="A105" s="11">
        <v>17</v>
      </c>
      <c r="C105" s="105" t="str">
        <f t="shared" si="6"/>
        <v>項目17</v>
      </c>
      <c r="D105" s="18" t="str">
        <f t="shared" si="7"/>
        <v>--</v>
      </c>
      <c r="E105" s="18" t="str">
        <f t="shared" si="7"/>
        <v>--</v>
      </c>
      <c r="F105" s="18" t="str">
        <f t="shared" si="7"/>
        <v>--</v>
      </c>
      <c r="G105" s="18" t="str">
        <f t="shared" si="7"/>
        <v>--</v>
      </c>
      <c r="H105" s="18" t="str">
        <f t="shared" si="7"/>
        <v>--</v>
      </c>
      <c r="I105" s="18" t="str">
        <f t="shared" si="8"/>
        <v>--</v>
      </c>
      <c r="J105" s="18" t="str">
        <f t="shared" si="8"/>
        <v>--</v>
      </c>
      <c r="K105" s="18" t="str">
        <f t="shared" si="8"/>
        <v>--</v>
      </c>
      <c r="L105" s="18" t="str">
        <f t="shared" si="8"/>
        <v>--</v>
      </c>
      <c r="M105" s="18" t="str">
        <f t="shared" si="8"/>
        <v>--</v>
      </c>
      <c r="N105" s="18" t="str">
        <f t="shared" si="9"/>
        <v>--</v>
      </c>
      <c r="O105" s="18" t="str">
        <f t="shared" si="9"/>
        <v>--</v>
      </c>
      <c r="P105" s="101" t="str">
        <f t="shared" si="10"/>
        <v>--</v>
      </c>
    </row>
    <row r="106" spans="1:16" s="39" customFormat="1" ht="12" hidden="1" customHeight="1" x14ac:dyDescent="0.2">
      <c r="A106" s="11">
        <v>18</v>
      </c>
      <c r="C106" s="105" t="str">
        <f t="shared" si="6"/>
        <v>項目18</v>
      </c>
      <c r="D106" s="18" t="str">
        <f t="shared" si="7"/>
        <v>--</v>
      </c>
      <c r="E106" s="18" t="str">
        <f t="shared" si="7"/>
        <v>--</v>
      </c>
      <c r="F106" s="18" t="str">
        <f t="shared" si="7"/>
        <v>--</v>
      </c>
      <c r="G106" s="18" t="str">
        <f t="shared" si="7"/>
        <v>--</v>
      </c>
      <c r="H106" s="18" t="str">
        <f t="shared" si="7"/>
        <v>--</v>
      </c>
      <c r="I106" s="18" t="str">
        <f t="shared" si="8"/>
        <v>--</v>
      </c>
      <c r="J106" s="18" t="str">
        <f t="shared" si="8"/>
        <v>--</v>
      </c>
      <c r="K106" s="18" t="str">
        <f t="shared" si="8"/>
        <v>--</v>
      </c>
      <c r="L106" s="18" t="str">
        <f t="shared" si="8"/>
        <v>--</v>
      </c>
      <c r="M106" s="18" t="str">
        <f t="shared" si="8"/>
        <v>--</v>
      </c>
      <c r="N106" s="18" t="str">
        <f t="shared" si="9"/>
        <v>--</v>
      </c>
      <c r="O106" s="18" t="str">
        <f t="shared" si="9"/>
        <v>--</v>
      </c>
      <c r="P106" s="101" t="str">
        <f t="shared" si="10"/>
        <v>--</v>
      </c>
    </row>
    <row r="107" spans="1:16" s="39" customFormat="1" ht="12" hidden="1" customHeight="1" x14ac:dyDescent="0.2">
      <c r="A107" s="11">
        <v>19</v>
      </c>
      <c r="C107" s="105" t="str">
        <f t="shared" si="6"/>
        <v>項目19</v>
      </c>
      <c r="D107" s="18" t="str">
        <f t="shared" si="7"/>
        <v>--</v>
      </c>
      <c r="E107" s="18" t="str">
        <f t="shared" si="7"/>
        <v>--</v>
      </c>
      <c r="F107" s="18" t="str">
        <f t="shared" si="7"/>
        <v>--</v>
      </c>
      <c r="G107" s="18" t="str">
        <f t="shared" si="7"/>
        <v>--</v>
      </c>
      <c r="H107" s="18" t="str">
        <f t="shared" si="7"/>
        <v>--</v>
      </c>
      <c r="I107" s="18" t="str">
        <f t="shared" si="8"/>
        <v>--</v>
      </c>
      <c r="J107" s="18" t="str">
        <f t="shared" si="8"/>
        <v>--</v>
      </c>
      <c r="K107" s="18" t="str">
        <f t="shared" si="8"/>
        <v>--</v>
      </c>
      <c r="L107" s="18" t="str">
        <f t="shared" si="8"/>
        <v>--</v>
      </c>
      <c r="M107" s="18" t="str">
        <f t="shared" si="8"/>
        <v>--</v>
      </c>
      <c r="N107" s="18" t="str">
        <f t="shared" si="9"/>
        <v>--</v>
      </c>
      <c r="O107" s="18" t="str">
        <f t="shared" si="9"/>
        <v>--</v>
      </c>
      <c r="P107" s="101" t="str">
        <f t="shared" si="10"/>
        <v>--</v>
      </c>
    </row>
    <row r="108" spans="1:16" s="39" customFormat="1" ht="12" hidden="1" customHeight="1" x14ac:dyDescent="0.2">
      <c r="A108" s="11">
        <v>20</v>
      </c>
      <c r="C108" s="105" t="str">
        <f t="shared" si="6"/>
        <v>項目20</v>
      </c>
      <c r="D108" s="18" t="str">
        <f t="shared" si="7"/>
        <v>--</v>
      </c>
      <c r="E108" s="18" t="str">
        <f t="shared" si="7"/>
        <v>--</v>
      </c>
      <c r="F108" s="18" t="str">
        <f t="shared" si="7"/>
        <v>--</v>
      </c>
      <c r="G108" s="18" t="str">
        <f t="shared" si="7"/>
        <v>--</v>
      </c>
      <c r="H108" s="18" t="str">
        <f t="shared" si="7"/>
        <v>--</v>
      </c>
      <c r="I108" s="18" t="str">
        <f t="shared" si="8"/>
        <v>--</v>
      </c>
      <c r="J108" s="18" t="str">
        <f t="shared" si="8"/>
        <v>--</v>
      </c>
      <c r="K108" s="18" t="str">
        <f t="shared" si="8"/>
        <v>--</v>
      </c>
      <c r="L108" s="18" t="str">
        <f t="shared" si="8"/>
        <v>--</v>
      </c>
      <c r="M108" s="18" t="str">
        <f t="shared" si="8"/>
        <v>--</v>
      </c>
      <c r="N108" s="18" t="str">
        <f t="shared" si="9"/>
        <v>--</v>
      </c>
      <c r="O108" s="18" t="str">
        <f t="shared" si="9"/>
        <v>--</v>
      </c>
      <c r="P108" s="101" t="str">
        <f t="shared" si="10"/>
        <v>--</v>
      </c>
    </row>
    <row r="109" spans="1:16" s="39" customFormat="1" ht="12" hidden="1" customHeight="1" x14ac:dyDescent="0.2">
      <c r="A109" s="11">
        <v>21</v>
      </c>
      <c r="C109" s="105" t="str">
        <f t="shared" si="6"/>
        <v>項目21</v>
      </c>
      <c r="D109" s="18" t="str">
        <f t="shared" si="7"/>
        <v>--</v>
      </c>
      <c r="E109" s="18" t="str">
        <f t="shared" si="7"/>
        <v>--</v>
      </c>
      <c r="F109" s="18" t="str">
        <f t="shared" si="7"/>
        <v>--</v>
      </c>
      <c r="G109" s="18" t="str">
        <f t="shared" si="7"/>
        <v>--</v>
      </c>
      <c r="H109" s="18" t="str">
        <f t="shared" si="7"/>
        <v>--</v>
      </c>
      <c r="I109" s="18" t="str">
        <f t="shared" si="8"/>
        <v>--</v>
      </c>
      <c r="J109" s="18" t="str">
        <f t="shared" si="8"/>
        <v>--</v>
      </c>
      <c r="K109" s="18" t="str">
        <f t="shared" si="8"/>
        <v>--</v>
      </c>
      <c r="L109" s="18" t="str">
        <f t="shared" si="8"/>
        <v>--</v>
      </c>
      <c r="M109" s="18" t="str">
        <f t="shared" si="8"/>
        <v>--</v>
      </c>
      <c r="N109" s="18" t="str">
        <f t="shared" si="9"/>
        <v>--</v>
      </c>
      <c r="O109" s="18" t="str">
        <f t="shared" si="9"/>
        <v>--</v>
      </c>
      <c r="P109" s="101" t="str">
        <f t="shared" si="10"/>
        <v>--</v>
      </c>
    </row>
    <row r="110" spans="1:16" s="39" customFormat="1" ht="12" hidden="1" customHeight="1" x14ac:dyDescent="0.2">
      <c r="A110" s="11">
        <v>22</v>
      </c>
      <c r="C110" s="105" t="str">
        <f t="shared" si="6"/>
        <v>項目22</v>
      </c>
      <c r="D110" s="18" t="str">
        <f t="shared" si="7"/>
        <v>--</v>
      </c>
      <c r="E110" s="18" t="str">
        <f t="shared" si="7"/>
        <v>--</v>
      </c>
      <c r="F110" s="18" t="str">
        <f t="shared" si="7"/>
        <v>--</v>
      </c>
      <c r="G110" s="18" t="str">
        <f t="shared" si="7"/>
        <v>--</v>
      </c>
      <c r="H110" s="18" t="str">
        <f t="shared" si="7"/>
        <v>--</v>
      </c>
      <c r="I110" s="18" t="str">
        <f t="shared" si="8"/>
        <v>--</v>
      </c>
      <c r="J110" s="18" t="str">
        <f t="shared" si="8"/>
        <v>--</v>
      </c>
      <c r="K110" s="18" t="str">
        <f t="shared" si="8"/>
        <v>--</v>
      </c>
      <c r="L110" s="18" t="str">
        <f t="shared" si="8"/>
        <v>--</v>
      </c>
      <c r="M110" s="18" t="str">
        <f t="shared" si="8"/>
        <v>--</v>
      </c>
      <c r="N110" s="18" t="str">
        <f t="shared" si="9"/>
        <v>--</v>
      </c>
      <c r="O110" s="18" t="str">
        <f t="shared" si="9"/>
        <v>--</v>
      </c>
      <c r="P110" s="101" t="str">
        <f t="shared" si="10"/>
        <v>--</v>
      </c>
    </row>
    <row r="111" spans="1:16" s="39" customFormat="1" ht="12" hidden="1" customHeight="1" x14ac:dyDescent="0.2">
      <c r="A111" s="11">
        <v>23</v>
      </c>
      <c r="C111" s="105" t="str">
        <f t="shared" si="6"/>
        <v>項目23</v>
      </c>
      <c r="D111" s="18" t="str">
        <f t="shared" si="7"/>
        <v>--</v>
      </c>
      <c r="E111" s="18" t="str">
        <f t="shared" si="7"/>
        <v>--</v>
      </c>
      <c r="F111" s="18" t="str">
        <f t="shared" si="7"/>
        <v>--</v>
      </c>
      <c r="G111" s="18" t="str">
        <f t="shared" si="7"/>
        <v>--</v>
      </c>
      <c r="H111" s="18" t="str">
        <f t="shared" si="7"/>
        <v>--</v>
      </c>
      <c r="I111" s="18" t="str">
        <f t="shared" si="8"/>
        <v>--</v>
      </c>
      <c r="J111" s="18" t="str">
        <f t="shared" si="8"/>
        <v>--</v>
      </c>
      <c r="K111" s="18" t="str">
        <f t="shared" si="8"/>
        <v>--</v>
      </c>
      <c r="L111" s="18" t="str">
        <f t="shared" si="8"/>
        <v>--</v>
      </c>
      <c r="M111" s="18" t="str">
        <f t="shared" si="8"/>
        <v>--</v>
      </c>
      <c r="N111" s="18" t="str">
        <f t="shared" si="9"/>
        <v>--</v>
      </c>
      <c r="O111" s="18" t="str">
        <f t="shared" si="9"/>
        <v>--</v>
      </c>
      <c r="P111" s="101" t="str">
        <f t="shared" si="10"/>
        <v>--</v>
      </c>
    </row>
    <row r="112" spans="1:16" s="39" customFormat="1" ht="12" hidden="1" customHeight="1" x14ac:dyDescent="0.2">
      <c r="A112" s="11">
        <v>24</v>
      </c>
      <c r="C112" s="105" t="str">
        <f t="shared" si="6"/>
        <v>項目24</v>
      </c>
      <c r="D112" s="18" t="str">
        <f t="shared" si="7"/>
        <v>--</v>
      </c>
      <c r="E112" s="18" t="str">
        <f t="shared" si="7"/>
        <v>--</v>
      </c>
      <c r="F112" s="18" t="str">
        <f t="shared" si="7"/>
        <v>--</v>
      </c>
      <c r="G112" s="18" t="str">
        <f t="shared" si="7"/>
        <v>--</v>
      </c>
      <c r="H112" s="18" t="str">
        <f t="shared" si="7"/>
        <v>--</v>
      </c>
      <c r="I112" s="18" t="str">
        <f t="shared" si="8"/>
        <v>--</v>
      </c>
      <c r="J112" s="18" t="str">
        <f t="shared" si="8"/>
        <v>--</v>
      </c>
      <c r="K112" s="18" t="str">
        <f t="shared" si="8"/>
        <v>--</v>
      </c>
      <c r="L112" s="18" t="str">
        <f t="shared" si="8"/>
        <v>--</v>
      </c>
      <c r="M112" s="18" t="str">
        <f t="shared" si="8"/>
        <v>--</v>
      </c>
      <c r="N112" s="18" t="str">
        <f t="shared" si="9"/>
        <v>--</v>
      </c>
      <c r="O112" s="18" t="str">
        <f t="shared" si="9"/>
        <v>--</v>
      </c>
      <c r="P112" s="101" t="str">
        <f t="shared" si="10"/>
        <v>--</v>
      </c>
    </row>
    <row r="113" spans="1:16" s="39" customFormat="1" ht="12" hidden="1" customHeight="1" x14ac:dyDescent="0.2">
      <c r="A113" s="11">
        <v>25</v>
      </c>
      <c r="C113" s="105" t="str">
        <f t="shared" si="6"/>
        <v>項目25</v>
      </c>
      <c r="D113" s="18" t="str">
        <f t="shared" si="7"/>
        <v>--</v>
      </c>
      <c r="E113" s="18" t="str">
        <f t="shared" si="7"/>
        <v>--</v>
      </c>
      <c r="F113" s="18" t="str">
        <f t="shared" si="7"/>
        <v>--</v>
      </c>
      <c r="G113" s="18" t="str">
        <f t="shared" si="7"/>
        <v>--</v>
      </c>
      <c r="H113" s="18" t="str">
        <f t="shared" si="7"/>
        <v>--</v>
      </c>
      <c r="I113" s="18" t="str">
        <f t="shared" si="8"/>
        <v>--</v>
      </c>
      <c r="J113" s="18" t="str">
        <f t="shared" si="8"/>
        <v>--</v>
      </c>
      <c r="K113" s="18" t="str">
        <f t="shared" si="8"/>
        <v>--</v>
      </c>
      <c r="L113" s="18" t="str">
        <f t="shared" si="8"/>
        <v>--</v>
      </c>
      <c r="M113" s="18" t="str">
        <f t="shared" si="8"/>
        <v>--</v>
      </c>
      <c r="N113" s="18" t="str">
        <f t="shared" si="9"/>
        <v>--</v>
      </c>
      <c r="O113" s="18" t="str">
        <f t="shared" si="9"/>
        <v>--</v>
      </c>
      <c r="P113" s="101" t="str">
        <f t="shared" si="10"/>
        <v>--</v>
      </c>
    </row>
    <row r="114" spans="1:16" s="39" customFormat="1" ht="12" hidden="1" customHeight="1" x14ac:dyDescent="0.2">
      <c r="A114" s="11">
        <v>26</v>
      </c>
      <c r="C114" s="105" t="str">
        <f t="shared" si="6"/>
        <v>項目26</v>
      </c>
      <c r="D114" s="18" t="str">
        <f t="shared" si="7"/>
        <v>--</v>
      </c>
      <c r="E114" s="18" t="str">
        <f t="shared" si="7"/>
        <v>--</v>
      </c>
      <c r="F114" s="18" t="str">
        <f t="shared" si="7"/>
        <v>--</v>
      </c>
      <c r="G114" s="18" t="str">
        <f t="shared" si="7"/>
        <v>--</v>
      </c>
      <c r="H114" s="18" t="str">
        <f t="shared" si="7"/>
        <v>--</v>
      </c>
      <c r="I114" s="18" t="str">
        <f t="shared" si="8"/>
        <v>--</v>
      </c>
      <c r="J114" s="18" t="str">
        <f t="shared" si="8"/>
        <v>--</v>
      </c>
      <c r="K114" s="18" t="str">
        <f t="shared" si="8"/>
        <v>--</v>
      </c>
      <c r="L114" s="18" t="str">
        <f t="shared" si="8"/>
        <v>--</v>
      </c>
      <c r="M114" s="18" t="str">
        <f t="shared" si="8"/>
        <v>--</v>
      </c>
      <c r="N114" s="18" t="str">
        <f t="shared" si="9"/>
        <v>--</v>
      </c>
      <c r="O114" s="18" t="str">
        <f t="shared" si="9"/>
        <v>--</v>
      </c>
      <c r="P114" s="101" t="str">
        <f t="shared" si="10"/>
        <v>--</v>
      </c>
    </row>
    <row r="115" spans="1:16" s="39" customFormat="1" ht="12" hidden="1" customHeight="1" x14ac:dyDescent="0.2">
      <c r="A115" s="11">
        <v>27</v>
      </c>
      <c r="C115" s="105" t="str">
        <f t="shared" si="6"/>
        <v>項目27</v>
      </c>
      <c r="D115" s="18" t="str">
        <f t="shared" si="7"/>
        <v>--</v>
      </c>
      <c r="E115" s="18" t="str">
        <f t="shared" si="7"/>
        <v>--</v>
      </c>
      <c r="F115" s="18" t="str">
        <f t="shared" si="7"/>
        <v>--</v>
      </c>
      <c r="G115" s="18" t="str">
        <f t="shared" si="7"/>
        <v>--</v>
      </c>
      <c r="H115" s="18" t="str">
        <f t="shared" si="7"/>
        <v>--</v>
      </c>
      <c r="I115" s="18" t="str">
        <f t="shared" si="8"/>
        <v>--</v>
      </c>
      <c r="J115" s="18" t="str">
        <f t="shared" si="8"/>
        <v>--</v>
      </c>
      <c r="K115" s="18" t="str">
        <f t="shared" si="8"/>
        <v>--</v>
      </c>
      <c r="L115" s="18" t="str">
        <f t="shared" si="8"/>
        <v>--</v>
      </c>
      <c r="M115" s="18" t="str">
        <f t="shared" si="8"/>
        <v>--</v>
      </c>
      <c r="N115" s="18" t="str">
        <f t="shared" si="9"/>
        <v>--</v>
      </c>
      <c r="O115" s="18" t="str">
        <f t="shared" si="9"/>
        <v>--</v>
      </c>
      <c r="P115" s="101" t="str">
        <f t="shared" si="10"/>
        <v>--</v>
      </c>
    </row>
    <row r="116" spans="1:16" s="39" customFormat="1" ht="12" hidden="1" customHeight="1" x14ac:dyDescent="0.2">
      <c r="A116" s="11">
        <v>28</v>
      </c>
      <c r="C116" s="105" t="str">
        <f t="shared" si="6"/>
        <v>項目28</v>
      </c>
      <c r="D116" s="18" t="str">
        <f t="shared" si="7"/>
        <v>--</v>
      </c>
      <c r="E116" s="18" t="str">
        <f t="shared" si="7"/>
        <v>--</v>
      </c>
      <c r="F116" s="18" t="str">
        <f t="shared" si="7"/>
        <v>--</v>
      </c>
      <c r="G116" s="18" t="str">
        <f t="shared" si="7"/>
        <v>--</v>
      </c>
      <c r="H116" s="18" t="str">
        <f t="shared" si="7"/>
        <v>--</v>
      </c>
      <c r="I116" s="18" t="str">
        <f t="shared" si="8"/>
        <v>--</v>
      </c>
      <c r="J116" s="18" t="str">
        <f t="shared" si="8"/>
        <v>--</v>
      </c>
      <c r="K116" s="18" t="str">
        <f t="shared" si="8"/>
        <v>--</v>
      </c>
      <c r="L116" s="18" t="str">
        <f t="shared" si="8"/>
        <v>--</v>
      </c>
      <c r="M116" s="18" t="str">
        <f t="shared" si="8"/>
        <v>--</v>
      </c>
      <c r="N116" s="18" t="str">
        <f t="shared" si="9"/>
        <v>--</v>
      </c>
      <c r="O116" s="18" t="str">
        <f t="shared" si="9"/>
        <v>--</v>
      </c>
      <c r="P116" s="101" t="str">
        <f t="shared" si="10"/>
        <v>--</v>
      </c>
    </row>
    <row r="117" spans="1:16" s="39" customFormat="1" ht="12" hidden="1" customHeight="1" x14ac:dyDescent="0.2">
      <c r="A117" s="11">
        <v>29</v>
      </c>
      <c r="C117" s="105" t="str">
        <f t="shared" si="6"/>
        <v>項目29</v>
      </c>
      <c r="D117" s="18" t="str">
        <f t="shared" si="7"/>
        <v>--</v>
      </c>
      <c r="E117" s="18" t="str">
        <f t="shared" si="7"/>
        <v>--</v>
      </c>
      <c r="F117" s="18" t="str">
        <f t="shared" si="7"/>
        <v>--</v>
      </c>
      <c r="G117" s="18" t="str">
        <f t="shared" si="7"/>
        <v>--</v>
      </c>
      <c r="H117" s="18" t="str">
        <f t="shared" si="7"/>
        <v>--</v>
      </c>
      <c r="I117" s="18" t="str">
        <f t="shared" si="8"/>
        <v>--</v>
      </c>
      <c r="J117" s="18" t="str">
        <f t="shared" si="8"/>
        <v>--</v>
      </c>
      <c r="K117" s="18" t="str">
        <f t="shared" si="8"/>
        <v>--</v>
      </c>
      <c r="L117" s="18" t="str">
        <f t="shared" si="8"/>
        <v>--</v>
      </c>
      <c r="M117" s="18" t="str">
        <f t="shared" si="8"/>
        <v>--</v>
      </c>
      <c r="N117" s="18" t="str">
        <f t="shared" si="9"/>
        <v>--</v>
      </c>
      <c r="O117" s="18" t="str">
        <f t="shared" si="9"/>
        <v>--</v>
      </c>
      <c r="P117" s="101" t="str">
        <f t="shared" si="10"/>
        <v>--</v>
      </c>
    </row>
    <row r="118" spans="1:16" s="39" customFormat="1" ht="12" hidden="1" customHeight="1" x14ac:dyDescent="0.2">
      <c r="A118" s="11">
        <v>30</v>
      </c>
      <c r="C118" s="105" t="str">
        <f t="shared" si="6"/>
        <v>項目30</v>
      </c>
      <c r="D118" s="18" t="str">
        <f t="shared" si="7"/>
        <v>--</v>
      </c>
      <c r="E118" s="18" t="str">
        <f t="shared" si="7"/>
        <v>--</v>
      </c>
      <c r="F118" s="18" t="str">
        <f t="shared" si="7"/>
        <v>--</v>
      </c>
      <c r="G118" s="18" t="str">
        <f t="shared" si="7"/>
        <v>--</v>
      </c>
      <c r="H118" s="18" t="str">
        <f t="shared" si="7"/>
        <v>--</v>
      </c>
      <c r="I118" s="18" t="str">
        <f t="shared" si="8"/>
        <v>--</v>
      </c>
      <c r="J118" s="18" t="str">
        <f t="shared" si="8"/>
        <v>--</v>
      </c>
      <c r="K118" s="18" t="str">
        <f t="shared" si="8"/>
        <v>--</v>
      </c>
      <c r="L118" s="18" t="str">
        <f t="shared" si="8"/>
        <v>--</v>
      </c>
      <c r="M118" s="18" t="str">
        <f t="shared" si="8"/>
        <v>--</v>
      </c>
      <c r="N118" s="18" t="str">
        <f t="shared" si="9"/>
        <v>--</v>
      </c>
      <c r="O118" s="18" t="str">
        <f t="shared" si="9"/>
        <v>--</v>
      </c>
      <c r="P118" s="101" t="str">
        <f t="shared" si="10"/>
        <v>--</v>
      </c>
    </row>
    <row r="119" spans="1:16" s="39" customFormat="1" ht="12" hidden="1" customHeight="1" x14ac:dyDescent="0.2">
      <c r="A119" s="11">
        <v>31</v>
      </c>
      <c r="C119" s="105" t="str">
        <f t="shared" si="6"/>
        <v>項目31</v>
      </c>
      <c r="D119" s="18" t="str">
        <f t="shared" si="7"/>
        <v>--</v>
      </c>
      <c r="E119" s="18" t="str">
        <f t="shared" si="7"/>
        <v>--</v>
      </c>
      <c r="F119" s="18" t="str">
        <f t="shared" si="7"/>
        <v>--</v>
      </c>
      <c r="G119" s="18" t="str">
        <f t="shared" si="7"/>
        <v>--</v>
      </c>
      <c r="H119" s="18" t="str">
        <f t="shared" si="7"/>
        <v>--</v>
      </c>
      <c r="I119" s="18" t="str">
        <f t="shared" si="8"/>
        <v>--</v>
      </c>
      <c r="J119" s="18" t="str">
        <f t="shared" si="8"/>
        <v>--</v>
      </c>
      <c r="K119" s="18" t="str">
        <f t="shared" si="8"/>
        <v>--</v>
      </c>
      <c r="L119" s="18" t="str">
        <f t="shared" si="8"/>
        <v>--</v>
      </c>
      <c r="M119" s="18" t="str">
        <f t="shared" si="8"/>
        <v>--</v>
      </c>
      <c r="N119" s="18" t="str">
        <f t="shared" si="9"/>
        <v>--</v>
      </c>
      <c r="O119" s="18" t="str">
        <f t="shared" si="9"/>
        <v>--</v>
      </c>
      <c r="P119" s="101" t="str">
        <f t="shared" si="10"/>
        <v>--</v>
      </c>
    </row>
    <row r="120" spans="1:16" s="39" customFormat="1" ht="12" hidden="1" customHeight="1" x14ac:dyDescent="0.2">
      <c r="A120" s="11">
        <v>32</v>
      </c>
      <c r="C120" s="105" t="str">
        <f t="shared" si="6"/>
        <v>項目32</v>
      </c>
      <c r="D120" s="18" t="str">
        <f t="shared" si="7"/>
        <v>--</v>
      </c>
      <c r="E120" s="18" t="str">
        <f t="shared" si="7"/>
        <v>--</v>
      </c>
      <c r="F120" s="18" t="str">
        <f t="shared" si="7"/>
        <v>--</v>
      </c>
      <c r="G120" s="18" t="str">
        <f t="shared" si="7"/>
        <v>--</v>
      </c>
      <c r="H120" s="18" t="str">
        <f t="shared" si="7"/>
        <v>--</v>
      </c>
      <c r="I120" s="18" t="str">
        <f t="shared" si="8"/>
        <v>--</v>
      </c>
      <c r="J120" s="18" t="str">
        <f t="shared" si="8"/>
        <v>--</v>
      </c>
      <c r="K120" s="18" t="str">
        <f t="shared" si="8"/>
        <v>--</v>
      </c>
      <c r="L120" s="18" t="str">
        <f t="shared" si="8"/>
        <v>--</v>
      </c>
      <c r="M120" s="18" t="str">
        <f t="shared" si="8"/>
        <v>--</v>
      </c>
      <c r="N120" s="18" t="str">
        <f t="shared" si="9"/>
        <v>--</v>
      </c>
      <c r="O120" s="18" t="str">
        <f t="shared" si="9"/>
        <v>--</v>
      </c>
      <c r="P120" s="101" t="str">
        <f t="shared" si="10"/>
        <v>--</v>
      </c>
    </row>
    <row r="121" spans="1:16" s="39" customFormat="1" ht="12" hidden="1" customHeight="1" x14ac:dyDescent="0.2">
      <c r="A121" s="11">
        <v>33</v>
      </c>
      <c r="C121" s="105" t="str">
        <f t="shared" si="6"/>
        <v>項目33</v>
      </c>
      <c r="D121" s="18" t="str">
        <f t="shared" si="7"/>
        <v>--</v>
      </c>
      <c r="E121" s="18" t="str">
        <f t="shared" si="7"/>
        <v>--</v>
      </c>
      <c r="F121" s="18" t="str">
        <f t="shared" si="7"/>
        <v>--</v>
      </c>
      <c r="G121" s="18" t="str">
        <f t="shared" si="7"/>
        <v>--</v>
      </c>
      <c r="H121" s="18" t="str">
        <f t="shared" si="7"/>
        <v>--</v>
      </c>
      <c r="I121" s="18" t="str">
        <f t="shared" si="8"/>
        <v>--</v>
      </c>
      <c r="J121" s="18" t="str">
        <f t="shared" si="8"/>
        <v>--</v>
      </c>
      <c r="K121" s="18" t="str">
        <f t="shared" si="8"/>
        <v>--</v>
      </c>
      <c r="L121" s="18" t="str">
        <f t="shared" si="8"/>
        <v>--</v>
      </c>
      <c r="M121" s="18" t="str">
        <f t="shared" si="8"/>
        <v>--</v>
      </c>
      <c r="N121" s="18" t="str">
        <f t="shared" si="9"/>
        <v>--</v>
      </c>
      <c r="O121" s="18" t="str">
        <f t="shared" si="9"/>
        <v>--</v>
      </c>
      <c r="P121" s="101" t="str">
        <f t="shared" si="10"/>
        <v>--</v>
      </c>
    </row>
    <row r="122" spans="1:16" s="39" customFormat="1" ht="12" hidden="1" customHeight="1" x14ac:dyDescent="0.2">
      <c r="A122" s="11">
        <v>34</v>
      </c>
      <c r="C122" s="105" t="str">
        <f t="shared" si="6"/>
        <v>項目34</v>
      </c>
      <c r="D122" s="18" t="str">
        <f t="shared" si="7"/>
        <v>--</v>
      </c>
      <c r="E122" s="18" t="str">
        <f t="shared" si="7"/>
        <v>--</v>
      </c>
      <c r="F122" s="18" t="str">
        <f t="shared" si="7"/>
        <v>--</v>
      </c>
      <c r="G122" s="18" t="str">
        <f t="shared" si="7"/>
        <v>--</v>
      </c>
      <c r="H122" s="18" t="str">
        <f t="shared" si="7"/>
        <v>--</v>
      </c>
      <c r="I122" s="18" t="str">
        <f t="shared" si="8"/>
        <v>--</v>
      </c>
      <c r="J122" s="18" t="str">
        <f t="shared" si="8"/>
        <v>--</v>
      </c>
      <c r="K122" s="18" t="str">
        <f t="shared" si="8"/>
        <v>--</v>
      </c>
      <c r="L122" s="18" t="str">
        <f t="shared" si="8"/>
        <v>--</v>
      </c>
      <c r="M122" s="18" t="str">
        <f t="shared" si="8"/>
        <v>--</v>
      </c>
      <c r="N122" s="18" t="str">
        <f t="shared" si="9"/>
        <v>--</v>
      </c>
      <c r="O122" s="18" t="str">
        <f t="shared" si="9"/>
        <v>--</v>
      </c>
      <c r="P122" s="101" t="str">
        <f t="shared" si="10"/>
        <v>--</v>
      </c>
    </row>
    <row r="123" spans="1:16" s="39" customFormat="1" ht="12" hidden="1" customHeight="1" x14ac:dyDescent="0.2">
      <c r="A123" s="11">
        <v>35</v>
      </c>
      <c r="C123" s="105" t="str">
        <f t="shared" si="6"/>
        <v>項目35</v>
      </c>
      <c r="D123" s="18" t="str">
        <f t="shared" si="7"/>
        <v>--</v>
      </c>
      <c r="E123" s="18" t="str">
        <f t="shared" si="7"/>
        <v>--</v>
      </c>
      <c r="F123" s="18" t="str">
        <f t="shared" si="7"/>
        <v>--</v>
      </c>
      <c r="G123" s="18" t="str">
        <f t="shared" si="7"/>
        <v>--</v>
      </c>
      <c r="H123" s="18" t="str">
        <f t="shared" si="7"/>
        <v>--</v>
      </c>
      <c r="I123" s="18" t="str">
        <f t="shared" si="8"/>
        <v>--</v>
      </c>
      <c r="J123" s="18" t="str">
        <f t="shared" si="8"/>
        <v>--</v>
      </c>
      <c r="K123" s="18" t="str">
        <f t="shared" si="8"/>
        <v>--</v>
      </c>
      <c r="L123" s="18" t="str">
        <f t="shared" si="8"/>
        <v>--</v>
      </c>
      <c r="M123" s="18" t="str">
        <f t="shared" si="8"/>
        <v>--</v>
      </c>
      <c r="N123" s="18" t="str">
        <f t="shared" si="9"/>
        <v>--</v>
      </c>
      <c r="O123" s="18" t="str">
        <f t="shared" si="9"/>
        <v>--</v>
      </c>
      <c r="P123" s="101" t="str">
        <f t="shared" si="10"/>
        <v>--</v>
      </c>
    </row>
    <row r="124" spans="1:16" s="39" customFormat="1" ht="12" hidden="1" customHeight="1" x14ac:dyDescent="0.2">
      <c r="A124" s="11">
        <v>36</v>
      </c>
      <c r="C124" s="105" t="str">
        <f t="shared" si="6"/>
        <v>項目36</v>
      </c>
      <c r="D124" s="18" t="str">
        <f t="shared" si="7"/>
        <v>--</v>
      </c>
      <c r="E124" s="18" t="str">
        <f t="shared" si="7"/>
        <v>--</v>
      </c>
      <c r="F124" s="18" t="str">
        <f t="shared" si="7"/>
        <v>--</v>
      </c>
      <c r="G124" s="18" t="str">
        <f t="shared" si="7"/>
        <v>--</v>
      </c>
      <c r="H124" s="18" t="str">
        <f t="shared" si="7"/>
        <v>--</v>
      </c>
      <c r="I124" s="18" t="str">
        <f t="shared" si="8"/>
        <v>--</v>
      </c>
      <c r="J124" s="18" t="str">
        <f t="shared" si="8"/>
        <v>--</v>
      </c>
      <c r="K124" s="18" t="str">
        <f t="shared" si="8"/>
        <v>--</v>
      </c>
      <c r="L124" s="18" t="str">
        <f t="shared" si="8"/>
        <v>--</v>
      </c>
      <c r="M124" s="18" t="str">
        <f t="shared" si="8"/>
        <v>--</v>
      </c>
      <c r="N124" s="18" t="str">
        <f t="shared" si="9"/>
        <v>--</v>
      </c>
      <c r="O124" s="18" t="str">
        <f t="shared" si="9"/>
        <v>--</v>
      </c>
      <c r="P124" s="101" t="str">
        <f t="shared" si="10"/>
        <v>--</v>
      </c>
    </row>
    <row r="125" spans="1:16" s="39" customFormat="1" ht="12" hidden="1" customHeight="1" x14ac:dyDescent="0.2">
      <c r="A125" s="11">
        <v>37</v>
      </c>
      <c r="C125" s="105" t="str">
        <f t="shared" si="6"/>
        <v>項目37</v>
      </c>
      <c r="D125" s="18" t="str">
        <f t="shared" si="7"/>
        <v>--</v>
      </c>
      <c r="E125" s="18" t="str">
        <f t="shared" si="7"/>
        <v>--</v>
      </c>
      <c r="F125" s="18" t="str">
        <f t="shared" si="7"/>
        <v>--</v>
      </c>
      <c r="G125" s="18" t="str">
        <f t="shared" si="7"/>
        <v>--</v>
      </c>
      <c r="H125" s="18" t="str">
        <f t="shared" si="7"/>
        <v>--</v>
      </c>
      <c r="I125" s="18" t="str">
        <f t="shared" si="8"/>
        <v>--</v>
      </c>
      <c r="J125" s="18" t="str">
        <f t="shared" si="8"/>
        <v>--</v>
      </c>
      <c r="K125" s="18" t="str">
        <f t="shared" si="8"/>
        <v>--</v>
      </c>
      <c r="L125" s="18" t="str">
        <f t="shared" si="8"/>
        <v>--</v>
      </c>
      <c r="M125" s="18" t="str">
        <f t="shared" si="8"/>
        <v>--</v>
      </c>
      <c r="N125" s="18" t="str">
        <f t="shared" si="9"/>
        <v>--</v>
      </c>
      <c r="O125" s="18" t="str">
        <f t="shared" si="9"/>
        <v>--</v>
      </c>
      <c r="P125" s="101" t="str">
        <f t="shared" si="10"/>
        <v>--</v>
      </c>
    </row>
    <row r="126" spans="1:16" s="39" customFormat="1" ht="12" hidden="1" customHeight="1" x14ac:dyDescent="0.2">
      <c r="A126" s="11">
        <v>38</v>
      </c>
      <c r="C126" s="105" t="str">
        <f t="shared" si="6"/>
        <v>項目38</v>
      </c>
      <c r="D126" s="18" t="str">
        <f t="shared" si="7"/>
        <v>--</v>
      </c>
      <c r="E126" s="18" t="str">
        <f t="shared" si="7"/>
        <v>--</v>
      </c>
      <c r="F126" s="18" t="str">
        <f t="shared" si="7"/>
        <v>--</v>
      </c>
      <c r="G126" s="18" t="str">
        <f t="shared" si="7"/>
        <v>--</v>
      </c>
      <c r="H126" s="18" t="str">
        <f t="shared" si="7"/>
        <v>--</v>
      </c>
      <c r="I126" s="18" t="str">
        <f t="shared" si="8"/>
        <v>--</v>
      </c>
      <c r="J126" s="18" t="str">
        <f t="shared" si="8"/>
        <v>--</v>
      </c>
      <c r="K126" s="18" t="str">
        <f t="shared" si="8"/>
        <v>--</v>
      </c>
      <c r="L126" s="18" t="str">
        <f t="shared" si="8"/>
        <v>--</v>
      </c>
      <c r="M126" s="18" t="str">
        <f t="shared" si="8"/>
        <v>--</v>
      </c>
      <c r="N126" s="18" t="str">
        <f t="shared" si="9"/>
        <v>--</v>
      </c>
      <c r="O126" s="18" t="str">
        <f t="shared" si="9"/>
        <v>--</v>
      </c>
      <c r="P126" s="101" t="str">
        <f t="shared" si="10"/>
        <v>--</v>
      </c>
    </row>
    <row r="127" spans="1:16" s="39" customFormat="1" ht="12" hidden="1" customHeight="1" x14ac:dyDescent="0.2">
      <c r="A127" s="11">
        <v>39</v>
      </c>
      <c r="C127" s="105" t="str">
        <f t="shared" si="6"/>
        <v>項目39</v>
      </c>
      <c r="D127" s="18" t="str">
        <f t="shared" si="7"/>
        <v>--</v>
      </c>
      <c r="E127" s="18" t="str">
        <f t="shared" si="7"/>
        <v>--</v>
      </c>
      <c r="F127" s="18" t="str">
        <f t="shared" si="7"/>
        <v>--</v>
      </c>
      <c r="G127" s="18" t="str">
        <f t="shared" si="7"/>
        <v>--</v>
      </c>
      <c r="H127" s="18" t="str">
        <f t="shared" si="7"/>
        <v>--</v>
      </c>
      <c r="I127" s="18" t="str">
        <f t="shared" si="8"/>
        <v>--</v>
      </c>
      <c r="J127" s="18" t="str">
        <f t="shared" si="8"/>
        <v>--</v>
      </c>
      <c r="K127" s="18" t="str">
        <f t="shared" si="8"/>
        <v>--</v>
      </c>
      <c r="L127" s="18" t="str">
        <f t="shared" si="8"/>
        <v>--</v>
      </c>
      <c r="M127" s="18" t="str">
        <f t="shared" si="8"/>
        <v>--</v>
      </c>
      <c r="N127" s="18" t="str">
        <f t="shared" si="9"/>
        <v>--</v>
      </c>
      <c r="O127" s="18" t="str">
        <f t="shared" si="9"/>
        <v>--</v>
      </c>
      <c r="P127" s="101" t="str">
        <f t="shared" si="10"/>
        <v>--</v>
      </c>
    </row>
    <row r="128" spans="1:16" s="39" customFormat="1" ht="12" hidden="1" customHeight="1" x14ac:dyDescent="0.2">
      <c r="A128" s="11">
        <v>40</v>
      </c>
      <c r="C128" s="105" t="str">
        <f t="shared" si="6"/>
        <v>項目40</v>
      </c>
      <c r="D128" s="18" t="str">
        <f t="shared" si="7"/>
        <v>--</v>
      </c>
      <c r="E128" s="18" t="str">
        <f t="shared" si="7"/>
        <v>--</v>
      </c>
      <c r="F128" s="18" t="str">
        <f t="shared" si="7"/>
        <v>--</v>
      </c>
      <c r="G128" s="18" t="str">
        <f t="shared" si="7"/>
        <v>--</v>
      </c>
      <c r="H128" s="18" t="str">
        <f t="shared" si="7"/>
        <v>--</v>
      </c>
      <c r="I128" s="18" t="str">
        <f t="shared" si="8"/>
        <v>--</v>
      </c>
      <c r="J128" s="18" t="str">
        <f t="shared" si="8"/>
        <v>--</v>
      </c>
      <c r="K128" s="18" t="str">
        <f t="shared" si="8"/>
        <v>--</v>
      </c>
      <c r="L128" s="18" t="str">
        <f t="shared" si="8"/>
        <v>--</v>
      </c>
      <c r="M128" s="18" t="str">
        <f t="shared" si="8"/>
        <v>--</v>
      </c>
      <c r="N128" s="18" t="str">
        <f t="shared" si="9"/>
        <v>--</v>
      </c>
      <c r="O128" s="18" t="str">
        <f t="shared" si="9"/>
        <v>--</v>
      </c>
      <c r="P128" s="101" t="str">
        <f t="shared" si="10"/>
        <v>--</v>
      </c>
    </row>
    <row r="129" spans="1:16" s="39" customFormat="1" ht="12" hidden="1" customHeight="1" x14ac:dyDescent="0.2">
      <c r="A129" s="11">
        <v>41</v>
      </c>
      <c r="C129" s="105" t="str">
        <f t="shared" si="6"/>
        <v>項目41</v>
      </c>
      <c r="D129" s="18" t="str">
        <f t="shared" si="7"/>
        <v>--</v>
      </c>
      <c r="E129" s="18" t="str">
        <f t="shared" si="7"/>
        <v>--</v>
      </c>
      <c r="F129" s="18" t="str">
        <f t="shared" si="7"/>
        <v>--</v>
      </c>
      <c r="G129" s="18" t="str">
        <f t="shared" si="7"/>
        <v>--</v>
      </c>
      <c r="H129" s="18" t="str">
        <f t="shared" si="7"/>
        <v>--</v>
      </c>
      <c r="I129" s="18" t="str">
        <f t="shared" si="8"/>
        <v>--</v>
      </c>
      <c r="J129" s="18" t="str">
        <f t="shared" si="8"/>
        <v>--</v>
      </c>
      <c r="K129" s="18" t="str">
        <f t="shared" si="8"/>
        <v>--</v>
      </c>
      <c r="L129" s="18" t="str">
        <f t="shared" si="8"/>
        <v>--</v>
      </c>
      <c r="M129" s="18" t="str">
        <f t="shared" si="8"/>
        <v>--</v>
      </c>
      <c r="N129" s="18" t="str">
        <f t="shared" si="9"/>
        <v>--</v>
      </c>
      <c r="O129" s="18" t="str">
        <f t="shared" si="9"/>
        <v>--</v>
      </c>
      <c r="P129" s="101" t="str">
        <f t="shared" si="10"/>
        <v>--</v>
      </c>
    </row>
    <row r="130" spans="1:16" s="39" customFormat="1" ht="12" hidden="1" customHeight="1" x14ac:dyDescent="0.2">
      <c r="A130" s="11">
        <v>42</v>
      </c>
      <c r="C130" s="105" t="str">
        <f t="shared" si="6"/>
        <v>項目42</v>
      </c>
      <c r="D130" s="18" t="str">
        <f t="shared" si="7"/>
        <v>--</v>
      </c>
      <c r="E130" s="18" t="str">
        <f t="shared" si="7"/>
        <v>--</v>
      </c>
      <c r="F130" s="18" t="str">
        <f t="shared" si="7"/>
        <v>--</v>
      </c>
      <c r="G130" s="18" t="str">
        <f t="shared" si="7"/>
        <v>--</v>
      </c>
      <c r="H130" s="18" t="str">
        <f t="shared" si="7"/>
        <v>--</v>
      </c>
      <c r="I130" s="18" t="str">
        <f t="shared" si="8"/>
        <v>--</v>
      </c>
      <c r="J130" s="18" t="str">
        <f t="shared" si="8"/>
        <v>--</v>
      </c>
      <c r="K130" s="18" t="str">
        <f t="shared" si="8"/>
        <v>--</v>
      </c>
      <c r="L130" s="18" t="str">
        <f t="shared" si="8"/>
        <v>--</v>
      </c>
      <c r="M130" s="18" t="str">
        <f t="shared" si="8"/>
        <v>--</v>
      </c>
      <c r="N130" s="18" t="str">
        <f t="shared" si="9"/>
        <v>--</v>
      </c>
      <c r="O130" s="18" t="str">
        <f t="shared" si="9"/>
        <v>--</v>
      </c>
      <c r="P130" s="101" t="str">
        <f t="shared" si="10"/>
        <v>--</v>
      </c>
    </row>
    <row r="131" spans="1:16" s="39" customFormat="1" ht="12" hidden="1" customHeight="1" x14ac:dyDescent="0.2">
      <c r="A131" s="11">
        <v>43</v>
      </c>
      <c r="C131" s="105" t="str">
        <f t="shared" si="6"/>
        <v>項目43</v>
      </c>
      <c r="D131" s="18" t="str">
        <f t="shared" si="7"/>
        <v>--</v>
      </c>
      <c r="E131" s="18" t="str">
        <f t="shared" si="7"/>
        <v>--</v>
      </c>
      <c r="F131" s="18" t="str">
        <f t="shared" si="7"/>
        <v>--</v>
      </c>
      <c r="G131" s="18" t="str">
        <f t="shared" si="7"/>
        <v>--</v>
      </c>
      <c r="H131" s="18" t="str">
        <f t="shared" si="7"/>
        <v>--</v>
      </c>
      <c r="I131" s="18" t="str">
        <f t="shared" si="8"/>
        <v>--</v>
      </c>
      <c r="J131" s="18" t="str">
        <f t="shared" si="8"/>
        <v>--</v>
      </c>
      <c r="K131" s="18" t="str">
        <f t="shared" si="8"/>
        <v>--</v>
      </c>
      <c r="L131" s="18" t="str">
        <f t="shared" si="8"/>
        <v>--</v>
      </c>
      <c r="M131" s="18" t="str">
        <f t="shared" si="8"/>
        <v>--</v>
      </c>
      <c r="N131" s="18" t="str">
        <f t="shared" si="9"/>
        <v>--</v>
      </c>
      <c r="O131" s="18" t="str">
        <f t="shared" si="9"/>
        <v>--</v>
      </c>
      <c r="P131" s="101" t="str">
        <f t="shared" si="10"/>
        <v>--</v>
      </c>
    </row>
    <row r="132" spans="1:16" s="39" customFormat="1" ht="12" hidden="1" customHeight="1" x14ac:dyDescent="0.2">
      <c r="A132" s="11">
        <v>44</v>
      </c>
      <c r="C132" s="105" t="str">
        <f t="shared" si="6"/>
        <v>項目44</v>
      </c>
      <c r="D132" s="18" t="str">
        <f t="shared" si="7"/>
        <v>--</v>
      </c>
      <c r="E132" s="18" t="str">
        <f t="shared" si="7"/>
        <v>--</v>
      </c>
      <c r="F132" s="18" t="str">
        <f t="shared" si="7"/>
        <v>--</v>
      </c>
      <c r="G132" s="18" t="str">
        <f t="shared" si="7"/>
        <v>--</v>
      </c>
      <c r="H132" s="18" t="str">
        <f t="shared" si="7"/>
        <v>--</v>
      </c>
      <c r="I132" s="18" t="str">
        <f t="shared" si="8"/>
        <v>--</v>
      </c>
      <c r="J132" s="18" t="str">
        <f t="shared" si="8"/>
        <v>--</v>
      </c>
      <c r="K132" s="18" t="str">
        <f t="shared" si="8"/>
        <v>--</v>
      </c>
      <c r="L132" s="18" t="str">
        <f t="shared" si="8"/>
        <v>--</v>
      </c>
      <c r="M132" s="18" t="str">
        <f t="shared" si="8"/>
        <v>--</v>
      </c>
      <c r="N132" s="18" t="str">
        <f t="shared" si="9"/>
        <v>--</v>
      </c>
      <c r="O132" s="18" t="str">
        <f t="shared" si="9"/>
        <v>--</v>
      </c>
      <c r="P132" s="101" t="str">
        <f t="shared" si="10"/>
        <v>--</v>
      </c>
    </row>
    <row r="133" spans="1:16" s="39" customFormat="1" ht="12" hidden="1" customHeight="1" x14ac:dyDescent="0.2">
      <c r="A133" s="11">
        <v>45</v>
      </c>
      <c r="C133" s="105" t="str">
        <f t="shared" si="6"/>
        <v>項目45</v>
      </c>
      <c r="D133" s="18" t="str">
        <f t="shared" si="7"/>
        <v>--</v>
      </c>
      <c r="E133" s="18" t="str">
        <f t="shared" si="7"/>
        <v>--</v>
      </c>
      <c r="F133" s="18" t="str">
        <f t="shared" si="7"/>
        <v>--</v>
      </c>
      <c r="G133" s="18" t="str">
        <f t="shared" si="7"/>
        <v>--</v>
      </c>
      <c r="H133" s="18" t="str">
        <f t="shared" si="7"/>
        <v>--</v>
      </c>
      <c r="I133" s="18" t="str">
        <f t="shared" si="8"/>
        <v>--</v>
      </c>
      <c r="J133" s="18" t="str">
        <f t="shared" si="8"/>
        <v>--</v>
      </c>
      <c r="K133" s="18" t="str">
        <f t="shared" si="8"/>
        <v>--</v>
      </c>
      <c r="L133" s="18" t="str">
        <f t="shared" si="8"/>
        <v>--</v>
      </c>
      <c r="M133" s="18" t="str">
        <f t="shared" si="8"/>
        <v>--</v>
      </c>
      <c r="N133" s="18" t="str">
        <f t="shared" si="9"/>
        <v>--</v>
      </c>
      <c r="O133" s="18" t="str">
        <f t="shared" si="9"/>
        <v>--</v>
      </c>
      <c r="P133" s="101" t="str">
        <f t="shared" si="10"/>
        <v>--</v>
      </c>
    </row>
    <row r="134" spans="1:16" s="39" customFormat="1" ht="12" hidden="1" customHeight="1" x14ac:dyDescent="0.2">
      <c r="A134" s="11">
        <v>46</v>
      </c>
      <c r="C134" s="105" t="str">
        <f t="shared" si="6"/>
        <v>項目46</v>
      </c>
      <c r="D134" s="18" t="str">
        <f t="shared" si="7"/>
        <v>--</v>
      </c>
      <c r="E134" s="18" t="str">
        <f t="shared" si="7"/>
        <v>--</v>
      </c>
      <c r="F134" s="18" t="str">
        <f t="shared" si="7"/>
        <v>--</v>
      </c>
      <c r="G134" s="18" t="str">
        <f t="shared" si="7"/>
        <v>--</v>
      </c>
      <c r="H134" s="18" t="str">
        <f t="shared" si="7"/>
        <v>--</v>
      </c>
      <c r="I134" s="18" t="str">
        <f t="shared" si="8"/>
        <v>--</v>
      </c>
      <c r="J134" s="18" t="str">
        <f t="shared" si="8"/>
        <v>--</v>
      </c>
      <c r="K134" s="18" t="str">
        <f t="shared" si="8"/>
        <v>--</v>
      </c>
      <c r="L134" s="18" t="str">
        <f t="shared" si="8"/>
        <v>--</v>
      </c>
      <c r="M134" s="18" t="str">
        <f t="shared" si="8"/>
        <v>--</v>
      </c>
      <c r="N134" s="18" t="str">
        <f t="shared" si="9"/>
        <v>--</v>
      </c>
      <c r="O134" s="18" t="str">
        <f t="shared" si="9"/>
        <v>--</v>
      </c>
      <c r="P134" s="101" t="str">
        <f t="shared" si="10"/>
        <v>--</v>
      </c>
    </row>
    <row r="135" spans="1:16" s="39" customFormat="1" ht="12" hidden="1" customHeight="1" x14ac:dyDescent="0.2">
      <c r="A135" s="11">
        <v>47</v>
      </c>
      <c r="C135" s="105" t="str">
        <f t="shared" si="6"/>
        <v>項目47</v>
      </c>
      <c r="D135" s="18" t="str">
        <f t="shared" si="7"/>
        <v>--</v>
      </c>
      <c r="E135" s="18" t="str">
        <f t="shared" si="7"/>
        <v>--</v>
      </c>
      <c r="F135" s="18" t="str">
        <f t="shared" si="7"/>
        <v>--</v>
      </c>
      <c r="G135" s="18" t="str">
        <f t="shared" si="7"/>
        <v>--</v>
      </c>
      <c r="H135" s="18" t="str">
        <f t="shared" si="7"/>
        <v>--</v>
      </c>
      <c r="I135" s="18" t="str">
        <f t="shared" si="8"/>
        <v>--</v>
      </c>
      <c r="J135" s="18" t="str">
        <f t="shared" si="8"/>
        <v>--</v>
      </c>
      <c r="K135" s="18" t="str">
        <f t="shared" si="8"/>
        <v>--</v>
      </c>
      <c r="L135" s="18" t="str">
        <f t="shared" si="8"/>
        <v>--</v>
      </c>
      <c r="M135" s="18" t="str">
        <f t="shared" si="8"/>
        <v>--</v>
      </c>
      <c r="N135" s="18" t="str">
        <f t="shared" si="9"/>
        <v>--</v>
      </c>
      <c r="O135" s="18" t="str">
        <f t="shared" si="9"/>
        <v>--</v>
      </c>
      <c r="P135" s="101" t="str">
        <f t="shared" si="10"/>
        <v>--</v>
      </c>
    </row>
    <row r="136" spans="1:16" s="39" customFormat="1" ht="12" hidden="1" customHeight="1" x14ac:dyDescent="0.2">
      <c r="A136" s="11">
        <v>48</v>
      </c>
      <c r="C136" s="105" t="str">
        <f t="shared" si="6"/>
        <v>項目48</v>
      </c>
      <c r="D136" s="18" t="str">
        <f t="shared" si="7"/>
        <v>--</v>
      </c>
      <c r="E136" s="18" t="str">
        <f t="shared" si="7"/>
        <v>--</v>
      </c>
      <c r="F136" s="18" t="str">
        <f t="shared" si="7"/>
        <v>--</v>
      </c>
      <c r="G136" s="18" t="str">
        <f t="shared" si="7"/>
        <v>--</v>
      </c>
      <c r="H136" s="18" t="str">
        <f t="shared" si="7"/>
        <v>--</v>
      </c>
      <c r="I136" s="18" t="str">
        <f t="shared" si="8"/>
        <v>--</v>
      </c>
      <c r="J136" s="18" t="str">
        <f t="shared" si="8"/>
        <v>--</v>
      </c>
      <c r="K136" s="18" t="str">
        <f t="shared" si="8"/>
        <v>--</v>
      </c>
      <c r="L136" s="18" t="str">
        <f t="shared" si="8"/>
        <v>--</v>
      </c>
      <c r="M136" s="18" t="str">
        <f t="shared" si="8"/>
        <v>--</v>
      </c>
      <c r="N136" s="18" t="str">
        <f t="shared" si="9"/>
        <v>--</v>
      </c>
      <c r="O136" s="18" t="str">
        <f t="shared" si="9"/>
        <v>--</v>
      </c>
      <c r="P136" s="101" t="str">
        <f t="shared" si="10"/>
        <v>--</v>
      </c>
    </row>
    <row r="137" spans="1:16" s="39" customFormat="1" ht="12" hidden="1" customHeight="1" x14ac:dyDescent="0.2">
      <c r="A137" s="11">
        <v>49</v>
      </c>
      <c r="C137" s="105" t="str">
        <f t="shared" si="6"/>
        <v>項目49</v>
      </c>
      <c r="D137" s="18" t="str">
        <f t="shared" si="7"/>
        <v>--</v>
      </c>
      <c r="E137" s="18" t="str">
        <f t="shared" si="7"/>
        <v>--</v>
      </c>
      <c r="F137" s="18" t="str">
        <f t="shared" si="7"/>
        <v>--</v>
      </c>
      <c r="G137" s="18" t="str">
        <f t="shared" si="7"/>
        <v>--</v>
      </c>
      <c r="H137" s="18" t="str">
        <f t="shared" si="7"/>
        <v>--</v>
      </c>
      <c r="I137" s="18" t="str">
        <f t="shared" si="8"/>
        <v>--</v>
      </c>
      <c r="J137" s="18" t="str">
        <f t="shared" si="8"/>
        <v>--</v>
      </c>
      <c r="K137" s="18" t="str">
        <f t="shared" si="8"/>
        <v>--</v>
      </c>
      <c r="L137" s="18" t="str">
        <f t="shared" si="8"/>
        <v>--</v>
      </c>
      <c r="M137" s="18" t="str">
        <f t="shared" si="8"/>
        <v>--</v>
      </c>
      <c r="N137" s="18" t="str">
        <f t="shared" si="9"/>
        <v>--</v>
      </c>
      <c r="O137" s="18" t="str">
        <f t="shared" si="9"/>
        <v>--</v>
      </c>
      <c r="P137" s="101" t="str">
        <f t="shared" si="10"/>
        <v>--</v>
      </c>
    </row>
    <row r="138" spans="1:16" s="39" customFormat="1" ht="12" hidden="1" customHeight="1" x14ac:dyDescent="0.2">
      <c r="A138" s="11">
        <v>50</v>
      </c>
      <c r="C138" s="105" t="str">
        <f t="shared" si="6"/>
        <v>項目50</v>
      </c>
      <c r="D138" s="18" t="str">
        <f t="shared" si="7"/>
        <v>--</v>
      </c>
      <c r="E138" s="18" t="str">
        <f t="shared" si="7"/>
        <v>--</v>
      </c>
      <c r="F138" s="18" t="str">
        <f t="shared" si="7"/>
        <v>--</v>
      </c>
      <c r="G138" s="18" t="str">
        <f t="shared" si="7"/>
        <v>--</v>
      </c>
      <c r="H138" s="18" t="str">
        <f t="shared" si="7"/>
        <v>--</v>
      </c>
      <c r="I138" s="18" t="str">
        <f t="shared" si="8"/>
        <v>--</v>
      </c>
      <c r="J138" s="18" t="str">
        <f t="shared" si="8"/>
        <v>--</v>
      </c>
      <c r="K138" s="18" t="str">
        <f t="shared" si="8"/>
        <v>--</v>
      </c>
      <c r="L138" s="18" t="str">
        <f t="shared" si="8"/>
        <v>--</v>
      </c>
      <c r="M138" s="18" t="str">
        <f t="shared" si="8"/>
        <v>--</v>
      </c>
      <c r="N138" s="18" t="str">
        <f t="shared" si="9"/>
        <v>--</v>
      </c>
      <c r="O138" s="18" t="str">
        <f t="shared" si="9"/>
        <v>--</v>
      </c>
      <c r="P138" s="101" t="str">
        <f t="shared" si="10"/>
        <v>--</v>
      </c>
    </row>
    <row r="139" spans="1:16" s="39" customFormat="1" ht="6" hidden="1" customHeight="1" x14ac:dyDescent="0.2">
      <c r="A139" s="11"/>
      <c r="C139" s="105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01"/>
    </row>
    <row r="140" spans="1:16" s="39" customFormat="1" ht="12" hidden="1" customHeight="1" x14ac:dyDescent="0.2">
      <c r="A140" s="11">
        <v>1</v>
      </c>
      <c r="C140" s="105" t="s">
        <v>109</v>
      </c>
      <c r="D140" s="18" t="str">
        <f t="shared" ref="D140:O140" si="11">IF(INDEX(累計分析データ期間合計,$A140,D$32*4+$E$1)="", "--", INDEX(累計分析データ期間合計,$A140,D$32*4+$E$1))</f>
        <v>--</v>
      </c>
      <c r="E140" s="18">
        <f t="shared" si="11"/>
        <v>32204002.021899998</v>
      </c>
      <c r="F140" s="18">
        <f t="shared" si="11"/>
        <v>31817551.825599998</v>
      </c>
      <c r="G140" s="18">
        <f t="shared" si="11"/>
        <v>32061187.3807</v>
      </c>
      <c r="H140" s="18">
        <f t="shared" si="11"/>
        <v>31493841.4778</v>
      </c>
      <c r="I140" s="18">
        <f t="shared" si="11"/>
        <v>30997705.6226</v>
      </c>
      <c r="J140" s="18">
        <f t="shared" si="11"/>
        <v>33606016.812600002</v>
      </c>
      <c r="K140" s="18">
        <f t="shared" si="11"/>
        <v>32055523.014400002</v>
      </c>
      <c r="L140" s="18">
        <f t="shared" si="11"/>
        <v>34622523.206200004</v>
      </c>
      <c r="M140" s="18">
        <f t="shared" si="11"/>
        <v>31421926.858199999</v>
      </c>
      <c r="N140" s="18">
        <f t="shared" si="11"/>
        <v>30596983.952300001</v>
      </c>
      <c r="O140" s="18">
        <f t="shared" si="11"/>
        <v>33058092.783199999</v>
      </c>
      <c r="P140" s="101">
        <f>IF(INDEX(合算分析データ合計,$A140,P$32*4+$E$1)="", "--", INDEX(合算分析データ合計,$A140,P$32*4+$E$1))</f>
        <v>353935354.95550001</v>
      </c>
    </row>
    <row r="141" spans="1:16" ht="12" hidden="1" customHeight="1" x14ac:dyDescent="0.2">
      <c r="A141" s="34"/>
    </row>
    <row r="142" spans="1:16" s="39" customFormat="1" ht="12" hidden="1" customHeight="1" x14ac:dyDescent="0.2">
      <c r="A142" s="11"/>
      <c r="C142" s="91"/>
      <c r="D142" s="24" t="str">
        <f t="shared" ref="D142:O142" si="12">D$33</f>
        <v>4月</v>
      </c>
      <c r="E142" s="24" t="str">
        <f t="shared" si="12"/>
        <v>5月</v>
      </c>
      <c r="F142" s="24" t="str">
        <f t="shared" si="12"/>
        <v>6月</v>
      </c>
      <c r="G142" s="24" t="str">
        <f t="shared" si="12"/>
        <v>7月</v>
      </c>
      <c r="H142" s="24" t="str">
        <f t="shared" si="12"/>
        <v>8月</v>
      </c>
      <c r="I142" s="24" t="str">
        <f t="shared" si="12"/>
        <v>9月</v>
      </c>
      <c r="J142" s="24" t="str">
        <f t="shared" si="12"/>
        <v>10月</v>
      </c>
      <c r="K142" s="24" t="str">
        <f t="shared" si="12"/>
        <v>11月</v>
      </c>
      <c r="L142" s="24" t="str">
        <f t="shared" si="12"/>
        <v>12月</v>
      </c>
      <c r="M142" s="24" t="str">
        <f t="shared" si="12"/>
        <v>1月</v>
      </c>
      <c r="N142" s="24" t="str">
        <f t="shared" si="12"/>
        <v>2月</v>
      </c>
      <c r="O142" s="24" t="str">
        <f t="shared" si="12"/>
        <v>3月</v>
      </c>
      <c r="P142" s="24" t="s">
        <v>61</v>
      </c>
    </row>
    <row r="143" spans="1:16" s="39" customFormat="1" ht="12" hidden="1" customHeight="1" x14ac:dyDescent="0.2">
      <c r="A143" s="11">
        <v>1</v>
      </c>
      <c r="C143" s="105" t="str">
        <f t="shared" ref="C143:C192" si="13">$C34</f>
        <v>加工食品</v>
      </c>
      <c r="D143" s="18" t="str">
        <f t="shared" ref="D143:H192" si="14">IF(INDEX(累計分析データ,$A143,D$32*4+$G$1)="", "--", INDEX(累計分析データ,$A143,D$32*4+$G$1))</f>
        <v>--</v>
      </c>
      <c r="E143" s="18">
        <f t="shared" si="14"/>
        <v>3449203383.7592001</v>
      </c>
      <c r="F143" s="18">
        <f t="shared" si="14"/>
        <v>3470342355.8818998</v>
      </c>
      <c r="G143" s="18">
        <f t="shared" si="14"/>
        <v>3492858483.7880998</v>
      </c>
      <c r="H143" s="18">
        <f t="shared" si="14"/>
        <v>3479667683.4867001</v>
      </c>
      <c r="I143" s="18">
        <f t="shared" ref="I143:M192" si="15">IF(INDEX(累計分析データ,$A143,I$32*4+$G$1)="", "--", INDEX(累計分析データ,$A143,I$32*4+$G$1))</f>
        <v>3481893930.6345</v>
      </c>
      <c r="J143" s="18">
        <f t="shared" si="15"/>
        <v>3828034685.3504</v>
      </c>
      <c r="K143" s="18">
        <f t="shared" si="15"/>
        <v>3685700739.3207998</v>
      </c>
      <c r="L143" s="18">
        <f t="shared" si="15"/>
        <v>4519078334.2188997</v>
      </c>
      <c r="M143" s="18">
        <f t="shared" si="15"/>
        <v>3555101107.4972</v>
      </c>
      <c r="N143" s="18">
        <f t="shared" ref="N143:O192" si="16">IF(INDEX(累計分析データ,$A143,N$32*4+$G$1)="", "--", INDEX(累計分析データ,$A143,N$32*4+$G$1))</f>
        <v>3393521949.6582999</v>
      </c>
      <c r="O143" s="18">
        <f t="shared" si="16"/>
        <v>3642560458.1854</v>
      </c>
      <c r="P143" s="101">
        <f t="shared" ref="P143:P192" si="17">IF(INDEX(合算分析データ,$A143,P$32*4+$G$1)="", "--", INDEX(合算分析データ,$A143,P$32*4+$G$1))</f>
        <v>39997963111.781403</v>
      </c>
    </row>
    <row r="144" spans="1:16" s="39" customFormat="1" ht="12" hidden="1" customHeight="1" x14ac:dyDescent="0.2">
      <c r="A144" s="11">
        <v>2</v>
      </c>
      <c r="C144" s="105" t="str">
        <f t="shared" si="13"/>
        <v>生鮮食品</v>
      </c>
      <c r="D144" s="18" t="str">
        <f t="shared" si="14"/>
        <v>--</v>
      </c>
      <c r="E144" s="18">
        <f t="shared" si="14"/>
        <v>588844642.33659995</v>
      </c>
      <c r="F144" s="18">
        <f t="shared" si="14"/>
        <v>608911955.59909999</v>
      </c>
      <c r="G144" s="18">
        <f t="shared" si="14"/>
        <v>566002398.17929995</v>
      </c>
      <c r="H144" s="18">
        <f t="shared" si="14"/>
        <v>558252972.2845</v>
      </c>
      <c r="I144" s="18">
        <f t="shared" si="15"/>
        <v>575165746.63530004</v>
      </c>
      <c r="J144" s="18">
        <f t="shared" si="15"/>
        <v>678451212.88680005</v>
      </c>
      <c r="K144" s="18">
        <f t="shared" si="15"/>
        <v>658499341.59029996</v>
      </c>
      <c r="L144" s="18">
        <f t="shared" si="15"/>
        <v>743708937.94780004</v>
      </c>
      <c r="M144" s="18">
        <f t="shared" si="15"/>
        <v>691697966.87969995</v>
      </c>
      <c r="N144" s="18">
        <f t="shared" si="16"/>
        <v>647504767.03390002</v>
      </c>
      <c r="O144" s="18">
        <f t="shared" si="16"/>
        <v>674886059.72790003</v>
      </c>
      <c r="P144" s="101">
        <f t="shared" si="17"/>
        <v>6991926001.1012001</v>
      </c>
    </row>
    <row r="145" spans="1:16" s="39" customFormat="1" ht="12" hidden="1" customHeight="1" x14ac:dyDescent="0.2">
      <c r="A145" s="11">
        <v>3</v>
      </c>
      <c r="C145" s="105" t="str">
        <f t="shared" si="13"/>
        <v>菓子類</v>
      </c>
      <c r="D145" s="18" t="str">
        <f t="shared" si="14"/>
        <v>--</v>
      </c>
      <c r="E145" s="18">
        <f t="shared" si="14"/>
        <v>1206142504.066</v>
      </c>
      <c r="F145" s="18">
        <f t="shared" si="14"/>
        <v>1145998381.483</v>
      </c>
      <c r="G145" s="18">
        <f t="shared" si="14"/>
        <v>1188741073.8329</v>
      </c>
      <c r="H145" s="18">
        <f t="shared" si="14"/>
        <v>1138121363.7191</v>
      </c>
      <c r="I145" s="18">
        <f t="shared" si="15"/>
        <v>1071721140.7125</v>
      </c>
      <c r="J145" s="18">
        <f t="shared" si="15"/>
        <v>1128466888.5062001</v>
      </c>
      <c r="K145" s="18">
        <f t="shared" si="15"/>
        <v>1080648647.8740001</v>
      </c>
      <c r="L145" s="18">
        <f t="shared" si="15"/>
        <v>1256459685.4769001</v>
      </c>
      <c r="M145" s="18">
        <f t="shared" si="15"/>
        <v>1114088896.2147</v>
      </c>
      <c r="N145" s="18">
        <f t="shared" si="16"/>
        <v>1123025488.7420001</v>
      </c>
      <c r="O145" s="18">
        <f t="shared" si="16"/>
        <v>1198393467.6373999</v>
      </c>
      <c r="P145" s="101">
        <f t="shared" si="17"/>
        <v>12651807538.2647</v>
      </c>
    </row>
    <row r="146" spans="1:16" s="39" customFormat="1" ht="12" hidden="1" customHeight="1" x14ac:dyDescent="0.2">
      <c r="A146" s="11">
        <v>4</v>
      </c>
      <c r="C146" s="105" t="str">
        <f t="shared" si="13"/>
        <v>項目4</v>
      </c>
      <c r="D146" s="18" t="str">
        <f t="shared" si="14"/>
        <v>--</v>
      </c>
      <c r="E146" s="18" t="str">
        <f t="shared" si="14"/>
        <v>--</v>
      </c>
      <c r="F146" s="18" t="str">
        <f t="shared" si="14"/>
        <v>--</v>
      </c>
      <c r="G146" s="18" t="str">
        <f t="shared" si="14"/>
        <v>--</v>
      </c>
      <c r="H146" s="18" t="str">
        <f t="shared" si="14"/>
        <v>--</v>
      </c>
      <c r="I146" s="18" t="str">
        <f t="shared" si="15"/>
        <v>--</v>
      </c>
      <c r="J146" s="18" t="str">
        <f t="shared" si="15"/>
        <v>--</v>
      </c>
      <c r="K146" s="18" t="str">
        <f t="shared" si="15"/>
        <v>--</v>
      </c>
      <c r="L146" s="18" t="str">
        <f t="shared" si="15"/>
        <v>--</v>
      </c>
      <c r="M146" s="18" t="str">
        <f t="shared" si="15"/>
        <v>--</v>
      </c>
      <c r="N146" s="18" t="str">
        <f t="shared" si="16"/>
        <v>--</v>
      </c>
      <c r="O146" s="18" t="str">
        <f t="shared" si="16"/>
        <v>--</v>
      </c>
      <c r="P146" s="101" t="str">
        <f t="shared" si="17"/>
        <v>--</v>
      </c>
    </row>
    <row r="147" spans="1:16" s="39" customFormat="1" ht="12" hidden="1" customHeight="1" x14ac:dyDescent="0.2">
      <c r="A147" s="11">
        <v>5</v>
      </c>
      <c r="C147" s="105" t="str">
        <f t="shared" si="13"/>
        <v>項目5</v>
      </c>
      <c r="D147" s="18" t="str">
        <f t="shared" si="14"/>
        <v>--</v>
      </c>
      <c r="E147" s="18" t="str">
        <f t="shared" si="14"/>
        <v>--</v>
      </c>
      <c r="F147" s="18" t="str">
        <f t="shared" si="14"/>
        <v>--</v>
      </c>
      <c r="G147" s="18" t="str">
        <f t="shared" si="14"/>
        <v>--</v>
      </c>
      <c r="H147" s="18" t="str">
        <f t="shared" si="14"/>
        <v>--</v>
      </c>
      <c r="I147" s="18" t="str">
        <f t="shared" si="15"/>
        <v>--</v>
      </c>
      <c r="J147" s="18" t="str">
        <f t="shared" si="15"/>
        <v>--</v>
      </c>
      <c r="K147" s="18" t="str">
        <f t="shared" si="15"/>
        <v>--</v>
      </c>
      <c r="L147" s="18" t="str">
        <f t="shared" si="15"/>
        <v>--</v>
      </c>
      <c r="M147" s="18" t="str">
        <f t="shared" si="15"/>
        <v>--</v>
      </c>
      <c r="N147" s="18" t="str">
        <f t="shared" si="16"/>
        <v>--</v>
      </c>
      <c r="O147" s="18" t="str">
        <f t="shared" si="16"/>
        <v>--</v>
      </c>
      <c r="P147" s="101" t="str">
        <f t="shared" si="17"/>
        <v>--</v>
      </c>
    </row>
    <row r="148" spans="1:16" s="39" customFormat="1" ht="12" hidden="1" customHeight="1" x14ac:dyDescent="0.2">
      <c r="A148" s="11">
        <v>6</v>
      </c>
      <c r="C148" s="105" t="str">
        <f t="shared" si="13"/>
        <v>項目6</v>
      </c>
      <c r="D148" s="18" t="str">
        <f t="shared" si="14"/>
        <v>--</v>
      </c>
      <c r="E148" s="18" t="str">
        <f t="shared" si="14"/>
        <v>--</v>
      </c>
      <c r="F148" s="18" t="str">
        <f t="shared" si="14"/>
        <v>--</v>
      </c>
      <c r="G148" s="18" t="str">
        <f t="shared" si="14"/>
        <v>--</v>
      </c>
      <c r="H148" s="18" t="str">
        <f t="shared" si="14"/>
        <v>--</v>
      </c>
      <c r="I148" s="18" t="str">
        <f t="shared" si="15"/>
        <v>--</v>
      </c>
      <c r="J148" s="18" t="str">
        <f t="shared" si="15"/>
        <v>--</v>
      </c>
      <c r="K148" s="18" t="str">
        <f t="shared" si="15"/>
        <v>--</v>
      </c>
      <c r="L148" s="18" t="str">
        <f t="shared" si="15"/>
        <v>--</v>
      </c>
      <c r="M148" s="18" t="str">
        <f t="shared" si="15"/>
        <v>--</v>
      </c>
      <c r="N148" s="18" t="str">
        <f t="shared" si="16"/>
        <v>--</v>
      </c>
      <c r="O148" s="18" t="str">
        <f t="shared" si="16"/>
        <v>--</v>
      </c>
      <c r="P148" s="101" t="str">
        <f t="shared" si="17"/>
        <v>--</v>
      </c>
    </row>
    <row r="149" spans="1:16" s="39" customFormat="1" ht="12" hidden="1" customHeight="1" x14ac:dyDescent="0.2">
      <c r="A149" s="11">
        <v>7</v>
      </c>
      <c r="C149" s="105" t="str">
        <f t="shared" si="13"/>
        <v>項目7</v>
      </c>
      <c r="D149" s="18" t="str">
        <f t="shared" si="14"/>
        <v>--</v>
      </c>
      <c r="E149" s="18" t="str">
        <f t="shared" si="14"/>
        <v>--</v>
      </c>
      <c r="F149" s="18" t="str">
        <f t="shared" si="14"/>
        <v>--</v>
      </c>
      <c r="G149" s="18" t="str">
        <f t="shared" si="14"/>
        <v>--</v>
      </c>
      <c r="H149" s="18" t="str">
        <f t="shared" si="14"/>
        <v>--</v>
      </c>
      <c r="I149" s="18" t="str">
        <f t="shared" si="15"/>
        <v>--</v>
      </c>
      <c r="J149" s="18" t="str">
        <f t="shared" si="15"/>
        <v>--</v>
      </c>
      <c r="K149" s="18" t="str">
        <f t="shared" si="15"/>
        <v>--</v>
      </c>
      <c r="L149" s="18" t="str">
        <f t="shared" si="15"/>
        <v>--</v>
      </c>
      <c r="M149" s="18" t="str">
        <f t="shared" si="15"/>
        <v>--</v>
      </c>
      <c r="N149" s="18" t="str">
        <f t="shared" si="16"/>
        <v>--</v>
      </c>
      <c r="O149" s="18" t="str">
        <f t="shared" si="16"/>
        <v>--</v>
      </c>
      <c r="P149" s="101" t="str">
        <f t="shared" si="17"/>
        <v>--</v>
      </c>
    </row>
    <row r="150" spans="1:16" s="39" customFormat="1" ht="12" hidden="1" customHeight="1" x14ac:dyDescent="0.2">
      <c r="A150" s="11">
        <v>8</v>
      </c>
      <c r="C150" s="105" t="str">
        <f t="shared" si="13"/>
        <v>項目8</v>
      </c>
      <c r="D150" s="18" t="str">
        <f t="shared" si="14"/>
        <v>--</v>
      </c>
      <c r="E150" s="18" t="str">
        <f t="shared" si="14"/>
        <v>--</v>
      </c>
      <c r="F150" s="18" t="str">
        <f t="shared" si="14"/>
        <v>--</v>
      </c>
      <c r="G150" s="18" t="str">
        <f t="shared" si="14"/>
        <v>--</v>
      </c>
      <c r="H150" s="18" t="str">
        <f t="shared" si="14"/>
        <v>--</v>
      </c>
      <c r="I150" s="18" t="str">
        <f t="shared" si="15"/>
        <v>--</v>
      </c>
      <c r="J150" s="18" t="str">
        <f t="shared" si="15"/>
        <v>--</v>
      </c>
      <c r="K150" s="18" t="str">
        <f t="shared" si="15"/>
        <v>--</v>
      </c>
      <c r="L150" s="18" t="str">
        <f t="shared" si="15"/>
        <v>--</v>
      </c>
      <c r="M150" s="18" t="str">
        <f t="shared" si="15"/>
        <v>--</v>
      </c>
      <c r="N150" s="18" t="str">
        <f t="shared" si="16"/>
        <v>--</v>
      </c>
      <c r="O150" s="18" t="str">
        <f t="shared" si="16"/>
        <v>--</v>
      </c>
      <c r="P150" s="101" t="str">
        <f t="shared" si="17"/>
        <v>--</v>
      </c>
    </row>
    <row r="151" spans="1:16" s="39" customFormat="1" ht="12" hidden="1" customHeight="1" x14ac:dyDescent="0.2">
      <c r="A151" s="11">
        <v>9</v>
      </c>
      <c r="C151" s="105" t="str">
        <f t="shared" si="13"/>
        <v>項目9</v>
      </c>
      <c r="D151" s="18" t="str">
        <f t="shared" si="14"/>
        <v>--</v>
      </c>
      <c r="E151" s="18" t="str">
        <f t="shared" si="14"/>
        <v>--</v>
      </c>
      <c r="F151" s="18" t="str">
        <f t="shared" si="14"/>
        <v>--</v>
      </c>
      <c r="G151" s="18" t="str">
        <f t="shared" si="14"/>
        <v>--</v>
      </c>
      <c r="H151" s="18" t="str">
        <f t="shared" si="14"/>
        <v>--</v>
      </c>
      <c r="I151" s="18" t="str">
        <f t="shared" si="15"/>
        <v>--</v>
      </c>
      <c r="J151" s="18" t="str">
        <f t="shared" si="15"/>
        <v>--</v>
      </c>
      <c r="K151" s="18" t="str">
        <f t="shared" si="15"/>
        <v>--</v>
      </c>
      <c r="L151" s="18" t="str">
        <f t="shared" si="15"/>
        <v>--</v>
      </c>
      <c r="M151" s="18" t="str">
        <f t="shared" si="15"/>
        <v>--</v>
      </c>
      <c r="N151" s="18" t="str">
        <f t="shared" si="16"/>
        <v>--</v>
      </c>
      <c r="O151" s="18" t="str">
        <f t="shared" si="16"/>
        <v>--</v>
      </c>
      <c r="P151" s="101" t="str">
        <f t="shared" si="17"/>
        <v>--</v>
      </c>
    </row>
    <row r="152" spans="1:16" s="39" customFormat="1" ht="12" hidden="1" customHeight="1" x14ac:dyDescent="0.2">
      <c r="A152" s="11">
        <v>10</v>
      </c>
      <c r="C152" s="105" t="str">
        <f t="shared" si="13"/>
        <v>項目10</v>
      </c>
      <c r="D152" s="18" t="str">
        <f t="shared" si="14"/>
        <v>--</v>
      </c>
      <c r="E152" s="18" t="str">
        <f t="shared" si="14"/>
        <v>--</v>
      </c>
      <c r="F152" s="18" t="str">
        <f t="shared" si="14"/>
        <v>--</v>
      </c>
      <c r="G152" s="18" t="str">
        <f t="shared" si="14"/>
        <v>--</v>
      </c>
      <c r="H152" s="18" t="str">
        <f t="shared" si="14"/>
        <v>--</v>
      </c>
      <c r="I152" s="18" t="str">
        <f t="shared" si="15"/>
        <v>--</v>
      </c>
      <c r="J152" s="18" t="str">
        <f t="shared" si="15"/>
        <v>--</v>
      </c>
      <c r="K152" s="18" t="str">
        <f t="shared" si="15"/>
        <v>--</v>
      </c>
      <c r="L152" s="18" t="str">
        <f t="shared" si="15"/>
        <v>--</v>
      </c>
      <c r="M152" s="18" t="str">
        <f t="shared" si="15"/>
        <v>--</v>
      </c>
      <c r="N152" s="18" t="str">
        <f t="shared" si="16"/>
        <v>--</v>
      </c>
      <c r="O152" s="18" t="str">
        <f t="shared" si="16"/>
        <v>--</v>
      </c>
      <c r="P152" s="101" t="str">
        <f t="shared" si="17"/>
        <v>--</v>
      </c>
    </row>
    <row r="153" spans="1:16" s="39" customFormat="1" ht="12" hidden="1" customHeight="1" x14ac:dyDescent="0.2">
      <c r="A153" s="11">
        <v>11</v>
      </c>
      <c r="C153" s="105" t="str">
        <f t="shared" si="13"/>
        <v>項目11</v>
      </c>
      <c r="D153" s="18" t="str">
        <f t="shared" si="14"/>
        <v>--</v>
      </c>
      <c r="E153" s="18" t="str">
        <f t="shared" si="14"/>
        <v>--</v>
      </c>
      <c r="F153" s="18" t="str">
        <f t="shared" si="14"/>
        <v>--</v>
      </c>
      <c r="G153" s="18" t="str">
        <f t="shared" si="14"/>
        <v>--</v>
      </c>
      <c r="H153" s="18" t="str">
        <f t="shared" si="14"/>
        <v>--</v>
      </c>
      <c r="I153" s="18" t="str">
        <f t="shared" si="15"/>
        <v>--</v>
      </c>
      <c r="J153" s="18" t="str">
        <f t="shared" si="15"/>
        <v>--</v>
      </c>
      <c r="K153" s="18" t="str">
        <f t="shared" si="15"/>
        <v>--</v>
      </c>
      <c r="L153" s="18" t="str">
        <f t="shared" si="15"/>
        <v>--</v>
      </c>
      <c r="M153" s="18" t="str">
        <f t="shared" si="15"/>
        <v>--</v>
      </c>
      <c r="N153" s="18" t="str">
        <f t="shared" si="16"/>
        <v>--</v>
      </c>
      <c r="O153" s="18" t="str">
        <f t="shared" si="16"/>
        <v>--</v>
      </c>
      <c r="P153" s="101" t="str">
        <f t="shared" si="17"/>
        <v>--</v>
      </c>
    </row>
    <row r="154" spans="1:16" s="39" customFormat="1" ht="12" hidden="1" customHeight="1" x14ac:dyDescent="0.2">
      <c r="A154" s="11">
        <v>12</v>
      </c>
      <c r="C154" s="105" t="str">
        <f t="shared" si="13"/>
        <v>項目12</v>
      </c>
      <c r="D154" s="18" t="str">
        <f t="shared" si="14"/>
        <v>--</v>
      </c>
      <c r="E154" s="18" t="str">
        <f t="shared" si="14"/>
        <v>--</v>
      </c>
      <c r="F154" s="18" t="str">
        <f t="shared" si="14"/>
        <v>--</v>
      </c>
      <c r="G154" s="18" t="str">
        <f t="shared" si="14"/>
        <v>--</v>
      </c>
      <c r="H154" s="18" t="str">
        <f t="shared" si="14"/>
        <v>--</v>
      </c>
      <c r="I154" s="18" t="str">
        <f t="shared" si="15"/>
        <v>--</v>
      </c>
      <c r="J154" s="18" t="str">
        <f t="shared" si="15"/>
        <v>--</v>
      </c>
      <c r="K154" s="18" t="str">
        <f t="shared" si="15"/>
        <v>--</v>
      </c>
      <c r="L154" s="18" t="str">
        <f t="shared" si="15"/>
        <v>--</v>
      </c>
      <c r="M154" s="18" t="str">
        <f t="shared" si="15"/>
        <v>--</v>
      </c>
      <c r="N154" s="18" t="str">
        <f t="shared" si="16"/>
        <v>--</v>
      </c>
      <c r="O154" s="18" t="str">
        <f t="shared" si="16"/>
        <v>--</v>
      </c>
      <c r="P154" s="101" t="str">
        <f t="shared" si="17"/>
        <v>--</v>
      </c>
    </row>
    <row r="155" spans="1:16" s="39" customFormat="1" ht="12" hidden="1" customHeight="1" x14ac:dyDescent="0.2">
      <c r="A155" s="11">
        <v>13</v>
      </c>
      <c r="C155" s="105" t="str">
        <f t="shared" si="13"/>
        <v>項目13</v>
      </c>
      <c r="D155" s="18" t="str">
        <f t="shared" si="14"/>
        <v>--</v>
      </c>
      <c r="E155" s="18" t="str">
        <f t="shared" si="14"/>
        <v>--</v>
      </c>
      <c r="F155" s="18" t="str">
        <f t="shared" si="14"/>
        <v>--</v>
      </c>
      <c r="G155" s="18" t="str">
        <f t="shared" si="14"/>
        <v>--</v>
      </c>
      <c r="H155" s="18" t="str">
        <f t="shared" si="14"/>
        <v>--</v>
      </c>
      <c r="I155" s="18" t="str">
        <f t="shared" si="15"/>
        <v>--</v>
      </c>
      <c r="J155" s="18" t="str">
        <f t="shared" si="15"/>
        <v>--</v>
      </c>
      <c r="K155" s="18" t="str">
        <f t="shared" si="15"/>
        <v>--</v>
      </c>
      <c r="L155" s="18" t="str">
        <f t="shared" si="15"/>
        <v>--</v>
      </c>
      <c r="M155" s="18" t="str">
        <f t="shared" si="15"/>
        <v>--</v>
      </c>
      <c r="N155" s="18" t="str">
        <f t="shared" si="16"/>
        <v>--</v>
      </c>
      <c r="O155" s="18" t="str">
        <f t="shared" si="16"/>
        <v>--</v>
      </c>
      <c r="P155" s="101" t="str">
        <f t="shared" si="17"/>
        <v>--</v>
      </c>
    </row>
    <row r="156" spans="1:16" s="39" customFormat="1" ht="12" hidden="1" customHeight="1" x14ac:dyDescent="0.2">
      <c r="A156" s="11">
        <v>14</v>
      </c>
      <c r="C156" s="105" t="str">
        <f t="shared" si="13"/>
        <v>項目14</v>
      </c>
      <c r="D156" s="18" t="str">
        <f t="shared" si="14"/>
        <v>--</v>
      </c>
      <c r="E156" s="18" t="str">
        <f t="shared" si="14"/>
        <v>--</v>
      </c>
      <c r="F156" s="18" t="str">
        <f t="shared" si="14"/>
        <v>--</v>
      </c>
      <c r="G156" s="18" t="str">
        <f t="shared" si="14"/>
        <v>--</v>
      </c>
      <c r="H156" s="18" t="str">
        <f t="shared" si="14"/>
        <v>--</v>
      </c>
      <c r="I156" s="18" t="str">
        <f t="shared" si="15"/>
        <v>--</v>
      </c>
      <c r="J156" s="18" t="str">
        <f t="shared" si="15"/>
        <v>--</v>
      </c>
      <c r="K156" s="18" t="str">
        <f t="shared" si="15"/>
        <v>--</v>
      </c>
      <c r="L156" s="18" t="str">
        <f t="shared" si="15"/>
        <v>--</v>
      </c>
      <c r="M156" s="18" t="str">
        <f t="shared" si="15"/>
        <v>--</v>
      </c>
      <c r="N156" s="18" t="str">
        <f t="shared" si="16"/>
        <v>--</v>
      </c>
      <c r="O156" s="18" t="str">
        <f t="shared" si="16"/>
        <v>--</v>
      </c>
      <c r="P156" s="101" t="str">
        <f t="shared" si="17"/>
        <v>--</v>
      </c>
    </row>
    <row r="157" spans="1:16" s="39" customFormat="1" ht="12" hidden="1" customHeight="1" x14ac:dyDescent="0.2">
      <c r="A157" s="11">
        <v>15</v>
      </c>
      <c r="C157" s="105" t="str">
        <f t="shared" si="13"/>
        <v>項目15</v>
      </c>
      <c r="D157" s="18" t="str">
        <f t="shared" si="14"/>
        <v>--</v>
      </c>
      <c r="E157" s="18" t="str">
        <f t="shared" si="14"/>
        <v>--</v>
      </c>
      <c r="F157" s="18" t="str">
        <f t="shared" si="14"/>
        <v>--</v>
      </c>
      <c r="G157" s="18" t="str">
        <f t="shared" si="14"/>
        <v>--</v>
      </c>
      <c r="H157" s="18" t="str">
        <f t="shared" si="14"/>
        <v>--</v>
      </c>
      <c r="I157" s="18" t="str">
        <f t="shared" si="15"/>
        <v>--</v>
      </c>
      <c r="J157" s="18" t="str">
        <f t="shared" si="15"/>
        <v>--</v>
      </c>
      <c r="K157" s="18" t="str">
        <f t="shared" si="15"/>
        <v>--</v>
      </c>
      <c r="L157" s="18" t="str">
        <f t="shared" si="15"/>
        <v>--</v>
      </c>
      <c r="M157" s="18" t="str">
        <f t="shared" si="15"/>
        <v>--</v>
      </c>
      <c r="N157" s="18" t="str">
        <f t="shared" si="16"/>
        <v>--</v>
      </c>
      <c r="O157" s="18" t="str">
        <f t="shared" si="16"/>
        <v>--</v>
      </c>
      <c r="P157" s="101" t="str">
        <f t="shared" si="17"/>
        <v>--</v>
      </c>
    </row>
    <row r="158" spans="1:16" s="39" customFormat="1" ht="12" hidden="1" customHeight="1" x14ac:dyDescent="0.2">
      <c r="A158" s="11">
        <v>16</v>
      </c>
      <c r="C158" s="105" t="str">
        <f t="shared" si="13"/>
        <v>項目16</v>
      </c>
      <c r="D158" s="18" t="str">
        <f t="shared" si="14"/>
        <v>--</v>
      </c>
      <c r="E158" s="18" t="str">
        <f t="shared" si="14"/>
        <v>--</v>
      </c>
      <c r="F158" s="18" t="str">
        <f t="shared" si="14"/>
        <v>--</v>
      </c>
      <c r="G158" s="18" t="str">
        <f t="shared" si="14"/>
        <v>--</v>
      </c>
      <c r="H158" s="18" t="str">
        <f t="shared" si="14"/>
        <v>--</v>
      </c>
      <c r="I158" s="18" t="str">
        <f t="shared" si="15"/>
        <v>--</v>
      </c>
      <c r="J158" s="18" t="str">
        <f t="shared" si="15"/>
        <v>--</v>
      </c>
      <c r="K158" s="18" t="str">
        <f t="shared" si="15"/>
        <v>--</v>
      </c>
      <c r="L158" s="18" t="str">
        <f t="shared" si="15"/>
        <v>--</v>
      </c>
      <c r="M158" s="18" t="str">
        <f t="shared" si="15"/>
        <v>--</v>
      </c>
      <c r="N158" s="18" t="str">
        <f t="shared" si="16"/>
        <v>--</v>
      </c>
      <c r="O158" s="18" t="str">
        <f t="shared" si="16"/>
        <v>--</v>
      </c>
      <c r="P158" s="101" t="str">
        <f t="shared" si="17"/>
        <v>--</v>
      </c>
    </row>
    <row r="159" spans="1:16" s="39" customFormat="1" ht="12" hidden="1" customHeight="1" x14ac:dyDescent="0.2">
      <c r="A159" s="11">
        <v>17</v>
      </c>
      <c r="C159" s="105" t="str">
        <f t="shared" si="13"/>
        <v>項目17</v>
      </c>
      <c r="D159" s="18" t="str">
        <f t="shared" si="14"/>
        <v>--</v>
      </c>
      <c r="E159" s="18" t="str">
        <f t="shared" si="14"/>
        <v>--</v>
      </c>
      <c r="F159" s="18" t="str">
        <f t="shared" si="14"/>
        <v>--</v>
      </c>
      <c r="G159" s="18" t="str">
        <f t="shared" si="14"/>
        <v>--</v>
      </c>
      <c r="H159" s="18" t="str">
        <f t="shared" si="14"/>
        <v>--</v>
      </c>
      <c r="I159" s="18" t="str">
        <f t="shared" si="15"/>
        <v>--</v>
      </c>
      <c r="J159" s="18" t="str">
        <f t="shared" si="15"/>
        <v>--</v>
      </c>
      <c r="K159" s="18" t="str">
        <f t="shared" si="15"/>
        <v>--</v>
      </c>
      <c r="L159" s="18" t="str">
        <f t="shared" si="15"/>
        <v>--</v>
      </c>
      <c r="M159" s="18" t="str">
        <f t="shared" si="15"/>
        <v>--</v>
      </c>
      <c r="N159" s="18" t="str">
        <f t="shared" si="16"/>
        <v>--</v>
      </c>
      <c r="O159" s="18" t="str">
        <f t="shared" si="16"/>
        <v>--</v>
      </c>
      <c r="P159" s="101" t="str">
        <f t="shared" si="17"/>
        <v>--</v>
      </c>
    </row>
    <row r="160" spans="1:16" s="39" customFormat="1" ht="12" hidden="1" customHeight="1" x14ac:dyDescent="0.2">
      <c r="A160" s="11">
        <v>18</v>
      </c>
      <c r="C160" s="105" t="str">
        <f t="shared" si="13"/>
        <v>項目18</v>
      </c>
      <c r="D160" s="18" t="str">
        <f t="shared" si="14"/>
        <v>--</v>
      </c>
      <c r="E160" s="18" t="str">
        <f t="shared" si="14"/>
        <v>--</v>
      </c>
      <c r="F160" s="18" t="str">
        <f t="shared" si="14"/>
        <v>--</v>
      </c>
      <c r="G160" s="18" t="str">
        <f t="shared" si="14"/>
        <v>--</v>
      </c>
      <c r="H160" s="18" t="str">
        <f t="shared" si="14"/>
        <v>--</v>
      </c>
      <c r="I160" s="18" t="str">
        <f t="shared" si="15"/>
        <v>--</v>
      </c>
      <c r="J160" s="18" t="str">
        <f t="shared" si="15"/>
        <v>--</v>
      </c>
      <c r="K160" s="18" t="str">
        <f t="shared" si="15"/>
        <v>--</v>
      </c>
      <c r="L160" s="18" t="str">
        <f t="shared" si="15"/>
        <v>--</v>
      </c>
      <c r="M160" s="18" t="str">
        <f t="shared" si="15"/>
        <v>--</v>
      </c>
      <c r="N160" s="18" t="str">
        <f t="shared" si="16"/>
        <v>--</v>
      </c>
      <c r="O160" s="18" t="str">
        <f t="shared" si="16"/>
        <v>--</v>
      </c>
      <c r="P160" s="101" t="str">
        <f t="shared" si="17"/>
        <v>--</v>
      </c>
    </row>
    <row r="161" spans="1:16" s="39" customFormat="1" ht="12" hidden="1" customHeight="1" x14ac:dyDescent="0.2">
      <c r="A161" s="11">
        <v>19</v>
      </c>
      <c r="C161" s="105" t="str">
        <f t="shared" si="13"/>
        <v>項目19</v>
      </c>
      <c r="D161" s="18" t="str">
        <f t="shared" si="14"/>
        <v>--</v>
      </c>
      <c r="E161" s="18" t="str">
        <f t="shared" si="14"/>
        <v>--</v>
      </c>
      <c r="F161" s="18" t="str">
        <f t="shared" si="14"/>
        <v>--</v>
      </c>
      <c r="G161" s="18" t="str">
        <f t="shared" si="14"/>
        <v>--</v>
      </c>
      <c r="H161" s="18" t="str">
        <f t="shared" si="14"/>
        <v>--</v>
      </c>
      <c r="I161" s="18" t="str">
        <f t="shared" si="15"/>
        <v>--</v>
      </c>
      <c r="J161" s="18" t="str">
        <f t="shared" si="15"/>
        <v>--</v>
      </c>
      <c r="K161" s="18" t="str">
        <f t="shared" si="15"/>
        <v>--</v>
      </c>
      <c r="L161" s="18" t="str">
        <f t="shared" si="15"/>
        <v>--</v>
      </c>
      <c r="M161" s="18" t="str">
        <f t="shared" si="15"/>
        <v>--</v>
      </c>
      <c r="N161" s="18" t="str">
        <f t="shared" si="16"/>
        <v>--</v>
      </c>
      <c r="O161" s="18" t="str">
        <f t="shared" si="16"/>
        <v>--</v>
      </c>
      <c r="P161" s="101" t="str">
        <f t="shared" si="17"/>
        <v>--</v>
      </c>
    </row>
    <row r="162" spans="1:16" s="39" customFormat="1" ht="12" hidden="1" customHeight="1" x14ac:dyDescent="0.2">
      <c r="A162" s="11">
        <v>20</v>
      </c>
      <c r="C162" s="105" t="str">
        <f t="shared" si="13"/>
        <v>項目20</v>
      </c>
      <c r="D162" s="18" t="str">
        <f t="shared" si="14"/>
        <v>--</v>
      </c>
      <c r="E162" s="18" t="str">
        <f t="shared" si="14"/>
        <v>--</v>
      </c>
      <c r="F162" s="18" t="str">
        <f t="shared" si="14"/>
        <v>--</v>
      </c>
      <c r="G162" s="18" t="str">
        <f t="shared" si="14"/>
        <v>--</v>
      </c>
      <c r="H162" s="18" t="str">
        <f t="shared" si="14"/>
        <v>--</v>
      </c>
      <c r="I162" s="18" t="str">
        <f t="shared" si="15"/>
        <v>--</v>
      </c>
      <c r="J162" s="18" t="str">
        <f t="shared" si="15"/>
        <v>--</v>
      </c>
      <c r="K162" s="18" t="str">
        <f t="shared" si="15"/>
        <v>--</v>
      </c>
      <c r="L162" s="18" t="str">
        <f t="shared" si="15"/>
        <v>--</v>
      </c>
      <c r="M162" s="18" t="str">
        <f t="shared" si="15"/>
        <v>--</v>
      </c>
      <c r="N162" s="18" t="str">
        <f t="shared" si="16"/>
        <v>--</v>
      </c>
      <c r="O162" s="18" t="str">
        <f t="shared" si="16"/>
        <v>--</v>
      </c>
      <c r="P162" s="101" t="str">
        <f t="shared" si="17"/>
        <v>--</v>
      </c>
    </row>
    <row r="163" spans="1:16" s="39" customFormat="1" ht="12" hidden="1" customHeight="1" x14ac:dyDescent="0.2">
      <c r="A163" s="11">
        <v>21</v>
      </c>
      <c r="C163" s="105" t="str">
        <f t="shared" si="13"/>
        <v>項目21</v>
      </c>
      <c r="D163" s="18" t="str">
        <f t="shared" si="14"/>
        <v>--</v>
      </c>
      <c r="E163" s="18" t="str">
        <f t="shared" si="14"/>
        <v>--</v>
      </c>
      <c r="F163" s="18" t="str">
        <f t="shared" si="14"/>
        <v>--</v>
      </c>
      <c r="G163" s="18" t="str">
        <f t="shared" si="14"/>
        <v>--</v>
      </c>
      <c r="H163" s="18" t="str">
        <f t="shared" si="14"/>
        <v>--</v>
      </c>
      <c r="I163" s="18" t="str">
        <f t="shared" si="15"/>
        <v>--</v>
      </c>
      <c r="J163" s="18" t="str">
        <f t="shared" si="15"/>
        <v>--</v>
      </c>
      <c r="K163" s="18" t="str">
        <f t="shared" si="15"/>
        <v>--</v>
      </c>
      <c r="L163" s="18" t="str">
        <f t="shared" si="15"/>
        <v>--</v>
      </c>
      <c r="M163" s="18" t="str">
        <f t="shared" si="15"/>
        <v>--</v>
      </c>
      <c r="N163" s="18" t="str">
        <f t="shared" si="16"/>
        <v>--</v>
      </c>
      <c r="O163" s="18" t="str">
        <f t="shared" si="16"/>
        <v>--</v>
      </c>
      <c r="P163" s="101" t="str">
        <f t="shared" si="17"/>
        <v>--</v>
      </c>
    </row>
    <row r="164" spans="1:16" s="39" customFormat="1" ht="12" hidden="1" customHeight="1" x14ac:dyDescent="0.2">
      <c r="A164" s="11">
        <v>22</v>
      </c>
      <c r="C164" s="105" t="str">
        <f t="shared" si="13"/>
        <v>項目22</v>
      </c>
      <c r="D164" s="18" t="str">
        <f t="shared" si="14"/>
        <v>--</v>
      </c>
      <c r="E164" s="18" t="str">
        <f t="shared" si="14"/>
        <v>--</v>
      </c>
      <c r="F164" s="18" t="str">
        <f t="shared" si="14"/>
        <v>--</v>
      </c>
      <c r="G164" s="18" t="str">
        <f t="shared" si="14"/>
        <v>--</v>
      </c>
      <c r="H164" s="18" t="str">
        <f t="shared" si="14"/>
        <v>--</v>
      </c>
      <c r="I164" s="18" t="str">
        <f t="shared" si="15"/>
        <v>--</v>
      </c>
      <c r="J164" s="18" t="str">
        <f t="shared" si="15"/>
        <v>--</v>
      </c>
      <c r="K164" s="18" t="str">
        <f t="shared" si="15"/>
        <v>--</v>
      </c>
      <c r="L164" s="18" t="str">
        <f t="shared" si="15"/>
        <v>--</v>
      </c>
      <c r="M164" s="18" t="str">
        <f t="shared" si="15"/>
        <v>--</v>
      </c>
      <c r="N164" s="18" t="str">
        <f t="shared" si="16"/>
        <v>--</v>
      </c>
      <c r="O164" s="18" t="str">
        <f t="shared" si="16"/>
        <v>--</v>
      </c>
      <c r="P164" s="101" t="str">
        <f t="shared" si="17"/>
        <v>--</v>
      </c>
    </row>
    <row r="165" spans="1:16" s="39" customFormat="1" ht="12" hidden="1" customHeight="1" x14ac:dyDescent="0.2">
      <c r="A165" s="11">
        <v>23</v>
      </c>
      <c r="C165" s="105" t="str">
        <f t="shared" si="13"/>
        <v>項目23</v>
      </c>
      <c r="D165" s="18" t="str">
        <f t="shared" si="14"/>
        <v>--</v>
      </c>
      <c r="E165" s="18" t="str">
        <f t="shared" si="14"/>
        <v>--</v>
      </c>
      <c r="F165" s="18" t="str">
        <f t="shared" si="14"/>
        <v>--</v>
      </c>
      <c r="G165" s="18" t="str">
        <f t="shared" si="14"/>
        <v>--</v>
      </c>
      <c r="H165" s="18" t="str">
        <f t="shared" si="14"/>
        <v>--</v>
      </c>
      <c r="I165" s="18" t="str">
        <f t="shared" si="15"/>
        <v>--</v>
      </c>
      <c r="J165" s="18" t="str">
        <f t="shared" si="15"/>
        <v>--</v>
      </c>
      <c r="K165" s="18" t="str">
        <f t="shared" si="15"/>
        <v>--</v>
      </c>
      <c r="L165" s="18" t="str">
        <f t="shared" si="15"/>
        <v>--</v>
      </c>
      <c r="M165" s="18" t="str">
        <f t="shared" si="15"/>
        <v>--</v>
      </c>
      <c r="N165" s="18" t="str">
        <f t="shared" si="16"/>
        <v>--</v>
      </c>
      <c r="O165" s="18" t="str">
        <f t="shared" si="16"/>
        <v>--</v>
      </c>
      <c r="P165" s="101" t="str">
        <f t="shared" si="17"/>
        <v>--</v>
      </c>
    </row>
    <row r="166" spans="1:16" s="39" customFormat="1" ht="12" hidden="1" customHeight="1" x14ac:dyDescent="0.2">
      <c r="A166" s="11">
        <v>24</v>
      </c>
      <c r="C166" s="105" t="str">
        <f t="shared" si="13"/>
        <v>項目24</v>
      </c>
      <c r="D166" s="18" t="str">
        <f t="shared" si="14"/>
        <v>--</v>
      </c>
      <c r="E166" s="18" t="str">
        <f t="shared" si="14"/>
        <v>--</v>
      </c>
      <c r="F166" s="18" t="str">
        <f t="shared" si="14"/>
        <v>--</v>
      </c>
      <c r="G166" s="18" t="str">
        <f t="shared" si="14"/>
        <v>--</v>
      </c>
      <c r="H166" s="18" t="str">
        <f t="shared" si="14"/>
        <v>--</v>
      </c>
      <c r="I166" s="18" t="str">
        <f t="shared" si="15"/>
        <v>--</v>
      </c>
      <c r="J166" s="18" t="str">
        <f t="shared" si="15"/>
        <v>--</v>
      </c>
      <c r="K166" s="18" t="str">
        <f t="shared" si="15"/>
        <v>--</v>
      </c>
      <c r="L166" s="18" t="str">
        <f t="shared" si="15"/>
        <v>--</v>
      </c>
      <c r="M166" s="18" t="str">
        <f t="shared" si="15"/>
        <v>--</v>
      </c>
      <c r="N166" s="18" t="str">
        <f t="shared" si="16"/>
        <v>--</v>
      </c>
      <c r="O166" s="18" t="str">
        <f t="shared" si="16"/>
        <v>--</v>
      </c>
      <c r="P166" s="101" t="str">
        <f t="shared" si="17"/>
        <v>--</v>
      </c>
    </row>
    <row r="167" spans="1:16" s="39" customFormat="1" ht="12" hidden="1" customHeight="1" x14ac:dyDescent="0.2">
      <c r="A167" s="11">
        <v>25</v>
      </c>
      <c r="C167" s="105" t="str">
        <f t="shared" si="13"/>
        <v>項目25</v>
      </c>
      <c r="D167" s="18" t="str">
        <f t="shared" si="14"/>
        <v>--</v>
      </c>
      <c r="E167" s="18" t="str">
        <f t="shared" si="14"/>
        <v>--</v>
      </c>
      <c r="F167" s="18" t="str">
        <f t="shared" si="14"/>
        <v>--</v>
      </c>
      <c r="G167" s="18" t="str">
        <f t="shared" si="14"/>
        <v>--</v>
      </c>
      <c r="H167" s="18" t="str">
        <f t="shared" si="14"/>
        <v>--</v>
      </c>
      <c r="I167" s="18" t="str">
        <f t="shared" si="15"/>
        <v>--</v>
      </c>
      <c r="J167" s="18" t="str">
        <f t="shared" si="15"/>
        <v>--</v>
      </c>
      <c r="K167" s="18" t="str">
        <f t="shared" si="15"/>
        <v>--</v>
      </c>
      <c r="L167" s="18" t="str">
        <f t="shared" si="15"/>
        <v>--</v>
      </c>
      <c r="M167" s="18" t="str">
        <f t="shared" si="15"/>
        <v>--</v>
      </c>
      <c r="N167" s="18" t="str">
        <f t="shared" si="16"/>
        <v>--</v>
      </c>
      <c r="O167" s="18" t="str">
        <f t="shared" si="16"/>
        <v>--</v>
      </c>
      <c r="P167" s="101" t="str">
        <f t="shared" si="17"/>
        <v>--</v>
      </c>
    </row>
    <row r="168" spans="1:16" s="39" customFormat="1" ht="12" hidden="1" customHeight="1" x14ac:dyDescent="0.2">
      <c r="A168" s="11">
        <v>26</v>
      </c>
      <c r="C168" s="105" t="str">
        <f t="shared" si="13"/>
        <v>項目26</v>
      </c>
      <c r="D168" s="18" t="str">
        <f t="shared" si="14"/>
        <v>--</v>
      </c>
      <c r="E168" s="18" t="str">
        <f t="shared" si="14"/>
        <v>--</v>
      </c>
      <c r="F168" s="18" t="str">
        <f t="shared" si="14"/>
        <v>--</v>
      </c>
      <c r="G168" s="18" t="str">
        <f t="shared" si="14"/>
        <v>--</v>
      </c>
      <c r="H168" s="18" t="str">
        <f t="shared" si="14"/>
        <v>--</v>
      </c>
      <c r="I168" s="18" t="str">
        <f t="shared" si="15"/>
        <v>--</v>
      </c>
      <c r="J168" s="18" t="str">
        <f t="shared" si="15"/>
        <v>--</v>
      </c>
      <c r="K168" s="18" t="str">
        <f t="shared" si="15"/>
        <v>--</v>
      </c>
      <c r="L168" s="18" t="str">
        <f t="shared" si="15"/>
        <v>--</v>
      </c>
      <c r="M168" s="18" t="str">
        <f t="shared" si="15"/>
        <v>--</v>
      </c>
      <c r="N168" s="18" t="str">
        <f t="shared" si="16"/>
        <v>--</v>
      </c>
      <c r="O168" s="18" t="str">
        <f t="shared" si="16"/>
        <v>--</v>
      </c>
      <c r="P168" s="101" t="str">
        <f t="shared" si="17"/>
        <v>--</v>
      </c>
    </row>
    <row r="169" spans="1:16" s="39" customFormat="1" ht="12" hidden="1" customHeight="1" x14ac:dyDescent="0.2">
      <c r="A169" s="11">
        <v>27</v>
      </c>
      <c r="C169" s="105" t="str">
        <f t="shared" si="13"/>
        <v>項目27</v>
      </c>
      <c r="D169" s="18" t="str">
        <f t="shared" si="14"/>
        <v>--</v>
      </c>
      <c r="E169" s="18" t="str">
        <f t="shared" si="14"/>
        <v>--</v>
      </c>
      <c r="F169" s="18" t="str">
        <f t="shared" si="14"/>
        <v>--</v>
      </c>
      <c r="G169" s="18" t="str">
        <f t="shared" si="14"/>
        <v>--</v>
      </c>
      <c r="H169" s="18" t="str">
        <f t="shared" si="14"/>
        <v>--</v>
      </c>
      <c r="I169" s="18" t="str">
        <f t="shared" si="15"/>
        <v>--</v>
      </c>
      <c r="J169" s="18" t="str">
        <f t="shared" si="15"/>
        <v>--</v>
      </c>
      <c r="K169" s="18" t="str">
        <f t="shared" si="15"/>
        <v>--</v>
      </c>
      <c r="L169" s="18" t="str">
        <f t="shared" si="15"/>
        <v>--</v>
      </c>
      <c r="M169" s="18" t="str">
        <f t="shared" si="15"/>
        <v>--</v>
      </c>
      <c r="N169" s="18" t="str">
        <f t="shared" si="16"/>
        <v>--</v>
      </c>
      <c r="O169" s="18" t="str">
        <f t="shared" si="16"/>
        <v>--</v>
      </c>
      <c r="P169" s="101" t="str">
        <f t="shared" si="17"/>
        <v>--</v>
      </c>
    </row>
    <row r="170" spans="1:16" s="39" customFormat="1" ht="12" hidden="1" customHeight="1" x14ac:dyDescent="0.2">
      <c r="A170" s="11">
        <v>28</v>
      </c>
      <c r="C170" s="105" t="str">
        <f t="shared" si="13"/>
        <v>項目28</v>
      </c>
      <c r="D170" s="18" t="str">
        <f t="shared" si="14"/>
        <v>--</v>
      </c>
      <c r="E170" s="18" t="str">
        <f t="shared" si="14"/>
        <v>--</v>
      </c>
      <c r="F170" s="18" t="str">
        <f t="shared" si="14"/>
        <v>--</v>
      </c>
      <c r="G170" s="18" t="str">
        <f t="shared" si="14"/>
        <v>--</v>
      </c>
      <c r="H170" s="18" t="str">
        <f t="shared" si="14"/>
        <v>--</v>
      </c>
      <c r="I170" s="18" t="str">
        <f t="shared" si="15"/>
        <v>--</v>
      </c>
      <c r="J170" s="18" t="str">
        <f t="shared" si="15"/>
        <v>--</v>
      </c>
      <c r="K170" s="18" t="str">
        <f t="shared" si="15"/>
        <v>--</v>
      </c>
      <c r="L170" s="18" t="str">
        <f t="shared" si="15"/>
        <v>--</v>
      </c>
      <c r="M170" s="18" t="str">
        <f t="shared" si="15"/>
        <v>--</v>
      </c>
      <c r="N170" s="18" t="str">
        <f t="shared" si="16"/>
        <v>--</v>
      </c>
      <c r="O170" s="18" t="str">
        <f t="shared" si="16"/>
        <v>--</v>
      </c>
      <c r="P170" s="101" t="str">
        <f t="shared" si="17"/>
        <v>--</v>
      </c>
    </row>
    <row r="171" spans="1:16" s="39" customFormat="1" ht="12" hidden="1" customHeight="1" x14ac:dyDescent="0.2">
      <c r="A171" s="11">
        <v>29</v>
      </c>
      <c r="C171" s="105" t="str">
        <f t="shared" si="13"/>
        <v>項目29</v>
      </c>
      <c r="D171" s="18" t="str">
        <f t="shared" si="14"/>
        <v>--</v>
      </c>
      <c r="E171" s="18" t="str">
        <f t="shared" si="14"/>
        <v>--</v>
      </c>
      <c r="F171" s="18" t="str">
        <f t="shared" si="14"/>
        <v>--</v>
      </c>
      <c r="G171" s="18" t="str">
        <f t="shared" si="14"/>
        <v>--</v>
      </c>
      <c r="H171" s="18" t="str">
        <f t="shared" si="14"/>
        <v>--</v>
      </c>
      <c r="I171" s="18" t="str">
        <f t="shared" si="15"/>
        <v>--</v>
      </c>
      <c r="J171" s="18" t="str">
        <f t="shared" si="15"/>
        <v>--</v>
      </c>
      <c r="K171" s="18" t="str">
        <f t="shared" si="15"/>
        <v>--</v>
      </c>
      <c r="L171" s="18" t="str">
        <f t="shared" si="15"/>
        <v>--</v>
      </c>
      <c r="M171" s="18" t="str">
        <f t="shared" si="15"/>
        <v>--</v>
      </c>
      <c r="N171" s="18" t="str">
        <f t="shared" si="16"/>
        <v>--</v>
      </c>
      <c r="O171" s="18" t="str">
        <f t="shared" si="16"/>
        <v>--</v>
      </c>
      <c r="P171" s="101" t="str">
        <f t="shared" si="17"/>
        <v>--</v>
      </c>
    </row>
    <row r="172" spans="1:16" s="39" customFormat="1" ht="12" hidden="1" customHeight="1" x14ac:dyDescent="0.2">
      <c r="A172" s="11">
        <v>30</v>
      </c>
      <c r="C172" s="105" t="str">
        <f t="shared" si="13"/>
        <v>項目30</v>
      </c>
      <c r="D172" s="18" t="str">
        <f t="shared" si="14"/>
        <v>--</v>
      </c>
      <c r="E172" s="18" t="str">
        <f t="shared" si="14"/>
        <v>--</v>
      </c>
      <c r="F172" s="18" t="str">
        <f t="shared" si="14"/>
        <v>--</v>
      </c>
      <c r="G172" s="18" t="str">
        <f t="shared" si="14"/>
        <v>--</v>
      </c>
      <c r="H172" s="18" t="str">
        <f t="shared" si="14"/>
        <v>--</v>
      </c>
      <c r="I172" s="18" t="str">
        <f t="shared" si="15"/>
        <v>--</v>
      </c>
      <c r="J172" s="18" t="str">
        <f t="shared" si="15"/>
        <v>--</v>
      </c>
      <c r="K172" s="18" t="str">
        <f t="shared" si="15"/>
        <v>--</v>
      </c>
      <c r="L172" s="18" t="str">
        <f t="shared" si="15"/>
        <v>--</v>
      </c>
      <c r="M172" s="18" t="str">
        <f t="shared" si="15"/>
        <v>--</v>
      </c>
      <c r="N172" s="18" t="str">
        <f t="shared" si="16"/>
        <v>--</v>
      </c>
      <c r="O172" s="18" t="str">
        <f t="shared" si="16"/>
        <v>--</v>
      </c>
      <c r="P172" s="101" t="str">
        <f t="shared" si="17"/>
        <v>--</v>
      </c>
    </row>
    <row r="173" spans="1:16" s="39" customFormat="1" ht="12" hidden="1" customHeight="1" x14ac:dyDescent="0.2">
      <c r="A173" s="11">
        <v>31</v>
      </c>
      <c r="C173" s="105" t="str">
        <f t="shared" si="13"/>
        <v>項目31</v>
      </c>
      <c r="D173" s="18" t="str">
        <f t="shared" si="14"/>
        <v>--</v>
      </c>
      <c r="E173" s="18" t="str">
        <f t="shared" si="14"/>
        <v>--</v>
      </c>
      <c r="F173" s="18" t="str">
        <f t="shared" si="14"/>
        <v>--</v>
      </c>
      <c r="G173" s="18" t="str">
        <f t="shared" si="14"/>
        <v>--</v>
      </c>
      <c r="H173" s="18" t="str">
        <f t="shared" si="14"/>
        <v>--</v>
      </c>
      <c r="I173" s="18" t="str">
        <f t="shared" si="15"/>
        <v>--</v>
      </c>
      <c r="J173" s="18" t="str">
        <f t="shared" si="15"/>
        <v>--</v>
      </c>
      <c r="K173" s="18" t="str">
        <f t="shared" si="15"/>
        <v>--</v>
      </c>
      <c r="L173" s="18" t="str">
        <f t="shared" si="15"/>
        <v>--</v>
      </c>
      <c r="M173" s="18" t="str">
        <f t="shared" si="15"/>
        <v>--</v>
      </c>
      <c r="N173" s="18" t="str">
        <f t="shared" si="16"/>
        <v>--</v>
      </c>
      <c r="O173" s="18" t="str">
        <f t="shared" si="16"/>
        <v>--</v>
      </c>
      <c r="P173" s="101" t="str">
        <f t="shared" si="17"/>
        <v>--</v>
      </c>
    </row>
    <row r="174" spans="1:16" s="39" customFormat="1" ht="12" hidden="1" customHeight="1" x14ac:dyDescent="0.2">
      <c r="A174" s="11">
        <v>32</v>
      </c>
      <c r="C174" s="105" t="str">
        <f t="shared" si="13"/>
        <v>項目32</v>
      </c>
      <c r="D174" s="18" t="str">
        <f t="shared" si="14"/>
        <v>--</v>
      </c>
      <c r="E174" s="18" t="str">
        <f t="shared" si="14"/>
        <v>--</v>
      </c>
      <c r="F174" s="18" t="str">
        <f t="shared" si="14"/>
        <v>--</v>
      </c>
      <c r="G174" s="18" t="str">
        <f t="shared" si="14"/>
        <v>--</v>
      </c>
      <c r="H174" s="18" t="str">
        <f t="shared" si="14"/>
        <v>--</v>
      </c>
      <c r="I174" s="18" t="str">
        <f t="shared" si="15"/>
        <v>--</v>
      </c>
      <c r="J174" s="18" t="str">
        <f t="shared" si="15"/>
        <v>--</v>
      </c>
      <c r="K174" s="18" t="str">
        <f t="shared" si="15"/>
        <v>--</v>
      </c>
      <c r="L174" s="18" t="str">
        <f t="shared" si="15"/>
        <v>--</v>
      </c>
      <c r="M174" s="18" t="str">
        <f t="shared" si="15"/>
        <v>--</v>
      </c>
      <c r="N174" s="18" t="str">
        <f t="shared" si="16"/>
        <v>--</v>
      </c>
      <c r="O174" s="18" t="str">
        <f t="shared" si="16"/>
        <v>--</v>
      </c>
      <c r="P174" s="101" t="str">
        <f t="shared" si="17"/>
        <v>--</v>
      </c>
    </row>
    <row r="175" spans="1:16" s="39" customFormat="1" ht="12" hidden="1" customHeight="1" x14ac:dyDescent="0.2">
      <c r="A175" s="11">
        <v>33</v>
      </c>
      <c r="C175" s="105" t="str">
        <f t="shared" si="13"/>
        <v>項目33</v>
      </c>
      <c r="D175" s="18" t="str">
        <f t="shared" si="14"/>
        <v>--</v>
      </c>
      <c r="E175" s="18" t="str">
        <f t="shared" si="14"/>
        <v>--</v>
      </c>
      <c r="F175" s="18" t="str">
        <f t="shared" si="14"/>
        <v>--</v>
      </c>
      <c r="G175" s="18" t="str">
        <f t="shared" si="14"/>
        <v>--</v>
      </c>
      <c r="H175" s="18" t="str">
        <f t="shared" si="14"/>
        <v>--</v>
      </c>
      <c r="I175" s="18" t="str">
        <f t="shared" si="15"/>
        <v>--</v>
      </c>
      <c r="J175" s="18" t="str">
        <f t="shared" si="15"/>
        <v>--</v>
      </c>
      <c r="K175" s="18" t="str">
        <f t="shared" si="15"/>
        <v>--</v>
      </c>
      <c r="L175" s="18" t="str">
        <f t="shared" si="15"/>
        <v>--</v>
      </c>
      <c r="M175" s="18" t="str">
        <f t="shared" si="15"/>
        <v>--</v>
      </c>
      <c r="N175" s="18" t="str">
        <f t="shared" si="16"/>
        <v>--</v>
      </c>
      <c r="O175" s="18" t="str">
        <f t="shared" si="16"/>
        <v>--</v>
      </c>
      <c r="P175" s="101" t="str">
        <f t="shared" si="17"/>
        <v>--</v>
      </c>
    </row>
    <row r="176" spans="1:16" s="39" customFormat="1" ht="12" hidden="1" customHeight="1" x14ac:dyDescent="0.2">
      <c r="A176" s="11">
        <v>34</v>
      </c>
      <c r="C176" s="105" t="str">
        <f t="shared" si="13"/>
        <v>項目34</v>
      </c>
      <c r="D176" s="18" t="str">
        <f t="shared" si="14"/>
        <v>--</v>
      </c>
      <c r="E176" s="18" t="str">
        <f t="shared" si="14"/>
        <v>--</v>
      </c>
      <c r="F176" s="18" t="str">
        <f t="shared" si="14"/>
        <v>--</v>
      </c>
      <c r="G176" s="18" t="str">
        <f t="shared" si="14"/>
        <v>--</v>
      </c>
      <c r="H176" s="18" t="str">
        <f t="shared" si="14"/>
        <v>--</v>
      </c>
      <c r="I176" s="18" t="str">
        <f t="shared" si="15"/>
        <v>--</v>
      </c>
      <c r="J176" s="18" t="str">
        <f t="shared" si="15"/>
        <v>--</v>
      </c>
      <c r="K176" s="18" t="str">
        <f t="shared" si="15"/>
        <v>--</v>
      </c>
      <c r="L176" s="18" t="str">
        <f t="shared" si="15"/>
        <v>--</v>
      </c>
      <c r="M176" s="18" t="str">
        <f t="shared" si="15"/>
        <v>--</v>
      </c>
      <c r="N176" s="18" t="str">
        <f t="shared" si="16"/>
        <v>--</v>
      </c>
      <c r="O176" s="18" t="str">
        <f t="shared" si="16"/>
        <v>--</v>
      </c>
      <c r="P176" s="101" t="str">
        <f t="shared" si="17"/>
        <v>--</v>
      </c>
    </row>
    <row r="177" spans="1:16" s="39" customFormat="1" ht="12" hidden="1" customHeight="1" x14ac:dyDescent="0.2">
      <c r="A177" s="11">
        <v>35</v>
      </c>
      <c r="C177" s="105" t="str">
        <f t="shared" si="13"/>
        <v>項目35</v>
      </c>
      <c r="D177" s="18" t="str">
        <f t="shared" si="14"/>
        <v>--</v>
      </c>
      <c r="E177" s="18" t="str">
        <f t="shared" si="14"/>
        <v>--</v>
      </c>
      <c r="F177" s="18" t="str">
        <f t="shared" si="14"/>
        <v>--</v>
      </c>
      <c r="G177" s="18" t="str">
        <f t="shared" si="14"/>
        <v>--</v>
      </c>
      <c r="H177" s="18" t="str">
        <f t="shared" si="14"/>
        <v>--</v>
      </c>
      <c r="I177" s="18" t="str">
        <f t="shared" si="15"/>
        <v>--</v>
      </c>
      <c r="J177" s="18" t="str">
        <f t="shared" si="15"/>
        <v>--</v>
      </c>
      <c r="K177" s="18" t="str">
        <f t="shared" si="15"/>
        <v>--</v>
      </c>
      <c r="L177" s="18" t="str">
        <f t="shared" si="15"/>
        <v>--</v>
      </c>
      <c r="M177" s="18" t="str">
        <f t="shared" si="15"/>
        <v>--</v>
      </c>
      <c r="N177" s="18" t="str">
        <f t="shared" si="16"/>
        <v>--</v>
      </c>
      <c r="O177" s="18" t="str">
        <f t="shared" si="16"/>
        <v>--</v>
      </c>
      <c r="P177" s="101" t="str">
        <f t="shared" si="17"/>
        <v>--</v>
      </c>
    </row>
    <row r="178" spans="1:16" s="39" customFormat="1" ht="12" hidden="1" customHeight="1" x14ac:dyDescent="0.2">
      <c r="A178" s="11">
        <v>36</v>
      </c>
      <c r="C178" s="105" t="str">
        <f t="shared" si="13"/>
        <v>項目36</v>
      </c>
      <c r="D178" s="18" t="str">
        <f t="shared" si="14"/>
        <v>--</v>
      </c>
      <c r="E178" s="18" t="str">
        <f t="shared" si="14"/>
        <v>--</v>
      </c>
      <c r="F178" s="18" t="str">
        <f t="shared" si="14"/>
        <v>--</v>
      </c>
      <c r="G178" s="18" t="str">
        <f t="shared" si="14"/>
        <v>--</v>
      </c>
      <c r="H178" s="18" t="str">
        <f t="shared" si="14"/>
        <v>--</v>
      </c>
      <c r="I178" s="18" t="str">
        <f t="shared" si="15"/>
        <v>--</v>
      </c>
      <c r="J178" s="18" t="str">
        <f t="shared" si="15"/>
        <v>--</v>
      </c>
      <c r="K178" s="18" t="str">
        <f t="shared" si="15"/>
        <v>--</v>
      </c>
      <c r="L178" s="18" t="str">
        <f t="shared" si="15"/>
        <v>--</v>
      </c>
      <c r="M178" s="18" t="str">
        <f t="shared" si="15"/>
        <v>--</v>
      </c>
      <c r="N178" s="18" t="str">
        <f t="shared" si="16"/>
        <v>--</v>
      </c>
      <c r="O178" s="18" t="str">
        <f t="shared" si="16"/>
        <v>--</v>
      </c>
      <c r="P178" s="101" t="str">
        <f t="shared" si="17"/>
        <v>--</v>
      </c>
    </row>
    <row r="179" spans="1:16" s="39" customFormat="1" ht="12" hidden="1" customHeight="1" x14ac:dyDescent="0.2">
      <c r="A179" s="11">
        <v>37</v>
      </c>
      <c r="C179" s="105" t="str">
        <f t="shared" si="13"/>
        <v>項目37</v>
      </c>
      <c r="D179" s="18" t="str">
        <f t="shared" si="14"/>
        <v>--</v>
      </c>
      <c r="E179" s="18" t="str">
        <f t="shared" si="14"/>
        <v>--</v>
      </c>
      <c r="F179" s="18" t="str">
        <f t="shared" si="14"/>
        <v>--</v>
      </c>
      <c r="G179" s="18" t="str">
        <f t="shared" si="14"/>
        <v>--</v>
      </c>
      <c r="H179" s="18" t="str">
        <f t="shared" si="14"/>
        <v>--</v>
      </c>
      <c r="I179" s="18" t="str">
        <f t="shared" si="15"/>
        <v>--</v>
      </c>
      <c r="J179" s="18" t="str">
        <f t="shared" si="15"/>
        <v>--</v>
      </c>
      <c r="K179" s="18" t="str">
        <f t="shared" si="15"/>
        <v>--</v>
      </c>
      <c r="L179" s="18" t="str">
        <f t="shared" si="15"/>
        <v>--</v>
      </c>
      <c r="M179" s="18" t="str">
        <f t="shared" si="15"/>
        <v>--</v>
      </c>
      <c r="N179" s="18" t="str">
        <f t="shared" si="16"/>
        <v>--</v>
      </c>
      <c r="O179" s="18" t="str">
        <f t="shared" si="16"/>
        <v>--</v>
      </c>
      <c r="P179" s="101" t="str">
        <f t="shared" si="17"/>
        <v>--</v>
      </c>
    </row>
    <row r="180" spans="1:16" s="39" customFormat="1" ht="12" hidden="1" customHeight="1" x14ac:dyDescent="0.2">
      <c r="A180" s="11">
        <v>38</v>
      </c>
      <c r="C180" s="105" t="str">
        <f t="shared" si="13"/>
        <v>項目38</v>
      </c>
      <c r="D180" s="18" t="str">
        <f t="shared" si="14"/>
        <v>--</v>
      </c>
      <c r="E180" s="18" t="str">
        <f t="shared" si="14"/>
        <v>--</v>
      </c>
      <c r="F180" s="18" t="str">
        <f t="shared" si="14"/>
        <v>--</v>
      </c>
      <c r="G180" s="18" t="str">
        <f t="shared" si="14"/>
        <v>--</v>
      </c>
      <c r="H180" s="18" t="str">
        <f t="shared" si="14"/>
        <v>--</v>
      </c>
      <c r="I180" s="18" t="str">
        <f t="shared" si="15"/>
        <v>--</v>
      </c>
      <c r="J180" s="18" t="str">
        <f t="shared" si="15"/>
        <v>--</v>
      </c>
      <c r="K180" s="18" t="str">
        <f t="shared" si="15"/>
        <v>--</v>
      </c>
      <c r="L180" s="18" t="str">
        <f t="shared" si="15"/>
        <v>--</v>
      </c>
      <c r="M180" s="18" t="str">
        <f t="shared" si="15"/>
        <v>--</v>
      </c>
      <c r="N180" s="18" t="str">
        <f t="shared" si="16"/>
        <v>--</v>
      </c>
      <c r="O180" s="18" t="str">
        <f t="shared" si="16"/>
        <v>--</v>
      </c>
      <c r="P180" s="101" t="str">
        <f t="shared" si="17"/>
        <v>--</v>
      </c>
    </row>
    <row r="181" spans="1:16" s="39" customFormat="1" ht="12" hidden="1" customHeight="1" x14ac:dyDescent="0.2">
      <c r="A181" s="11">
        <v>39</v>
      </c>
      <c r="C181" s="105" t="str">
        <f t="shared" si="13"/>
        <v>項目39</v>
      </c>
      <c r="D181" s="18" t="str">
        <f t="shared" si="14"/>
        <v>--</v>
      </c>
      <c r="E181" s="18" t="str">
        <f t="shared" si="14"/>
        <v>--</v>
      </c>
      <c r="F181" s="18" t="str">
        <f t="shared" si="14"/>
        <v>--</v>
      </c>
      <c r="G181" s="18" t="str">
        <f t="shared" si="14"/>
        <v>--</v>
      </c>
      <c r="H181" s="18" t="str">
        <f t="shared" si="14"/>
        <v>--</v>
      </c>
      <c r="I181" s="18" t="str">
        <f t="shared" si="15"/>
        <v>--</v>
      </c>
      <c r="J181" s="18" t="str">
        <f t="shared" si="15"/>
        <v>--</v>
      </c>
      <c r="K181" s="18" t="str">
        <f t="shared" si="15"/>
        <v>--</v>
      </c>
      <c r="L181" s="18" t="str">
        <f t="shared" si="15"/>
        <v>--</v>
      </c>
      <c r="M181" s="18" t="str">
        <f t="shared" si="15"/>
        <v>--</v>
      </c>
      <c r="N181" s="18" t="str">
        <f t="shared" si="16"/>
        <v>--</v>
      </c>
      <c r="O181" s="18" t="str">
        <f t="shared" si="16"/>
        <v>--</v>
      </c>
      <c r="P181" s="101" t="str">
        <f t="shared" si="17"/>
        <v>--</v>
      </c>
    </row>
    <row r="182" spans="1:16" s="39" customFormat="1" ht="12" hidden="1" customHeight="1" x14ac:dyDescent="0.2">
      <c r="A182" s="11">
        <v>40</v>
      </c>
      <c r="C182" s="105" t="str">
        <f t="shared" si="13"/>
        <v>項目40</v>
      </c>
      <c r="D182" s="18" t="str">
        <f t="shared" si="14"/>
        <v>--</v>
      </c>
      <c r="E182" s="18" t="str">
        <f t="shared" si="14"/>
        <v>--</v>
      </c>
      <c r="F182" s="18" t="str">
        <f t="shared" si="14"/>
        <v>--</v>
      </c>
      <c r="G182" s="18" t="str">
        <f t="shared" si="14"/>
        <v>--</v>
      </c>
      <c r="H182" s="18" t="str">
        <f t="shared" si="14"/>
        <v>--</v>
      </c>
      <c r="I182" s="18" t="str">
        <f t="shared" si="15"/>
        <v>--</v>
      </c>
      <c r="J182" s="18" t="str">
        <f t="shared" si="15"/>
        <v>--</v>
      </c>
      <c r="K182" s="18" t="str">
        <f t="shared" si="15"/>
        <v>--</v>
      </c>
      <c r="L182" s="18" t="str">
        <f t="shared" si="15"/>
        <v>--</v>
      </c>
      <c r="M182" s="18" t="str">
        <f t="shared" si="15"/>
        <v>--</v>
      </c>
      <c r="N182" s="18" t="str">
        <f t="shared" si="16"/>
        <v>--</v>
      </c>
      <c r="O182" s="18" t="str">
        <f t="shared" si="16"/>
        <v>--</v>
      </c>
      <c r="P182" s="101" t="str">
        <f t="shared" si="17"/>
        <v>--</v>
      </c>
    </row>
    <row r="183" spans="1:16" s="39" customFormat="1" ht="12" hidden="1" customHeight="1" x14ac:dyDescent="0.2">
      <c r="A183" s="11">
        <v>41</v>
      </c>
      <c r="C183" s="105" t="str">
        <f t="shared" si="13"/>
        <v>項目41</v>
      </c>
      <c r="D183" s="18" t="str">
        <f t="shared" si="14"/>
        <v>--</v>
      </c>
      <c r="E183" s="18" t="str">
        <f t="shared" si="14"/>
        <v>--</v>
      </c>
      <c r="F183" s="18" t="str">
        <f t="shared" si="14"/>
        <v>--</v>
      </c>
      <c r="G183" s="18" t="str">
        <f t="shared" si="14"/>
        <v>--</v>
      </c>
      <c r="H183" s="18" t="str">
        <f t="shared" si="14"/>
        <v>--</v>
      </c>
      <c r="I183" s="18" t="str">
        <f t="shared" si="15"/>
        <v>--</v>
      </c>
      <c r="J183" s="18" t="str">
        <f t="shared" si="15"/>
        <v>--</v>
      </c>
      <c r="K183" s="18" t="str">
        <f t="shared" si="15"/>
        <v>--</v>
      </c>
      <c r="L183" s="18" t="str">
        <f t="shared" si="15"/>
        <v>--</v>
      </c>
      <c r="M183" s="18" t="str">
        <f t="shared" si="15"/>
        <v>--</v>
      </c>
      <c r="N183" s="18" t="str">
        <f t="shared" si="16"/>
        <v>--</v>
      </c>
      <c r="O183" s="18" t="str">
        <f t="shared" si="16"/>
        <v>--</v>
      </c>
      <c r="P183" s="101" t="str">
        <f t="shared" si="17"/>
        <v>--</v>
      </c>
    </row>
    <row r="184" spans="1:16" s="39" customFormat="1" ht="12" hidden="1" customHeight="1" x14ac:dyDescent="0.2">
      <c r="A184" s="11">
        <v>42</v>
      </c>
      <c r="C184" s="105" t="str">
        <f t="shared" si="13"/>
        <v>項目42</v>
      </c>
      <c r="D184" s="18" t="str">
        <f t="shared" si="14"/>
        <v>--</v>
      </c>
      <c r="E184" s="18" t="str">
        <f t="shared" si="14"/>
        <v>--</v>
      </c>
      <c r="F184" s="18" t="str">
        <f t="shared" si="14"/>
        <v>--</v>
      </c>
      <c r="G184" s="18" t="str">
        <f t="shared" si="14"/>
        <v>--</v>
      </c>
      <c r="H184" s="18" t="str">
        <f t="shared" si="14"/>
        <v>--</v>
      </c>
      <c r="I184" s="18" t="str">
        <f t="shared" si="15"/>
        <v>--</v>
      </c>
      <c r="J184" s="18" t="str">
        <f t="shared" si="15"/>
        <v>--</v>
      </c>
      <c r="K184" s="18" t="str">
        <f t="shared" si="15"/>
        <v>--</v>
      </c>
      <c r="L184" s="18" t="str">
        <f t="shared" si="15"/>
        <v>--</v>
      </c>
      <c r="M184" s="18" t="str">
        <f t="shared" si="15"/>
        <v>--</v>
      </c>
      <c r="N184" s="18" t="str">
        <f t="shared" si="16"/>
        <v>--</v>
      </c>
      <c r="O184" s="18" t="str">
        <f t="shared" si="16"/>
        <v>--</v>
      </c>
      <c r="P184" s="101" t="str">
        <f t="shared" si="17"/>
        <v>--</v>
      </c>
    </row>
    <row r="185" spans="1:16" s="39" customFormat="1" ht="12" hidden="1" customHeight="1" x14ac:dyDescent="0.2">
      <c r="A185" s="11">
        <v>43</v>
      </c>
      <c r="C185" s="105" t="str">
        <f t="shared" si="13"/>
        <v>項目43</v>
      </c>
      <c r="D185" s="18" t="str">
        <f t="shared" si="14"/>
        <v>--</v>
      </c>
      <c r="E185" s="18" t="str">
        <f t="shared" si="14"/>
        <v>--</v>
      </c>
      <c r="F185" s="18" t="str">
        <f t="shared" si="14"/>
        <v>--</v>
      </c>
      <c r="G185" s="18" t="str">
        <f t="shared" si="14"/>
        <v>--</v>
      </c>
      <c r="H185" s="18" t="str">
        <f t="shared" si="14"/>
        <v>--</v>
      </c>
      <c r="I185" s="18" t="str">
        <f t="shared" si="15"/>
        <v>--</v>
      </c>
      <c r="J185" s="18" t="str">
        <f t="shared" si="15"/>
        <v>--</v>
      </c>
      <c r="K185" s="18" t="str">
        <f t="shared" si="15"/>
        <v>--</v>
      </c>
      <c r="L185" s="18" t="str">
        <f t="shared" si="15"/>
        <v>--</v>
      </c>
      <c r="M185" s="18" t="str">
        <f t="shared" si="15"/>
        <v>--</v>
      </c>
      <c r="N185" s="18" t="str">
        <f t="shared" si="16"/>
        <v>--</v>
      </c>
      <c r="O185" s="18" t="str">
        <f t="shared" si="16"/>
        <v>--</v>
      </c>
      <c r="P185" s="101" t="str">
        <f t="shared" si="17"/>
        <v>--</v>
      </c>
    </row>
    <row r="186" spans="1:16" s="39" customFormat="1" ht="12" hidden="1" customHeight="1" x14ac:dyDescent="0.2">
      <c r="A186" s="11">
        <v>44</v>
      </c>
      <c r="C186" s="105" t="str">
        <f t="shared" si="13"/>
        <v>項目44</v>
      </c>
      <c r="D186" s="18" t="str">
        <f t="shared" si="14"/>
        <v>--</v>
      </c>
      <c r="E186" s="18" t="str">
        <f t="shared" si="14"/>
        <v>--</v>
      </c>
      <c r="F186" s="18" t="str">
        <f t="shared" si="14"/>
        <v>--</v>
      </c>
      <c r="G186" s="18" t="str">
        <f t="shared" si="14"/>
        <v>--</v>
      </c>
      <c r="H186" s="18" t="str">
        <f t="shared" si="14"/>
        <v>--</v>
      </c>
      <c r="I186" s="18" t="str">
        <f t="shared" si="15"/>
        <v>--</v>
      </c>
      <c r="J186" s="18" t="str">
        <f t="shared" si="15"/>
        <v>--</v>
      </c>
      <c r="K186" s="18" t="str">
        <f t="shared" si="15"/>
        <v>--</v>
      </c>
      <c r="L186" s="18" t="str">
        <f t="shared" si="15"/>
        <v>--</v>
      </c>
      <c r="M186" s="18" t="str">
        <f t="shared" si="15"/>
        <v>--</v>
      </c>
      <c r="N186" s="18" t="str">
        <f t="shared" si="16"/>
        <v>--</v>
      </c>
      <c r="O186" s="18" t="str">
        <f t="shared" si="16"/>
        <v>--</v>
      </c>
      <c r="P186" s="101" t="str">
        <f t="shared" si="17"/>
        <v>--</v>
      </c>
    </row>
    <row r="187" spans="1:16" s="39" customFormat="1" ht="12" hidden="1" customHeight="1" x14ac:dyDescent="0.2">
      <c r="A187" s="11">
        <v>45</v>
      </c>
      <c r="C187" s="105" t="str">
        <f t="shared" si="13"/>
        <v>項目45</v>
      </c>
      <c r="D187" s="18" t="str">
        <f t="shared" si="14"/>
        <v>--</v>
      </c>
      <c r="E187" s="18" t="str">
        <f t="shared" si="14"/>
        <v>--</v>
      </c>
      <c r="F187" s="18" t="str">
        <f t="shared" si="14"/>
        <v>--</v>
      </c>
      <c r="G187" s="18" t="str">
        <f t="shared" si="14"/>
        <v>--</v>
      </c>
      <c r="H187" s="18" t="str">
        <f t="shared" si="14"/>
        <v>--</v>
      </c>
      <c r="I187" s="18" t="str">
        <f t="shared" si="15"/>
        <v>--</v>
      </c>
      <c r="J187" s="18" t="str">
        <f t="shared" si="15"/>
        <v>--</v>
      </c>
      <c r="K187" s="18" t="str">
        <f t="shared" si="15"/>
        <v>--</v>
      </c>
      <c r="L187" s="18" t="str">
        <f t="shared" si="15"/>
        <v>--</v>
      </c>
      <c r="M187" s="18" t="str">
        <f t="shared" si="15"/>
        <v>--</v>
      </c>
      <c r="N187" s="18" t="str">
        <f t="shared" si="16"/>
        <v>--</v>
      </c>
      <c r="O187" s="18" t="str">
        <f t="shared" si="16"/>
        <v>--</v>
      </c>
      <c r="P187" s="101" t="str">
        <f t="shared" si="17"/>
        <v>--</v>
      </c>
    </row>
    <row r="188" spans="1:16" s="39" customFormat="1" ht="12" hidden="1" customHeight="1" x14ac:dyDescent="0.2">
      <c r="A188" s="11">
        <v>46</v>
      </c>
      <c r="C188" s="105" t="str">
        <f t="shared" si="13"/>
        <v>項目46</v>
      </c>
      <c r="D188" s="18" t="str">
        <f t="shared" si="14"/>
        <v>--</v>
      </c>
      <c r="E188" s="18" t="str">
        <f t="shared" si="14"/>
        <v>--</v>
      </c>
      <c r="F188" s="18" t="str">
        <f t="shared" si="14"/>
        <v>--</v>
      </c>
      <c r="G188" s="18" t="str">
        <f t="shared" si="14"/>
        <v>--</v>
      </c>
      <c r="H188" s="18" t="str">
        <f t="shared" si="14"/>
        <v>--</v>
      </c>
      <c r="I188" s="18" t="str">
        <f t="shared" si="15"/>
        <v>--</v>
      </c>
      <c r="J188" s="18" t="str">
        <f t="shared" si="15"/>
        <v>--</v>
      </c>
      <c r="K188" s="18" t="str">
        <f t="shared" si="15"/>
        <v>--</v>
      </c>
      <c r="L188" s="18" t="str">
        <f t="shared" si="15"/>
        <v>--</v>
      </c>
      <c r="M188" s="18" t="str">
        <f t="shared" si="15"/>
        <v>--</v>
      </c>
      <c r="N188" s="18" t="str">
        <f t="shared" si="16"/>
        <v>--</v>
      </c>
      <c r="O188" s="18" t="str">
        <f t="shared" si="16"/>
        <v>--</v>
      </c>
      <c r="P188" s="101" t="str">
        <f t="shared" si="17"/>
        <v>--</v>
      </c>
    </row>
    <row r="189" spans="1:16" s="39" customFormat="1" ht="12" hidden="1" customHeight="1" x14ac:dyDescent="0.2">
      <c r="A189" s="11">
        <v>47</v>
      </c>
      <c r="C189" s="105" t="str">
        <f t="shared" si="13"/>
        <v>項目47</v>
      </c>
      <c r="D189" s="18" t="str">
        <f t="shared" si="14"/>
        <v>--</v>
      </c>
      <c r="E189" s="18" t="str">
        <f t="shared" si="14"/>
        <v>--</v>
      </c>
      <c r="F189" s="18" t="str">
        <f t="shared" si="14"/>
        <v>--</v>
      </c>
      <c r="G189" s="18" t="str">
        <f t="shared" si="14"/>
        <v>--</v>
      </c>
      <c r="H189" s="18" t="str">
        <f t="shared" si="14"/>
        <v>--</v>
      </c>
      <c r="I189" s="18" t="str">
        <f t="shared" si="15"/>
        <v>--</v>
      </c>
      <c r="J189" s="18" t="str">
        <f t="shared" si="15"/>
        <v>--</v>
      </c>
      <c r="K189" s="18" t="str">
        <f t="shared" si="15"/>
        <v>--</v>
      </c>
      <c r="L189" s="18" t="str">
        <f t="shared" si="15"/>
        <v>--</v>
      </c>
      <c r="M189" s="18" t="str">
        <f t="shared" si="15"/>
        <v>--</v>
      </c>
      <c r="N189" s="18" t="str">
        <f t="shared" si="16"/>
        <v>--</v>
      </c>
      <c r="O189" s="18" t="str">
        <f t="shared" si="16"/>
        <v>--</v>
      </c>
      <c r="P189" s="101" t="str">
        <f t="shared" si="17"/>
        <v>--</v>
      </c>
    </row>
    <row r="190" spans="1:16" s="39" customFormat="1" ht="12" hidden="1" customHeight="1" x14ac:dyDescent="0.2">
      <c r="A190" s="11">
        <v>48</v>
      </c>
      <c r="C190" s="105" t="str">
        <f t="shared" si="13"/>
        <v>項目48</v>
      </c>
      <c r="D190" s="18" t="str">
        <f t="shared" si="14"/>
        <v>--</v>
      </c>
      <c r="E190" s="18" t="str">
        <f t="shared" si="14"/>
        <v>--</v>
      </c>
      <c r="F190" s="18" t="str">
        <f t="shared" si="14"/>
        <v>--</v>
      </c>
      <c r="G190" s="18" t="str">
        <f t="shared" si="14"/>
        <v>--</v>
      </c>
      <c r="H190" s="18" t="str">
        <f t="shared" si="14"/>
        <v>--</v>
      </c>
      <c r="I190" s="18" t="str">
        <f t="shared" si="15"/>
        <v>--</v>
      </c>
      <c r="J190" s="18" t="str">
        <f t="shared" si="15"/>
        <v>--</v>
      </c>
      <c r="K190" s="18" t="str">
        <f t="shared" si="15"/>
        <v>--</v>
      </c>
      <c r="L190" s="18" t="str">
        <f t="shared" si="15"/>
        <v>--</v>
      </c>
      <c r="M190" s="18" t="str">
        <f t="shared" si="15"/>
        <v>--</v>
      </c>
      <c r="N190" s="18" t="str">
        <f t="shared" si="16"/>
        <v>--</v>
      </c>
      <c r="O190" s="18" t="str">
        <f t="shared" si="16"/>
        <v>--</v>
      </c>
      <c r="P190" s="101" t="str">
        <f t="shared" si="17"/>
        <v>--</v>
      </c>
    </row>
    <row r="191" spans="1:16" s="39" customFormat="1" ht="12" hidden="1" customHeight="1" x14ac:dyDescent="0.2">
      <c r="A191" s="11">
        <v>49</v>
      </c>
      <c r="C191" s="105" t="str">
        <f t="shared" si="13"/>
        <v>項目49</v>
      </c>
      <c r="D191" s="18" t="str">
        <f t="shared" si="14"/>
        <v>--</v>
      </c>
      <c r="E191" s="18" t="str">
        <f t="shared" si="14"/>
        <v>--</v>
      </c>
      <c r="F191" s="18" t="str">
        <f t="shared" si="14"/>
        <v>--</v>
      </c>
      <c r="G191" s="18" t="str">
        <f t="shared" si="14"/>
        <v>--</v>
      </c>
      <c r="H191" s="18" t="str">
        <f t="shared" si="14"/>
        <v>--</v>
      </c>
      <c r="I191" s="18" t="str">
        <f t="shared" si="15"/>
        <v>--</v>
      </c>
      <c r="J191" s="18" t="str">
        <f t="shared" si="15"/>
        <v>--</v>
      </c>
      <c r="K191" s="18" t="str">
        <f t="shared" si="15"/>
        <v>--</v>
      </c>
      <c r="L191" s="18" t="str">
        <f t="shared" si="15"/>
        <v>--</v>
      </c>
      <c r="M191" s="18" t="str">
        <f t="shared" si="15"/>
        <v>--</v>
      </c>
      <c r="N191" s="18" t="str">
        <f t="shared" si="16"/>
        <v>--</v>
      </c>
      <c r="O191" s="18" t="str">
        <f t="shared" si="16"/>
        <v>--</v>
      </c>
      <c r="P191" s="101" t="str">
        <f t="shared" si="17"/>
        <v>--</v>
      </c>
    </row>
    <row r="192" spans="1:16" s="39" customFormat="1" ht="12" hidden="1" customHeight="1" x14ac:dyDescent="0.2">
      <c r="A192" s="11">
        <v>50</v>
      </c>
      <c r="C192" s="105" t="str">
        <f t="shared" si="13"/>
        <v>項目50</v>
      </c>
      <c r="D192" s="18" t="str">
        <f t="shared" si="14"/>
        <v>--</v>
      </c>
      <c r="E192" s="18" t="str">
        <f t="shared" si="14"/>
        <v>--</v>
      </c>
      <c r="F192" s="18" t="str">
        <f t="shared" si="14"/>
        <v>--</v>
      </c>
      <c r="G192" s="18" t="str">
        <f t="shared" si="14"/>
        <v>--</v>
      </c>
      <c r="H192" s="18" t="str">
        <f t="shared" si="14"/>
        <v>--</v>
      </c>
      <c r="I192" s="18" t="str">
        <f t="shared" si="15"/>
        <v>--</v>
      </c>
      <c r="J192" s="18" t="str">
        <f t="shared" si="15"/>
        <v>--</v>
      </c>
      <c r="K192" s="18" t="str">
        <f t="shared" si="15"/>
        <v>--</v>
      </c>
      <c r="L192" s="18" t="str">
        <f t="shared" si="15"/>
        <v>--</v>
      </c>
      <c r="M192" s="18" t="str">
        <f t="shared" si="15"/>
        <v>--</v>
      </c>
      <c r="N192" s="18" t="str">
        <f t="shared" si="16"/>
        <v>--</v>
      </c>
      <c r="O192" s="18" t="str">
        <f t="shared" si="16"/>
        <v>--</v>
      </c>
      <c r="P192" s="101" t="str">
        <f t="shared" si="17"/>
        <v>--</v>
      </c>
    </row>
    <row r="193" spans="1:16" s="39" customFormat="1" ht="6" hidden="1" customHeight="1" x14ac:dyDescent="0.2">
      <c r="A193" s="11"/>
      <c r="C193" s="105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01"/>
    </row>
    <row r="194" spans="1:16" s="39" customFormat="1" ht="12" hidden="1" customHeight="1" x14ac:dyDescent="0.2">
      <c r="A194" s="11">
        <v>1</v>
      </c>
      <c r="C194" s="105" t="s">
        <v>109</v>
      </c>
      <c r="D194" s="18" t="str">
        <f t="shared" ref="D194:O194" si="18">IF(INDEX(累計分析データ期間合計,$A194,D$32*4+$G$1)="", "--", INDEX(累計分析データ期間合計,$A194,D$32*4+$G$1))</f>
        <v>--</v>
      </c>
      <c r="E194" s="18">
        <f t="shared" si="18"/>
        <v>5244190530.1618004</v>
      </c>
      <c r="F194" s="18">
        <f t="shared" si="18"/>
        <v>5225252692.9639997</v>
      </c>
      <c r="G194" s="18">
        <f t="shared" si="18"/>
        <v>5247601955.8002996</v>
      </c>
      <c r="H194" s="18">
        <f t="shared" si="18"/>
        <v>5176042019.4903002</v>
      </c>
      <c r="I194" s="18">
        <f t="shared" si="18"/>
        <v>5128780817.9822998</v>
      </c>
      <c r="J194" s="18">
        <f t="shared" si="18"/>
        <v>5634952786.7433996</v>
      </c>
      <c r="K194" s="18">
        <f t="shared" si="18"/>
        <v>5424848728.7851</v>
      </c>
      <c r="L194" s="18">
        <f t="shared" si="18"/>
        <v>6519246957.6436005</v>
      </c>
      <c r="M194" s="18">
        <f t="shared" si="18"/>
        <v>5360887970.5916004</v>
      </c>
      <c r="N194" s="18">
        <f t="shared" si="18"/>
        <v>5164052205.4342003</v>
      </c>
      <c r="O194" s="18">
        <f t="shared" si="18"/>
        <v>5515839985.5507002</v>
      </c>
      <c r="P194" s="101">
        <f>IF(INDEX(合算分析データ合計,$A194,P$32*4+$G$1)="", "--", INDEX(合算分析データ合計,$A194,P$32*4+$G$1))</f>
        <v>59641696651.147301</v>
      </c>
    </row>
    <row r="195" spans="1:16" ht="12" customHeight="1" x14ac:dyDescent="0.2">
      <c r="A195" s="34"/>
    </row>
    <row r="196" spans="1:16" ht="15" customHeight="1" x14ac:dyDescent="0.2"/>
    <row r="197" spans="1:16" ht="15" customHeight="1" x14ac:dyDescent="0.2"/>
    <row r="198" spans="1:16" s="84" customFormat="1" ht="24" customHeight="1" x14ac:dyDescent="0.2">
      <c r="A198" s="113"/>
      <c r="C198" s="93" t="str">
        <f>"比較【 " &amp; 分析種別名称 &amp; " 平均売価推移 】" &amp; PI値モード名称</f>
        <v>比較【 カテゴリー別 平均売価推移 】</v>
      </c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</row>
    <row r="199" spans="1:16" s="39" customFormat="1" ht="12.75" customHeight="1" x14ac:dyDescent="0.2">
      <c r="A199" s="11"/>
      <c r="C199" s="94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96" t="str">
        <f>IF(比較POS名称="","",比較POS名称) &amp;  " (" &amp; IF(年度開始年月=分析終了年月,年度開始年月,年度開始年月&amp;"～"&amp;分析終了年月) &amp; ")"</f>
        <v>RDS06 スーパー  00 全国 (2017年4月～2018年3月)</v>
      </c>
    </row>
    <row r="200" spans="1:16" ht="12" customHeight="1" x14ac:dyDescent="0.2">
      <c r="A200" s="34"/>
    </row>
    <row r="201" spans="1:16" ht="12" customHeight="1" x14ac:dyDescent="0.2">
      <c r="A201" s="34"/>
    </row>
    <row r="202" spans="1:16" ht="12" customHeight="1" x14ac:dyDescent="0.2">
      <c r="A202" s="34"/>
    </row>
    <row r="203" spans="1:16" ht="12" customHeight="1" x14ac:dyDescent="0.2">
      <c r="A203" s="34"/>
    </row>
    <row r="204" spans="1:16" ht="12" customHeight="1" x14ac:dyDescent="0.2">
      <c r="A204" s="34"/>
    </row>
    <row r="205" spans="1:16" ht="12" customHeight="1" x14ac:dyDescent="0.2">
      <c r="A205" s="34"/>
    </row>
    <row r="206" spans="1:16" ht="12" customHeight="1" x14ac:dyDescent="0.2">
      <c r="A206" s="34"/>
    </row>
    <row r="207" spans="1:16" ht="12" customHeight="1" x14ac:dyDescent="0.2">
      <c r="A207" s="34"/>
    </row>
    <row r="208" spans="1:16" ht="12" customHeight="1" x14ac:dyDescent="0.2">
      <c r="A208" s="34"/>
    </row>
    <row r="209" spans="1:1" ht="12" customHeight="1" x14ac:dyDescent="0.2">
      <c r="A209" s="34"/>
    </row>
    <row r="210" spans="1:1" ht="12" customHeight="1" x14ac:dyDescent="0.2">
      <c r="A210" s="34"/>
    </row>
    <row r="211" spans="1:1" ht="12" customHeight="1" x14ac:dyDescent="0.2">
      <c r="A211" s="34"/>
    </row>
    <row r="212" spans="1:1" ht="12" customHeight="1" x14ac:dyDescent="0.2">
      <c r="A212" s="34"/>
    </row>
    <row r="213" spans="1:1" ht="12" customHeight="1" x14ac:dyDescent="0.2">
      <c r="A213" s="34"/>
    </row>
    <row r="214" spans="1:1" ht="12" customHeight="1" x14ac:dyDescent="0.2">
      <c r="A214" s="34"/>
    </row>
    <row r="215" spans="1:1" ht="12" customHeight="1" x14ac:dyDescent="0.2">
      <c r="A215" s="34"/>
    </row>
    <row r="216" spans="1:1" ht="12" customHeight="1" x14ac:dyDescent="0.2">
      <c r="A216" s="34"/>
    </row>
    <row r="217" spans="1:1" ht="12" customHeight="1" x14ac:dyDescent="0.2">
      <c r="A217" s="34"/>
    </row>
    <row r="218" spans="1:1" ht="12" customHeight="1" x14ac:dyDescent="0.2">
      <c r="A218" s="34"/>
    </row>
    <row r="219" spans="1:1" ht="12" customHeight="1" x14ac:dyDescent="0.2">
      <c r="A219" s="34"/>
    </row>
    <row r="220" spans="1:1" ht="12" customHeight="1" x14ac:dyDescent="0.2">
      <c r="A220" s="34"/>
    </row>
    <row r="221" spans="1:1" ht="12" customHeight="1" x14ac:dyDescent="0.2">
      <c r="A221" s="34"/>
    </row>
    <row r="222" spans="1:1" ht="12" customHeight="1" x14ac:dyDescent="0.2">
      <c r="A222" s="34"/>
    </row>
    <row r="223" spans="1:1" ht="12" customHeight="1" x14ac:dyDescent="0.2">
      <c r="A223" s="34"/>
    </row>
    <row r="224" spans="1:1" ht="12" customHeight="1" x14ac:dyDescent="0.2">
      <c r="A224" s="34"/>
    </row>
    <row r="225" spans="1:16" ht="12" customHeight="1" x14ac:dyDescent="0.2">
      <c r="A225" s="34"/>
    </row>
    <row r="226" spans="1:16" ht="12" customHeight="1" x14ac:dyDescent="0.2">
      <c r="A226" s="34"/>
    </row>
    <row r="227" spans="1:16" ht="12" customHeight="1" x14ac:dyDescent="0.2">
      <c r="A227" s="34"/>
    </row>
    <row r="228" spans="1:16" ht="12" customHeight="1" thickBot="1" x14ac:dyDescent="0.25">
      <c r="A228" s="34"/>
      <c r="D228" s="11">
        <v>0</v>
      </c>
      <c r="E228" s="11">
        <v>1</v>
      </c>
      <c r="F228" s="11">
        <v>2</v>
      </c>
      <c r="G228" s="11">
        <v>3</v>
      </c>
      <c r="H228" s="11">
        <v>4</v>
      </c>
      <c r="I228" s="11">
        <v>5</v>
      </c>
      <c r="J228" s="11">
        <v>6</v>
      </c>
      <c r="K228" s="11">
        <v>7</v>
      </c>
      <c r="L228" s="11">
        <v>8</v>
      </c>
      <c r="M228" s="11">
        <v>9</v>
      </c>
      <c r="N228" s="11">
        <v>10</v>
      </c>
      <c r="O228" s="11">
        <v>11</v>
      </c>
    </row>
    <row r="229" spans="1:16" s="39" customFormat="1" ht="18" customHeight="1" thickBot="1" x14ac:dyDescent="0.25">
      <c r="A229" s="11"/>
      <c r="C229" s="102" t="str">
        <f>分析オプション&amp;"　単位：円"</f>
        <v xml:space="preserve"> [税抜分析]　単位：円</v>
      </c>
      <c r="D229" s="99" t="str">
        <f>INFO!AC$4</f>
        <v>4月</v>
      </c>
      <c r="E229" s="29" t="str">
        <f>INFO!AD$4</f>
        <v>5月</v>
      </c>
      <c r="F229" s="29" t="str">
        <f>INFO!AE$4</f>
        <v>6月</v>
      </c>
      <c r="G229" s="29" t="str">
        <f>INFO!AF$4</f>
        <v>7月</v>
      </c>
      <c r="H229" s="29" t="str">
        <f>INFO!AG$4</f>
        <v>8月</v>
      </c>
      <c r="I229" s="29" t="str">
        <f>INFO!AH$4</f>
        <v>9月</v>
      </c>
      <c r="J229" s="29" t="str">
        <f>INFO!AI$4</f>
        <v>10月</v>
      </c>
      <c r="K229" s="29" t="str">
        <f>INFO!AJ$4</f>
        <v>11月</v>
      </c>
      <c r="L229" s="29" t="str">
        <f>INFO!AK$4</f>
        <v>12月</v>
      </c>
      <c r="M229" s="29" t="str">
        <f>INFO!AL$4</f>
        <v>1月</v>
      </c>
      <c r="N229" s="29" t="str">
        <f>INFO!AM$4</f>
        <v>2月</v>
      </c>
      <c r="O229" s="98" t="str">
        <f>INFO!AN$4</f>
        <v>3月</v>
      </c>
      <c r="P229" s="104" t="s">
        <v>62</v>
      </c>
    </row>
    <row r="230" spans="1:16" s="39" customFormat="1" ht="15" customHeight="1" x14ac:dyDescent="0.2">
      <c r="A230" s="11">
        <v>1</v>
      </c>
      <c r="C230" s="135" t="str">
        <f t="shared" ref="C230:C279" si="19">IF(INDEX(項目,$A230,1)="","",INDEX(項目,$A230,1))</f>
        <v>加工食品</v>
      </c>
      <c r="D230" s="150" t="str">
        <f t="shared" ref="D230:H279" si="20">IF(ISERROR(D339/D285), "--", D339/D285)</f>
        <v>--</v>
      </c>
      <c r="E230" s="69">
        <f t="shared" si="20"/>
        <v>169.75937753558443</v>
      </c>
      <c r="F230" s="69">
        <f t="shared" si="20"/>
        <v>169.63269124000539</v>
      </c>
      <c r="G230" s="40">
        <f t="shared" si="20"/>
        <v>170.64421657070275</v>
      </c>
      <c r="H230" s="40">
        <f t="shared" si="20"/>
        <v>173.17703333546913</v>
      </c>
      <c r="I230" s="40">
        <f t="shared" ref="I230:M279" si="21">IF(ISERROR(I339/I285), "--", I339/I285)</f>
        <v>171.17370655252606</v>
      </c>
      <c r="J230" s="40">
        <f t="shared" si="21"/>
        <v>171.0204423732342</v>
      </c>
      <c r="K230" s="40">
        <f t="shared" si="21"/>
        <v>175.49372540650489</v>
      </c>
      <c r="L230" s="40">
        <f t="shared" si="21"/>
        <v>196.23757797877505</v>
      </c>
      <c r="M230" s="40">
        <f t="shared" si="21"/>
        <v>174.0501312837257</v>
      </c>
      <c r="N230" s="40">
        <f t="shared" ref="N230:P279" si="22">IF(ISERROR(N339/N285), "--", N339/N285)</f>
        <v>173.14479452935339</v>
      </c>
      <c r="O230" s="153">
        <f t="shared" si="22"/>
        <v>173.06908808604811</v>
      </c>
      <c r="P230" s="149">
        <f t="shared" si="22"/>
        <v>174.54289057600977</v>
      </c>
    </row>
    <row r="231" spans="1:16" s="39" customFormat="1" ht="15" customHeight="1" x14ac:dyDescent="0.2">
      <c r="A231" s="11">
        <v>2</v>
      </c>
      <c r="C231" s="132" t="str">
        <f t="shared" si="19"/>
        <v>生鮮食品</v>
      </c>
      <c r="D231" s="200" t="str">
        <f t="shared" si="20"/>
        <v>--</v>
      </c>
      <c r="E231" s="33">
        <f t="shared" si="20"/>
        <v>120.14588045792284</v>
      </c>
      <c r="F231" s="33">
        <f t="shared" si="20"/>
        <v>124.01190718815306</v>
      </c>
      <c r="G231" s="33">
        <f t="shared" si="20"/>
        <v>124.00294533246453</v>
      </c>
      <c r="H231" s="33">
        <f t="shared" si="20"/>
        <v>123.93427294864775</v>
      </c>
      <c r="I231" s="33">
        <f t="shared" si="21"/>
        <v>123.00088021115251</v>
      </c>
      <c r="J231" s="33">
        <f t="shared" si="21"/>
        <v>122.98549089892997</v>
      </c>
      <c r="K231" s="33">
        <f t="shared" si="21"/>
        <v>131.94390632812355</v>
      </c>
      <c r="L231" s="33">
        <f t="shared" si="21"/>
        <v>142.81147594498793</v>
      </c>
      <c r="M231" s="33">
        <f t="shared" si="21"/>
        <v>136.80905472125812</v>
      </c>
      <c r="N231" s="33">
        <f t="shared" si="22"/>
        <v>134.01943759839682</v>
      </c>
      <c r="O231" s="144">
        <f t="shared" si="22"/>
        <v>131.03508048744118</v>
      </c>
      <c r="P231" s="170">
        <f t="shared" si="22"/>
        <v>128.5451445544555</v>
      </c>
    </row>
    <row r="232" spans="1:16" s="39" customFormat="1" ht="15" customHeight="1" thickBot="1" x14ac:dyDescent="0.25">
      <c r="A232" s="11">
        <v>3</v>
      </c>
      <c r="C232" s="132" t="str">
        <f t="shared" si="19"/>
        <v>菓子類</v>
      </c>
      <c r="D232" s="200" t="str">
        <f t="shared" si="20"/>
        <v>--</v>
      </c>
      <c r="E232" s="33">
        <f t="shared" si="20"/>
        <v>133.53710454478926</v>
      </c>
      <c r="F232" s="33">
        <f t="shared" si="20"/>
        <v>132.06420648454096</v>
      </c>
      <c r="G232" s="33">
        <f t="shared" si="20"/>
        <v>131.00025199029059</v>
      </c>
      <c r="H232" s="33">
        <f t="shared" si="20"/>
        <v>135.8623099804266</v>
      </c>
      <c r="I232" s="33">
        <f t="shared" si="21"/>
        <v>134.91528165788048</v>
      </c>
      <c r="J232" s="33">
        <f t="shared" si="21"/>
        <v>135.43865667343258</v>
      </c>
      <c r="K232" s="33">
        <f t="shared" si="21"/>
        <v>139.71181702129377</v>
      </c>
      <c r="L232" s="33">
        <f t="shared" si="21"/>
        <v>156.3255087464328</v>
      </c>
      <c r="M232" s="33">
        <f t="shared" si="21"/>
        <v>143.43573666894287</v>
      </c>
      <c r="N232" s="33">
        <f t="shared" si="22"/>
        <v>144.02108392528999</v>
      </c>
      <c r="O232" s="144">
        <f t="shared" si="22"/>
        <v>142.14194189391421</v>
      </c>
      <c r="P232" s="170">
        <f t="shared" si="22"/>
        <v>138.7071961623524</v>
      </c>
    </row>
    <row r="233" spans="1:16" s="39" customFormat="1" ht="15" hidden="1" customHeight="1" x14ac:dyDescent="0.2">
      <c r="A233" s="11">
        <v>4</v>
      </c>
      <c r="C233" s="132" t="str">
        <f t="shared" si="19"/>
        <v>項目4</v>
      </c>
      <c r="D233" s="200" t="str">
        <f t="shared" si="20"/>
        <v>--</v>
      </c>
      <c r="E233" s="33" t="str">
        <f t="shared" si="20"/>
        <v>--</v>
      </c>
      <c r="F233" s="33" t="str">
        <f t="shared" si="20"/>
        <v>--</v>
      </c>
      <c r="G233" s="33" t="str">
        <f t="shared" si="20"/>
        <v>--</v>
      </c>
      <c r="H233" s="33" t="str">
        <f t="shared" si="20"/>
        <v>--</v>
      </c>
      <c r="I233" s="33" t="str">
        <f t="shared" si="21"/>
        <v>--</v>
      </c>
      <c r="J233" s="33" t="str">
        <f t="shared" si="21"/>
        <v>--</v>
      </c>
      <c r="K233" s="33" t="str">
        <f t="shared" si="21"/>
        <v>--</v>
      </c>
      <c r="L233" s="33" t="str">
        <f t="shared" si="21"/>
        <v>--</v>
      </c>
      <c r="M233" s="33" t="str">
        <f t="shared" si="21"/>
        <v>--</v>
      </c>
      <c r="N233" s="33" t="str">
        <f t="shared" si="22"/>
        <v>--</v>
      </c>
      <c r="O233" s="144" t="str">
        <f t="shared" si="22"/>
        <v>--</v>
      </c>
      <c r="P233" s="170" t="str">
        <f t="shared" si="22"/>
        <v>--</v>
      </c>
    </row>
    <row r="234" spans="1:16" s="39" customFormat="1" ht="15" hidden="1" customHeight="1" x14ac:dyDescent="0.2">
      <c r="A234" s="11">
        <v>5</v>
      </c>
      <c r="C234" s="132" t="str">
        <f t="shared" si="19"/>
        <v>項目5</v>
      </c>
      <c r="D234" s="200" t="str">
        <f t="shared" si="20"/>
        <v>--</v>
      </c>
      <c r="E234" s="33" t="str">
        <f t="shared" si="20"/>
        <v>--</v>
      </c>
      <c r="F234" s="33" t="str">
        <f t="shared" si="20"/>
        <v>--</v>
      </c>
      <c r="G234" s="33" t="str">
        <f t="shared" si="20"/>
        <v>--</v>
      </c>
      <c r="H234" s="33" t="str">
        <f t="shared" si="20"/>
        <v>--</v>
      </c>
      <c r="I234" s="33" t="str">
        <f t="shared" si="21"/>
        <v>--</v>
      </c>
      <c r="J234" s="33" t="str">
        <f t="shared" si="21"/>
        <v>--</v>
      </c>
      <c r="K234" s="33" t="str">
        <f t="shared" si="21"/>
        <v>--</v>
      </c>
      <c r="L234" s="33" t="str">
        <f t="shared" si="21"/>
        <v>--</v>
      </c>
      <c r="M234" s="33" t="str">
        <f t="shared" si="21"/>
        <v>--</v>
      </c>
      <c r="N234" s="33" t="str">
        <f t="shared" si="22"/>
        <v>--</v>
      </c>
      <c r="O234" s="144" t="str">
        <f t="shared" si="22"/>
        <v>--</v>
      </c>
      <c r="P234" s="170" t="str">
        <f t="shared" si="22"/>
        <v>--</v>
      </c>
    </row>
    <row r="235" spans="1:16" s="39" customFormat="1" ht="15" hidden="1" customHeight="1" x14ac:dyDescent="0.2">
      <c r="A235" s="11">
        <v>6</v>
      </c>
      <c r="C235" s="132" t="str">
        <f t="shared" si="19"/>
        <v>項目6</v>
      </c>
      <c r="D235" s="200" t="str">
        <f t="shared" si="20"/>
        <v>--</v>
      </c>
      <c r="E235" s="33" t="str">
        <f t="shared" si="20"/>
        <v>--</v>
      </c>
      <c r="F235" s="33" t="str">
        <f t="shared" si="20"/>
        <v>--</v>
      </c>
      <c r="G235" s="33" t="str">
        <f t="shared" si="20"/>
        <v>--</v>
      </c>
      <c r="H235" s="33" t="str">
        <f t="shared" si="20"/>
        <v>--</v>
      </c>
      <c r="I235" s="33" t="str">
        <f t="shared" si="21"/>
        <v>--</v>
      </c>
      <c r="J235" s="33" t="str">
        <f t="shared" si="21"/>
        <v>--</v>
      </c>
      <c r="K235" s="33" t="str">
        <f t="shared" si="21"/>
        <v>--</v>
      </c>
      <c r="L235" s="33" t="str">
        <f t="shared" si="21"/>
        <v>--</v>
      </c>
      <c r="M235" s="33" t="str">
        <f t="shared" si="21"/>
        <v>--</v>
      </c>
      <c r="N235" s="33" t="str">
        <f t="shared" si="22"/>
        <v>--</v>
      </c>
      <c r="O235" s="144" t="str">
        <f t="shared" si="22"/>
        <v>--</v>
      </c>
      <c r="P235" s="170" t="str">
        <f t="shared" si="22"/>
        <v>--</v>
      </c>
    </row>
    <row r="236" spans="1:16" s="39" customFormat="1" ht="15" hidden="1" customHeight="1" x14ac:dyDescent="0.2">
      <c r="A236" s="11">
        <v>7</v>
      </c>
      <c r="C236" s="132" t="str">
        <f t="shared" si="19"/>
        <v>項目7</v>
      </c>
      <c r="D236" s="200" t="str">
        <f t="shared" si="20"/>
        <v>--</v>
      </c>
      <c r="E236" s="33" t="str">
        <f t="shared" si="20"/>
        <v>--</v>
      </c>
      <c r="F236" s="33" t="str">
        <f t="shared" si="20"/>
        <v>--</v>
      </c>
      <c r="G236" s="33" t="str">
        <f t="shared" si="20"/>
        <v>--</v>
      </c>
      <c r="H236" s="33" t="str">
        <f t="shared" si="20"/>
        <v>--</v>
      </c>
      <c r="I236" s="33" t="str">
        <f t="shared" si="21"/>
        <v>--</v>
      </c>
      <c r="J236" s="33" t="str">
        <f t="shared" si="21"/>
        <v>--</v>
      </c>
      <c r="K236" s="33" t="str">
        <f t="shared" si="21"/>
        <v>--</v>
      </c>
      <c r="L236" s="33" t="str">
        <f t="shared" si="21"/>
        <v>--</v>
      </c>
      <c r="M236" s="33" t="str">
        <f t="shared" si="21"/>
        <v>--</v>
      </c>
      <c r="N236" s="33" t="str">
        <f t="shared" si="22"/>
        <v>--</v>
      </c>
      <c r="O236" s="144" t="str">
        <f t="shared" si="22"/>
        <v>--</v>
      </c>
      <c r="P236" s="170" t="str">
        <f t="shared" si="22"/>
        <v>--</v>
      </c>
    </row>
    <row r="237" spans="1:16" s="39" customFormat="1" ht="15" hidden="1" customHeight="1" x14ac:dyDescent="0.2">
      <c r="A237" s="11">
        <v>8</v>
      </c>
      <c r="C237" s="132" t="str">
        <f t="shared" si="19"/>
        <v>項目8</v>
      </c>
      <c r="D237" s="200" t="str">
        <f t="shared" si="20"/>
        <v>--</v>
      </c>
      <c r="E237" s="33" t="str">
        <f t="shared" si="20"/>
        <v>--</v>
      </c>
      <c r="F237" s="33" t="str">
        <f t="shared" si="20"/>
        <v>--</v>
      </c>
      <c r="G237" s="33" t="str">
        <f t="shared" si="20"/>
        <v>--</v>
      </c>
      <c r="H237" s="33" t="str">
        <f t="shared" si="20"/>
        <v>--</v>
      </c>
      <c r="I237" s="33" t="str">
        <f t="shared" si="21"/>
        <v>--</v>
      </c>
      <c r="J237" s="33" t="str">
        <f t="shared" si="21"/>
        <v>--</v>
      </c>
      <c r="K237" s="33" t="str">
        <f t="shared" si="21"/>
        <v>--</v>
      </c>
      <c r="L237" s="33" t="str">
        <f t="shared" si="21"/>
        <v>--</v>
      </c>
      <c r="M237" s="33" t="str">
        <f t="shared" si="21"/>
        <v>--</v>
      </c>
      <c r="N237" s="33" t="str">
        <f t="shared" si="22"/>
        <v>--</v>
      </c>
      <c r="O237" s="144" t="str">
        <f t="shared" si="22"/>
        <v>--</v>
      </c>
      <c r="P237" s="170" t="str">
        <f t="shared" si="22"/>
        <v>--</v>
      </c>
    </row>
    <row r="238" spans="1:16" s="39" customFormat="1" ht="15" hidden="1" customHeight="1" x14ac:dyDescent="0.2">
      <c r="A238" s="11">
        <v>9</v>
      </c>
      <c r="C238" s="132" t="str">
        <f t="shared" si="19"/>
        <v>項目9</v>
      </c>
      <c r="D238" s="200" t="str">
        <f t="shared" si="20"/>
        <v>--</v>
      </c>
      <c r="E238" s="33" t="str">
        <f t="shared" si="20"/>
        <v>--</v>
      </c>
      <c r="F238" s="33" t="str">
        <f t="shared" si="20"/>
        <v>--</v>
      </c>
      <c r="G238" s="33" t="str">
        <f t="shared" si="20"/>
        <v>--</v>
      </c>
      <c r="H238" s="33" t="str">
        <f t="shared" si="20"/>
        <v>--</v>
      </c>
      <c r="I238" s="33" t="str">
        <f t="shared" si="21"/>
        <v>--</v>
      </c>
      <c r="J238" s="33" t="str">
        <f t="shared" si="21"/>
        <v>--</v>
      </c>
      <c r="K238" s="33" t="str">
        <f t="shared" si="21"/>
        <v>--</v>
      </c>
      <c r="L238" s="33" t="str">
        <f t="shared" si="21"/>
        <v>--</v>
      </c>
      <c r="M238" s="33" t="str">
        <f t="shared" si="21"/>
        <v>--</v>
      </c>
      <c r="N238" s="33" t="str">
        <f t="shared" si="22"/>
        <v>--</v>
      </c>
      <c r="O238" s="144" t="str">
        <f t="shared" si="22"/>
        <v>--</v>
      </c>
      <c r="P238" s="170" t="str">
        <f t="shared" si="22"/>
        <v>--</v>
      </c>
    </row>
    <row r="239" spans="1:16" s="39" customFormat="1" ht="15" hidden="1" customHeight="1" x14ac:dyDescent="0.2">
      <c r="A239" s="11">
        <v>10</v>
      </c>
      <c r="C239" s="132" t="str">
        <f t="shared" si="19"/>
        <v>項目10</v>
      </c>
      <c r="D239" s="200" t="str">
        <f t="shared" si="20"/>
        <v>--</v>
      </c>
      <c r="E239" s="33" t="str">
        <f t="shared" si="20"/>
        <v>--</v>
      </c>
      <c r="F239" s="33" t="str">
        <f t="shared" si="20"/>
        <v>--</v>
      </c>
      <c r="G239" s="33" t="str">
        <f t="shared" si="20"/>
        <v>--</v>
      </c>
      <c r="H239" s="33" t="str">
        <f t="shared" si="20"/>
        <v>--</v>
      </c>
      <c r="I239" s="33" t="str">
        <f t="shared" si="21"/>
        <v>--</v>
      </c>
      <c r="J239" s="33" t="str">
        <f t="shared" si="21"/>
        <v>--</v>
      </c>
      <c r="K239" s="33" t="str">
        <f t="shared" si="21"/>
        <v>--</v>
      </c>
      <c r="L239" s="33" t="str">
        <f t="shared" si="21"/>
        <v>--</v>
      </c>
      <c r="M239" s="33" t="str">
        <f t="shared" si="21"/>
        <v>--</v>
      </c>
      <c r="N239" s="33" t="str">
        <f t="shared" si="22"/>
        <v>--</v>
      </c>
      <c r="O239" s="144" t="str">
        <f t="shared" si="22"/>
        <v>--</v>
      </c>
      <c r="P239" s="170" t="str">
        <f t="shared" si="22"/>
        <v>--</v>
      </c>
    </row>
    <row r="240" spans="1:16" s="39" customFormat="1" ht="15" hidden="1" customHeight="1" x14ac:dyDescent="0.2">
      <c r="A240" s="11">
        <v>11</v>
      </c>
      <c r="C240" s="132" t="str">
        <f t="shared" si="19"/>
        <v>項目11</v>
      </c>
      <c r="D240" s="200" t="str">
        <f t="shared" si="20"/>
        <v>--</v>
      </c>
      <c r="E240" s="33" t="str">
        <f t="shared" si="20"/>
        <v>--</v>
      </c>
      <c r="F240" s="33" t="str">
        <f t="shared" si="20"/>
        <v>--</v>
      </c>
      <c r="G240" s="33" t="str">
        <f t="shared" si="20"/>
        <v>--</v>
      </c>
      <c r="H240" s="33" t="str">
        <f t="shared" si="20"/>
        <v>--</v>
      </c>
      <c r="I240" s="33" t="str">
        <f t="shared" si="21"/>
        <v>--</v>
      </c>
      <c r="J240" s="33" t="str">
        <f t="shared" si="21"/>
        <v>--</v>
      </c>
      <c r="K240" s="33" t="str">
        <f t="shared" si="21"/>
        <v>--</v>
      </c>
      <c r="L240" s="33" t="str">
        <f t="shared" si="21"/>
        <v>--</v>
      </c>
      <c r="M240" s="33" t="str">
        <f t="shared" si="21"/>
        <v>--</v>
      </c>
      <c r="N240" s="33" t="str">
        <f t="shared" si="22"/>
        <v>--</v>
      </c>
      <c r="O240" s="144" t="str">
        <f t="shared" si="22"/>
        <v>--</v>
      </c>
      <c r="P240" s="170" t="str">
        <f t="shared" si="22"/>
        <v>--</v>
      </c>
    </row>
    <row r="241" spans="1:16" s="39" customFormat="1" ht="15" hidden="1" customHeight="1" x14ac:dyDescent="0.2">
      <c r="A241" s="11">
        <v>12</v>
      </c>
      <c r="C241" s="132" t="str">
        <f t="shared" si="19"/>
        <v>項目12</v>
      </c>
      <c r="D241" s="200" t="str">
        <f t="shared" si="20"/>
        <v>--</v>
      </c>
      <c r="E241" s="33" t="str">
        <f t="shared" si="20"/>
        <v>--</v>
      </c>
      <c r="F241" s="33" t="str">
        <f t="shared" si="20"/>
        <v>--</v>
      </c>
      <c r="G241" s="33" t="str">
        <f t="shared" si="20"/>
        <v>--</v>
      </c>
      <c r="H241" s="33" t="str">
        <f t="shared" si="20"/>
        <v>--</v>
      </c>
      <c r="I241" s="33" t="str">
        <f t="shared" si="21"/>
        <v>--</v>
      </c>
      <c r="J241" s="33" t="str">
        <f t="shared" si="21"/>
        <v>--</v>
      </c>
      <c r="K241" s="33" t="str">
        <f t="shared" si="21"/>
        <v>--</v>
      </c>
      <c r="L241" s="33" t="str">
        <f t="shared" si="21"/>
        <v>--</v>
      </c>
      <c r="M241" s="33" t="str">
        <f t="shared" si="21"/>
        <v>--</v>
      </c>
      <c r="N241" s="33" t="str">
        <f t="shared" si="22"/>
        <v>--</v>
      </c>
      <c r="O241" s="144" t="str">
        <f t="shared" si="22"/>
        <v>--</v>
      </c>
      <c r="P241" s="170" t="str">
        <f t="shared" si="22"/>
        <v>--</v>
      </c>
    </row>
    <row r="242" spans="1:16" s="39" customFormat="1" ht="15" hidden="1" customHeight="1" x14ac:dyDescent="0.2">
      <c r="A242" s="11">
        <v>13</v>
      </c>
      <c r="C242" s="132" t="str">
        <f t="shared" si="19"/>
        <v>項目13</v>
      </c>
      <c r="D242" s="200" t="str">
        <f t="shared" si="20"/>
        <v>--</v>
      </c>
      <c r="E242" s="33" t="str">
        <f t="shared" si="20"/>
        <v>--</v>
      </c>
      <c r="F242" s="33" t="str">
        <f t="shared" si="20"/>
        <v>--</v>
      </c>
      <c r="G242" s="33" t="str">
        <f t="shared" si="20"/>
        <v>--</v>
      </c>
      <c r="H242" s="33" t="str">
        <f t="shared" si="20"/>
        <v>--</v>
      </c>
      <c r="I242" s="33" t="str">
        <f t="shared" si="21"/>
        <v>--</v>
      </c>
      <c r="J242" s="33" t="str">
        <f t="shared" si="21"/>
        <v>--</v>
      </c>
      <c r="K242" s="33" t="str">
        <f t="shared" si="21"/>
        <v>--</v>
      </c>
      <c r="L242" s="33" t="str">
        <f t="shared" si="21"/>
        <v>--</v>
      </c>
      <c r="M242" s="33" t="str">
        <f t="shared" si="21"/>
        <v>--</v>
      </c>
      <c r="N242" s="33" t="str">
        <f t="shared" si="22"/>
        <v>--</v>
      </c>
      <c r="O242" s="144" t="str">
        <f t="shared" si="22"/>
        <v>--</v>
      </c>
      <c r="P242" s="170" t="str">
        <f t="shared" si="22"/>
        <v>--</v>
      </c>
    </row>
    <row r="243" spans="1:16" s="39" customFormat="1" ht="15" hidden="1" customHeight="1" x14ac:dyDescent="0.2">
      <c r="A243" s="11">
        <v>14</v>
      </c>
      <c r="C243" s="132" t="str">
        <f t="shared" si="19"/>
        <v>項目14</v>
      </c>
      <c r="D243" s="200" t="str">
        <f t="shared" si="20"/>
        <v>--</v>
      </c>
      <c r="E243" s="33" t="str">
        <f t="shared" si="20"/>
        <v>--</v>
      </c>
      <c r="F243" s="33" t="str">
        <f t="shared" si="20"/>
        <v>--</v>
      </c>
      <c r="G243" s="33" t="str">
        <f t="shared" si="20"/>
        <v>--</v>
      </c>
      <c r="H243" s="33" t="str">
        <f t="shared" si="20"/>
        <v>--</v>
      </c>
      <c r="I243" s="33" t="str">
        <f t="shared" si="21"/>
        <v>--</v>
      </c>
      <c r="J243" s="33" t="str">
        <f t="shared" si="21"/>
        <v>--</v>
      </c>
      <c r="K243" s="33" t="str">
        <f t="shared" si="21"/>
        <v>--</v>
      </c>
      <c r="L243" s="33" t="str">
        <f t="shared" si="21"/>
        <v>--</v>
      </c>
      <c r="M243" s="33" t="str">
        <f t="shared" si="21"/>
        <v>--</v>
      </c>
      <c r="N243" s="33" t="str">
        <f t="shared" si="22"/>
        <v>--</v>
      </c>
      <c r="O243" s="144" t="str">
        <f t="shared" si="22"/>
        <v>--</v>
      </c>
      <c r="P243" s="170" t="str">
        <f t="shared" si="22"/>
        <v>--</v>
      </c>
    </row>
    <row r="244" spans="1:16" s="39" customFormat="1" ht="15" hidden="1" customHeight="1" x14ac:dyDescent="0.2">
      <c r="A244" s="11">
        <v>15</v>
      </c>
      <c r="C244" s="132" t="str">
        <f t="shared" si="19"/>
        <v>項目15</v>
      </c>
      <c r="D244" s="200" t="str">
        <f t="shared" si="20"/>
        <v>--</v>
      </c>
      <c r="E244" s="33" t="str">
        <f t="shared" si="20"/>
        <v>--</v>
      </c>
      <c r="F244" s="33" t="str">
        <f t="shared" si="20"/>
        <v>--</v>
      </c>
      <c r="G244" s="33" t="str">
        <f t="shared" si="20"/>
        <v>--</v>
      </c>
      <c r="H244" s="33" t="str">
        <f t="shared" si="20"/>
        <v>--</v>
      </c>
      <c r="I244" s="33" t="str">
        <f t="shared" si="21"/>
        <v>--</v>
      </c>
      <c r="J244" s="33" t="str">
        <f t="shared" si="21"/>
        <v>--</v>
      </c>
      <c r="K244" s="33" t="str">
        <f t="shared" si="21"/>
        <v>--</v>
      </c>
      <c r="L244" s="33" t="str">
        <f t="shared" si="21"/>
        <v>--</v>
      </c>
      <c r="M244" s="33" t="str">
        <f t="shared" si="21"/>
        <v>--</v>
      </c>
      <c r="N244" s="33" t="str">
        <f t="shared" si="22"/>
        <v>--</v>
      </c>
      <c r="O244" s="144" t="str">
        <f t="shared" si="22"/>
        <v>--</v>
      </c>
      <c r="P244" s="170" t="str">
        <f t="shared" si="22"/>
        <v>--</v>
      </c>
    </row>
    <row r="245" spans="1:16" s="39" customFormat="1" ht="15" hidden="1" customHeight="1" x14ac:dyDescent="0.2">
      <c r="A245" s="11">
        <v>16</v>
      </c>
      <c r="C245" s="132" t="str">
        <f t="shared" si="19"/>
        <v>項目16</v>
      </c>
      <c r="D245" s="200" t="str">
        <f t="shared" si="20"/>
        <v>--</v>
      </c>
      <c r="E245" s="33" t="str">
        <f t="shared" si="20"/>
        <v>--</v>
      </c>
      <c r="F245" s="33" t="str">
        <f t="shared" si="20"/>
        <v>--</v>
      </c>
      <c r="G245" s="33" t="str">
        <f t="shared" si="20"/>
        <v>--</v>
      </c>
      <c r="H245" s="33" t="str">
        <f t="shared" si="20"/>
        <v>--</v>
      </c>
      <c r="I245" s="33" t="str">
        <f t="shared" si="21"/>
        <v>--</v>
      </c>
      <c r="J245" s="33" t="str">
        <f t="shared" si="21"/>
        <v>--</v>
      </c>
      <c r="K245" s="33" t="str">
        <f t="shared" si="21"/>
        <v>--</v>
      </c>
      <c r="L245" s="33" t="str">
        <f t="shared" si="21"/>
        <v>--</v>
      </c>
      <c r="M245" s="33" t="str">
        <f t="shared" si="21"/>
        <v>--</v>
      </c>
      <c r="N245" s="33" t="str">
        <f t="shared" si="22"/>
        <v>--</v>
      </c>
      <c r="O245" s="144" t="str">
        <f t="shared" si="22"/>
        <v>--</v>
      </c>
      <c r="P245" s="170" t="str">
        <f t="shared" si="22"/>
        <v>--</v>
      </c>
    </row>
    <row r="246" spans="1:16" s="39" customFormat="1" ht="15" hidden="1" customHeight="1" x14ac:dyDescent="0.2">
      <c r="A246" s="11">
        <v>17</v>
      </c>
      <c r="C246" s="132" t="str">
        <f t="shared" si="19"/>
        <v>項目17</v>
      </c>
      <c r="D246" s="200" t="str">
        <f t="shared" si="20"/>
        <v>--</v>
      </c>
      <c r="E246" s="33" t="str">
        <f t="shared" si="20"/>
        <v>--</v>
      </c>
      <c r="F246" s="33" t="str">
        <f t="shared" si="20"/>
        <v>--</v>
      </c>
      <c r="G246" s="33" t="str">
        <f t="shared" si="20"/>
        <v>--</v>
      </c>
      <c r="H246" s="33" t="str">
        <f t="shared" si="20"/>
        <v>--</v>
      </c>
      <c r="I246" s="33" t="str">
        <f t="shared" si="21"/>
        <v>--</v>
      </c>
      <c r="J246" s="33" t="str">
        <f t="shared" si="21"/>
        <v>--</v>
      </c>
      <c r="K246" s="33" t="str">
        <f t="shared" si="21"/>
        <v>--</v>
      </c>
      <c r="L246" s="33" t="str">
        <f t="shared" si="21"/>
        <v>--</v>
      </c>
      <c r="M246" s="33" t="str">
        <f t="shared" si="21"/>
        <v>--</v>
      </c>
      <c r="N246" s="33" t="str">
        <f t="shared" si="22"/>
        <v>--</v>
      </c>
      <c r="O246" s="144" t="str">
        <f t="shared" si="22"/>
        <v>--</v>
      </c>
      <c r="P246" s="170" t="str">
        <f t="shared" si="22"/>
        <v>--</v>
      </c>
    </row>
    <row r="247" spans="1:16" s="39" customFormat="1" ht="15" hidden="1" customHeight="1" x14ac:dyDescent="0.2">
      <c r="A247" s="11">
        <v>18</v>
      </c>
      <c r="C247" s="132" t="str">
        <f t="shared" si="19"/>
        <v>項目18</v>
      </c>
      <c r="D247" s="200" t="str">
        <f t="shared" si="20"/>
        <v>--</v>
      </c>
      <c r="E247" s="33" t="str">
        <f t="shared" si="20"/>
        <v>--</v>
      </c>
      <c r="F247" s="33" t="str">
        <f t="shared" si="20"/>
        <v>--</v>
      </c>
      <c r="G247" s="33" t="str">
        <f t="shared" si="20"/>
        <v>--</v>
      </c>
      <c r="H247" s="33" t="str">
        <f t="shared" si="20"/>
        <v>--</v>
      </c>
      <c r="I247" s="33" t="str">
        <f t="shared" si="21"/>
        <v>--</v>
      </c>
      <c r="J247" s="33" t="str">
        <f t="shared" si="21"/>
        <v>--</v>
      </c>
      <c r="K247" s="33" t="str">
        <f t="shared" si="21"/>
        <v>--</v>
      </c>
      <c r="L247" s="33" t="str">
        <f t="shared" si="21"/>
        <v>--</v>
      </c>
      <c r="M247" s="33" t="str">
        <f t="shared" si="21"/>
        <v>--</v>
      </c>
      <c r="N247" s="33" t="str">
        <f t="shared" si="22"/>
        <v>--</v>
      </c>
      <c r="O247" s="144" t="str">
        <f t="shared" si="22"/>
        <v>--</v>
      </c>
      <c r="P247" s="170" t="str">
        <f t="shared" si="22"/>
        <v>--</v>
      </c>
    </row>
    <row r="248" spans="1:16" s="39" customFormat="1" ht="15" hidden="1" customHeight="1" x14ac:dyDescent="0.2">
      <c r="A248" s="11">
        <v>19</v>
      </c>
      <c r="C248" s="132" t="str">
        <f t="shared" si="19"/>
        <v>項目19</v>
      </c>
      <c r="D248" s="200" t="str">
        <f t="shared" si="20"/>
        <v>--</v>
      </c>
      <c r="E248" s="33" t="str">
        <f t="shared" si="20"/>
        <v>--</v>
      </c>
      <c r="F248" s="33" t="str">
        <f t="shared" si="20"/>
        <v>--</v>
      </c>
      <c r="G248" s="33" t="str">
        <f t="shared" si="20"/>
        <v>--</v>
      </c>
      <c r="H248" s="33" t="str">
        <f t="shared" si="20"/>
        <v>--</v>
      </c>
      <c r="I248" s="33" t="str">
        <f t="shared" si="21"/>
        <v>--</v>
      </c>
      <c r="J248" s="33" t="str">
        <f t="shared" si="21"/>
        <v>--</v>
      </c>
      <c r="K248" s="33" t="str">
        <f t="shared" si="21"/>
        <v>--</v>
      </c>
      <c r="L248" s="33" t="str">
        <f t="shared" si="21"/>
        <v>--</v>
      </c>
      <c r="M248" s="33" t="str">
        <f t="shared" si="21"/>
        <v>--</v>
      </c>
      <c r="N248" s="33" t="str">
        <f t="shared" si="22"/>
        <v>--</v>
      </c>
      <c r="O248" s="144" t="str">
        <f t="shared" si="22"/>
        <v>--</v>
      </c>
      <c r="P248" s="170" t="str">
        <f t="shared" si="22"/>
        <v>--</v>
      </c>
    </row>
    <row r="249" spans="1:16" s="39" customFormat="1" ht="15" hidden="1" customHeight="1" x14ac:dyDescent="0.2">
      <c r="A249" s="11">
        <v>20</v>
      </c>
      <c r="C249" s="132" t="str">
        <f t="shared" si="19"/>
        <v>項目20</v>
      </c>
      <c r="D249" s="200" t="str">
        <f t="shared" si="20"/>
        <v>--</v>
      </c>
      <c r="E249" s="33" t="str">
        <f t="shared" si="20"/>
        <v>--</v>
      </c>
      <c r="F249" s="33" t="str">
        <f t="shared" si="20"/>
        <v>--</v>
      </c>
      <c r="G249" s="33" t="str">
        <f t="shared" si="20"/>
        <v>--</v>
      </c>
      <c r="H249" s="33" t="str">
        <f t="shared" si="20"/>
        <v>--</v>
      </c>
      <c r="I249" s="33" t="str">
        <f t="shared" si="21"/>
        <v>--</v>
      </c>
      <c r="J249" s="33" t="str">
        <f t="shared" si="21"/>
        <v>--</v>
      </c>
      <c r="K249" s="33" t="str">
        <f t="shared" si="21"/>
        <v>--</v>
      </c>
      <c r="L249" s="33" t="str">
        <f t="shared" si="21"/>
        <v>--</v>
      </c>
      <c r="M249" s="33" t="str">
        <f t="shared" si="21"/>
        <v>--</v>
      </c>
      <c r="N249" s="33" t="str">
        <f t="shared" si="22"/>
        <v>--</v>
      </c>
      <c r="O249" s="144" t="str">
        <f t="shared" si="22"/>
        <v>--</v>
      </c>
      <c r="P249" s="170" t="str">
        <f t="shared" si="22"/>
        <v>--</v>
      </c>
    </row>
    <row r="250" spans="1:16" s="39" customFormat="1" ht="15" hidden="1" customHeight="1" x14ac:dyDescent="0.2">
      <c r="A250" s="11">
        <v>21</v>
      </c>
      <c r="C250" s="132" t="str">
        <f t="shared" si="19"/>
        <v>項目21</v>
      </c>
      <c r="D250" s="200" t="str">
        <f t="shared" si="20"/>
        <v>--</v>
      </c>
      <c r="E250" s="33" t="str">
        <f t="shared" si="20"/>
        <v>--</v>
      </c>
      <c r="F250" s="33" t="str">
        <f t="shared" si="20"/>
        <v>--</v>
      </c>
      <c r="G250" s="33" t="str">
        <f t="shared" si="20"/>
        <v>--</v>
      </c>
      <c r="H250" s="33" t="str">
        <f t="shared" si="20"/>
        <v>--</v>
      </c>
      <c r="I250" s="33" t="str">
        <f t="shared" si="21"/>
        <v>--</v>
      </c>
      <c r="J250" s="33" t="str">
        <f t="shared" si="21"/>
        <v>--</v>
      </c>
      <c r="K250" s="33" t="str">
        <f t="shared" si="21"/>
        <v>--</v>
      </c>
      <c r="L250" s="33" t="str">
        <f t="shared" si="21"/>
        <v>--</v>
      </c>
      <c r="M250" s="33" t="str">
        <f t="shared" si="21"/>
        <v>--</v>
      </c>
      <c r="N250" s="33" t="str">
        <f t="shared" si="22"/>
        <v>--</v>
      </c>
      <c r="O250" s="144" t="str">
        <f t="shared" si="22"/>
        <v>--</v>
      </c>
      <c r="P250" s="170" t="str">
        <f t="shared" si="22"/>
        <v>--</v>
      </c>
    </row>
    <row r="251" spans="1:16" s="39" customFormat="1" ht="15" hidden="1" customHeight="1" x14ac:dyDescent="0.2">
      <c r="A251" s="11">
        <v>22</v>
      </c>
      <c r="C251" s="132" t="str">
        <f t="shared" si="19"/>
        <v>項目22</v>
      </c>
      <c r="D251" s="200" t="str">
        <f t="shared" si="20"/>
        <v>--</v>
      </c>
      <c r="E251" s="33" t="str">
        <f t="shared" si="20"/>
        <v>--</v>
      </c>
      <c r="F251" s="33" t="str">
        <f t="shared" si="20"/>
        <v>--</v>
      </c>
      <c r="G251" s="33" t="str">
        <f t="shared" si="20"/>
        <v>--</v>
      </c>
      <c r="H251" s="33" t="str">
        <f t="shared" si="20"/>
        <v>--</v>
      </c>
      <c r="I251" s="33" t="str">
        <f t="shared" si="21"/>
        <v>--</v>
      </c>
      <c r="J251" s="33" t="str">
        <f t="shared" si="21"/>
        <v>--</v>
      </c>
      <c r="K251" s="33" t="str">
        <f t="shared" si="21"/>
        <v>--</v>
      </c>
      <c r="L251" s="33" t="str">
        <f t="shared" si="21"/>
        <v>--</v>
      </c>
      <c r="M251" s="33" t="str">
        <f t="shared" si="21"/>
        <v>--</v>
      </c>
      <c r="N251" s="33" t="str">
        <f t="shared" si="22"/>
        <v>--</v>
      </c>
      <c r="O251" s="144" t="str">
        <f t="shared" si="22"/>
        <v>--</v>
      </c>
      <c r="P251" s="170" t="str">
        <f t="shared" si="22"/>
        <v>--</v>
      </c>
    </row>
    <row r="252" spans="1:16" s="39" customFormat="1" ht="15" hidden="1" customHeight="1" x14ac:dyDescent="0.2">
      <c r="A252" s="11">
        <v>23</v>
      </c>
      <c r="C252" s="132" t="str">
        <f t="shared" si="19"/>
        <v>項目23</v>
      </c>
      <c r="D252" s="200" t="str">
        <f t="shared" si="20"/>
        <v>--</v>
      </c>
      <c r="E252" s="33" t="str">
        <f t="shared" si="20"/>
        <v>--</v>
      </c>
      <c r="F252" s="33" t="str">
        <f t="shared" si="20"/>
        <v>--</v>
      </c>
      <c r="G252" s="33" t="str">
        <f t="shared" si="20"/>
        <v>--</v>
      </c>
      <c r="H252" s="33" t="str">
        <f t="shared" si="20"/>
        <v>--</v>
      </c>
      <c r="I252" s="33" t="str">
        <f t="shared" si="21"/>
        <v>--</v>
      </c>
      <c r="J252" s="33" t="str">
        <f t="shared" si="21"/>
        <v>--</v>
      </c>
      <c r="K252" s="33" t="str">
        <f t="shared" si="21"/>
        <v>--</v>
      </c>
      <c r="L252" s="33" t="str">
        <f t="shared" si="21"/>
        <v>--</v>
      </c>
      <c r="M252" s="33" t="str">
        <f t="shared" si="21"/>
        <v>--</v>
      </c>
      <c r="N252" s="33" t="str">
        <f t="shared" si="22"/>
        <v>--</v>
      </c>
      <c r="O252" s="144" t="str">
        <f t="shared" si="22"/>
        <v>--</v>
      </c>
      <c r="P252" s="170" t="str">
        <f t="shared" si="22"/>
        <v>--</v>
      </c>
    </row>
    <row r="253" spans="1:16" s="39" customFormat="1" ht="15" hidden="1" customHeight="1" x14ac:dyDescent="0.2">
      <c r="A253" s="11">
        <v>24</v>
      </c>
      <c r="C253" s="132" t="str">
        <f t="shared" si="19"/>
        <v>項目24</v>
      </c>
      <c r="D253" s="200" t="str">
        <f t="shared" si="20"/>
        <v>--</v>
      </c>
      <c r="E253" s="33" t="str">
        <f t="shared" si="20"/>
        <v>--</v>
      </c>
      <c r="F253" s="33" t="str">
        <f t="shared" si="20"/>
        <v>--</v>
      </c>
      <c r="G253" s="33" t="str">
        <f t="shared" si="20"/>
        <v>--</v>
      </c>
      <c r="H253" s="33" t="str">
        <f t="shared" si="20"/>
        <v>--</v>
      </c>
      <c r="I253" s="33" t="str">
        <f t="shared" si="21"/>
        <v>--</v>
      </c>
      <c r="J253" s="33" t="str">
        <f t="shared" si="21"/>
        <v>--</v>
      </c>
      <c r="K253" s="33" t="str">
        <f t="shared" si="21"/>
        <v>--</v>
      </c>
      <c r="L253" s="33" t="str">
        <f t="shared" si="21"/>
        <v>--</v>
      </c>
      <c r="M253" s="33" t="str">
        <f t="shared" si="21"/>
        <v>--</v>
      </c>
      <c r="N253" s="33" t="str">
        <f t="shared" si="22"/>
        <v>--</v>
      </c>
      <c r="O253" s="144" t="str">
        <f t="shared" si="22"/>
        <v>--</v>
      </c>
      <c r="P253" s="170" t="str">
        <f t="shared" si="22"/>
        <v>--</v>
      </c>
    </row>
    <row r="254" spans="1:16" s="39" customFormat="1" ht="15" hidden="1" customHeight="1" x14ac:dyDescent="0.2">
      <c r="A254" s="11">
        <v>25</v>
      </c>
      <c r="C254" s="132" t="str">
        <f t="shared" si="19"/>
        <v>項目25</v>
      </c>
      <c r="D254" s="200" t="str">
        <f t="shared" si="20"/>
        <v>--</v>
      </c>
      <c r="E254" s="33" t="str">
        <f t="shared" si="20"/>
        <v>--</v>
      </c>
      <c r="F254" s="33" t="str">
        <f t="shared" si="20"/>
        <v>--</v>
      </c>
      <c r="G254" s="33" t="str">
        <f t="shared" si="20"/>
        <v>--</v>
      </c>
      <c r="H254" s="33" t="str">
        <f t="shared" si="20"/>
        <v>--</v>
      </c>
      <c r="I254" s="33" t="str">
        <f t="shared" si="21"/>
        <v>--</v>
      </c>
      <c r="J254" s="33" t="str">
        <f t="shared" si="21"/>
        <v>--</v>
      </c>
      <c r="K254" s="33" t="str">
        <f t="shared" si="21"/>
        <v>--</v>
      </c>
      <c r="L254" s="33" t="str">
        <f t="shared" si="21"/>
        <v>--</v>
      </c>
      <c r="M254" s="33" t="str">
        <f t="shared" si="21"/>
        <v>--</v>
      </c>
      <c r="N254" s="33" t="str">
        <f t="shared" si="22"/>
        <v>--</v>
      </c>
      <c r="O254" s="144" t="str">
        <f t="shared" si="22"/>
        <v>--</v>
      </c>
      <c r="P254" s="170" t="str">
        <f t="shared" si="22"/>
        <v>--</v>
      </c>
    </row>
    <row r="255" spans="1:16" s="39" customFormat="1" ht="15" hidden="1" customHeight="1" x14ac:dyDescent="0.2">
      <c r="A255" s="11">
        <v>26</v>
      </c>
      <c r="C255" s="132" t="str">
        <f t="shared" si="19"/>
        <v>項目26</v>
      </c>
      <c r="D255" s="200" t="str">
        <f t="shared" si="20"/>
        <v>--</v>
      </c>
      <c r="E255" s="33" t="str">
        <f t="shared" si="20"/>
        <v>--</v>
      </c>
      <c r="F255" s="33" t="str">
        <f t="shared" si="20"/>
        <v>--</v>
      </c>
      <c r="G255" s="33" t="str">
        <f t="shared" si="20"/>
        <v>--</v>
      </c>
      <c r="H255" s="33" t="str">
        <f t="shared" si="20"/>
        <v>--</v>
      </c>
      <c r="I255" s="33" t="str">
        <f t="shared" si="21"/>
        <v>--</v>
      </c>
      <c r="J255" s="33" t="str">
        <f t="shared" si="21"/>
        <v>--</v>
      </c>
      <c r="K255" s="33" t="str">
        <f t="shared" si="21"/>
        <v>--</v>
      </c>
      <c r="L255" s="33" t="str">
        <f t="shared" si="21"/>
        <v>--</v>
      </c>
      <c r="M255" s="33" t="str">
        <f t="shared" si="21"/>
        <v>--</v>
      </c>
      <c r="N255" s="33" t="str">
        <f t="shared" si="22"/>
        <v>--</v>
      </c>
      <c r="O255" s="144" t="str">
        <f t="shared" si="22"/>
        <v>--</v>
      </c>
      <c r="P255" s="170" t="str">
        <f t="shared" si="22"/>
        <v>--</v>
      </c>
    </row>
    <row r="256" spans="1:16" s="39" customFormat="1" ht="15" hidden="1" customHeight="1" x14ac:dyDescent="0.2">
      <c r="A256" s="11">
        <v>27</v>
      </c>
      <c r="C256" s="132" t="str">
        <f t="shared" si="19"/>
        <v>項目27</v>
      </c>
      <c r="D256" s="200" t="str">
        <f t="shared" si="20"/>
        <v>--</v>
      </c>
      <c r="E256" s="33" t="str">
        <f t="shared" si="20"/>
        <v>--</v>
      </c>
      <c r="F256" s="33" t="str">
        <f t="shared" si="20"/>
        <v>--</v>
      </c>
      <c r="G256" s="33" t="str">
        <f t="shared" si="20"/>
        <v>--</v>
      </c>
      <c r="H256" s="33" t="str">
        <f t="shared" si="20"/>
        <v>--</v>
      </c>
      <c r="I256" s="33" t="str">
        <f t="shared" si="21"/>
        <v>--</v>
      </c>
      <c r="J256" s="33" t="str">
        <f t="shared" si="21"/>
        <v>--</v>
      </c>
      <c r="K256" s="33" t="str">
        <f t="shared" si="21"/>
        <v>--</v>
      </c>
      <c r="L256" s="33" t="str">
        <f t="shared" si="21"/>
        <v>--</v>
      </c>
      <c r="M256" s="33" t="str">
        <f t="shared" si="21"/>
        <v>--</v>
      </c>
      <c r="N256" s="33" t="str">
        <f t="shared" si="22"/>
        <v>--</v>
      </c>
      <c r="O256" s="144" t="str">
        <f t="shared" si="22"/>
        <v>--</v>
      </c>
      <c r="P256" s="170" t="str">
        <f t="shared" si="22"/>
        <v>--</v>
      </c>
    </row>
    <row r="257" spans="1:16" s="39" customFormat="1" ht="15" hidden="1" customHeight="1" x14ac:dyDescent="0.2">
      <c r="A257" s="11">
        <v>28</v>
      </c>
      <c r="C257" s="132" t="str">
        <f t="shared" si="19"/>
        <v>項目28</v>
      </c>
      <c r="D257" s="200" t="str">
        <f t="shared" si="20"/>
        <v>--</v>
      </c>
      <c r="E257" s="33" t="str">
        <f t="shared" si="20"/>
        <v>--</v>
      </c>
      <c r="F257" s="33" t="str">
        <f t="shared" si="20"/>
        <v>--</v>
      </c>
      <c r="G257" s="33" t="str">
        <f t="shared" si="20"/>
        <v>--</v>
      </c>
      <c r="H257" s="33" t="str">
        <f t="shared" si="20"/>
        <v>--</v>
      </c>
      <c r="I257" s="33" t="str">
        <f t="shared" si="21"/>
        <v>--</v>
      </c>
      <c r="J257" s="33" t="str">
        <f t="shared" si="21"/>
        <v>--</v>
      </c>
      <c r="K257" s="33" t="str">
        <f t="shared" si="21"/>
        <v>--</v>
      </c>
      <c r="L257" s="33" t="str">
        <f t="shared" si="21"/>
        <v>--</v>
      </c>
      <c r="M257" s="33" t="str">
        <f t="shared" si="21"/>
        <v>--</v>
      </c>
      <c r="N257" s="33" t="str">
        <f t="shared" si="22"/>
        <v>--</v>
      </c>
      <c r="O257" s="144" t="str">
        <f t="shared" si="22"/>
        <v>--</v>
      </c>
      <c r="P257" s="170" t="str">
        <f t="shared" si="22"/>
        <v>--</v>
      </c>
    </row>
    <row r="258" spans="1:16" s="39" customFormat="1" ht="15" hidden="1" customHeight="1" x14ac:dyDescent="0.2">
      <c r="A258" s="11">
        <v>29</v>
      </c>
      <c r="C258" s="132" t="str">
        <f t="shared" si="19"/>
        <v>項目29</v>
      </c>
      <c r="D258" s="200" t="str">
        <f t="shared" si="20"/>
        <v>--</v>
      </c>
      <c r="E258" s="33" t="str">
        <f t="shared" si="20"/>
        <v>--</v>
      </c>
      <c r="F258" s="33" t="str">
        <f t="shared" si="20"/>
        <v>--</v>
      </c>
      <c r="G258" s="33" t="str">
        <f t="shared" si="20"/>
        <v>--</v>
      </c>
      <c r="H258" s="33" t="str">
        <f t="shared" si="20"/>
        <v>--</v>
      </c>
      <c r="I258" s="33" t="str">
        <f t="shared" si="21"/>
        <v>--</v>
      </c>
      <c r="J258" s="33" t="str">
        <f t="shared" si="21"/>
        <v>--</v>
      </c>
      <c r="K258" s="33" t="str">
        <f t="shared" si="21"/>
        <v>--</v>
      </c>
      <c r="L258" s="33" t="str">
        <f t="shared" si="21"/>
        <v>--</v>
      </c>
      <c r="M258" s="33" t="str">
        <f t="shared" si="21"/>
        <v>--</v>
      </c>
      <c r="N258" s="33" t="str">
        <f t="shared" si="22"/>
        <v>--</v>
      </c>
      <c r="O258" s="144" t="str">
        <f t="shared" si="22"/>
        <v>--</v>
      </c>
      <c r="P258" s="170" t="str">
        <f t="shared" si="22"/>
        <v>--</v>
      </c>
    </row>
    <row r="259" spans="1:16" s="39" customFormat="1" ht="15" hidden="1" customHeight="1" x14ac:dyDescent="0.2">
      <c r="A259" s="11">
        <v>30</v>
      </c>
      <c r="C259" s="132" t="str">
        <f t="shared" si="19"/>
        <v>項目30</v>
      </c>
      <c r="D259" s="200" t="str">
        <f t="shared" si="20"/>
        <v>--</v>
      </c>
      <c r="E259" s="33" t="str">
        <f t="shared" si="20"/>
        <v>--</v>
      </c>
      <c r="F259" s="33" t="str">
        <f t="shared" si="20"/>
        <v>--</v>
      </c>
      <c r="G259" s="33" t="str">
        <f t="shared" si="20"/>
        <v>--</v>
      </c>
      <c r="H259" s="33" t="str">
        <f t="shared" si="20"/>
        <v>--</v>
      </c>
      <c r="I259" s="33" t="str">
        <f t="shared" si="21"/>
        <v>--</v>
      </c>
      <c r="J259" s="33" t="str">
        <f t="shared" si="21"/>
        <v>--</v>
      </c>
      <c r="K259" s="33" t="str">
        <f t="shared" si="21"/>
        <v>--</v>
      </c>
      <c r="L259" s="33" t="str">
        <f t="shared" si="21"/>
        <v>--</v>
      </c>
      <c r="M259" s="33" t="str">
        <f t="shared" si="21"/>
        <v>--</v>
      </c>
      <c r="N259" s="33" t="str">
        <f t="shared" si="22"/>
        <v>--</v>
      </c>
      <c r="O259" s="144" t="str">
        <f t="shared" si="22"/>
        <v>--</v>
      </c>
      <c r="P259" s="170" t="str">
        <f t="shared" si="22"/>
        <v>--</v>
      </c>
    </row>
    <row r="260" spans="1:16" s="39" customFormat="1" ht="15" hidden="1" customHeight="1" x14ac:dyDescent="0.2">
      <c r="A260" s="11">
        <v>31</v>
      </c>
      <c r="C260" s="132" t="str">
        <f t="shared" si="19"/>
        <v>項目31</v>
      </c>
      <c r="D260" s="200" t="str">
        <f t="shared" si="20"/>
        <v>--</v>
      </c>
      <c r="E260" s="33" t="str">
        <f t="shared" si="20"/>
        <v>--</v>
      </c>
      <c r="F260" s="33" t="str">
        <f t="shared" si="20"/>
        <v>--</v>
      </c>
      <c r="G260" s="33" t="str">
        <f t="shared" si="20"/>
        <v>--</v>
      </c>
      <c r="H260" s="33" t="str">
        <f t="shared" si="20"/>
        <v>--</v>
      </c>
      <c r="I260" s="33" t="str">
        <f t="shared" si="21"/>
        <v>--</v>
      </c>
      <c r="J260" s="33" t="str">
        <f t="shared" si="21"/>
        <v>--</v>
      </c>
      <c r="K260" s="33" t="str">
        <f t="shared" si="21"/>
        <v>--</v>
      </c>
      <c r="L260" s="33" t="str">
        <f t="shared" si="21"/>
        <v>--</v>
      </c>
      <c r="M260" s="33" t="str">
        <f t="shared" si="21"/>
        <v>--</v>
      </c>
      <c r="N260" s="33" t="str">
        <f t="shared" si="22"/>
        <v>--</v>
      </c>
      <c r="O260" s="144" t="str">
        <f t="shared" si="22"/>
        <v>--</v>
      </c>
      <c r="P260" s="170" t="str">
        <f t="shared" si="22"/>
        <v>--</v>
      </c>
    </row>
    <row r="261" spans="1:16" s="39" customFormat="1" ht="15" hidden="1" customHeight="1" x14ac:dyDescent="0.2">
      <c r="A261" s="11">
        <v>32</v>
      </c>
      <c r="C261" s="132" t="str">
        <f t="shared" si="19"/>
        <v>項目32</v>
      </c>
      <c r="D261" s="200" t="str">
        <f t="shared" si="20"/>
        <v>--</v>
      </c>
      <c r="E261" s="33" t="str">
        <f t="shared" si="20"/>
        <v>--</v>
      </c>
      <c r="F261" s="33" t="str">
        <f t="shared" si="20"/>
        <v>--</v>
      </c>
      <c r="G261" s="33" t="str">
        <f t="shared" si="20"/>
        <v>--</v>
      </c>
      <c r="H261" s="33" t="str">
        <f t="shared" si="20"/>
        <v>--</v>
      </c>
      <c r="I261" s="33" t="str">
        <f t="shared" si="21"/>
        <v>--</v>
      </c>
      <c r="J261" s="33" t="str">
        <f t="shared" si="21"/>
        <v>--</v>
      </c>
      <c r="K261" s="33" t="str">
        <f t="shared" si="21"/>
        <v>--</v>
      </c>
      <c r="L261" s="33" t="str">
        <f t="shared" si="21"/>
        <v>--</v>
      </c>
      <c r="M261" s="33" t="str">
        <f t="shared" si="21"/>
        <v>--</v>
      </c>
      <c r="N261" s="33" t="str">
        <f t="shared" si="22"/>
        <v>--</v>
      </c>
      <c r="O261" s="144" t="str">
        <f t="shared" si="22"/>
        <v>--</v>
      </c>
      <c r="P261" s="170" t="str">
        <f t="shared" si="22"/>
        <v>--</v>
      </c>
    </row>
    <row r="262" spans="1:16" s="39" customFormat="1" ht="15" hidden="1" customHeight="1" x14ac:dyDescent="0.2">
      <c r="A262" s="11">
        <v>33</v>
      </c>
      <c r="C262" s="132" t="str">
        <f t="shared" si="19"/>
        <v>項目33</v>
      </c>
      <c r="D262" s="200" t="str">
        <f t="shared" si="20"/>
        <v>--</v>
      </c>
      <c r="E262" s="33" t="str">
        <f t="shared" si="20"/>
        <v>--</v>
      </c>
      <c r="F262" s="33" t="str">
        <f t="shared" si="20"/>
        <v>--</v>
      </c>
      <c r="G262" s="33" t="str">
        <f t="shared" si="20"/>
        <v>--</v>
      </c>
      <c r="H262" s="33" t="str">
        <f t="shared" si="20"/>
        <v>--</v>
      </c>
      <c r="I262" s="33" t="str">
        <f t="shared" si="21"/>
        <v>--</v>
      </c>
      <c r="J262" s="33" t="str">
        <f t="shared" si="21"/>
        <v>--</v>
      </c>
      <c r="K262" s="33" t="str">
        <f t="shared" si="21"/>
        <v>--</v>
      </c>
      <c r="L262" s="33" t="str">
        <f t="shared" si="21"/>
        <v>--</v>
      </c>
      <c r="M262" s="33" t="str">
        <f t="shared" si="21"/>
        <v>--</v>
      </c>
      <c r="N262" s="33" t="str">
        <f t="shared" si="22"/>
        <v>--</v>
      </c>
      <c r="O262" s="144" t="str">
        <f t="shared" si="22"/>
        <v>--</v>
      </c>
      <c r="P262" s="170" t="str">
        <f t="shared" si="22"/>
        <v>--</v>
      </c>
    </row>
    <row r="263" spans="1:16" s="39" customFormat="1" ht="15" hidden="1" customHeight="1" x14ac:dyDescent="0.2">
      <c r="A263" s="11">
        <v>34</v>
      </c>
      <c r="C263" s="132" t="str">
        <f t="shared" si="19"/>
        <v>項目34</v>
      </c>
      <c r="D263" s="200" t="str">
        <f t="shared" si="20"/>
        <v>--</v>
      </c>
      <c r="E263" s="33" t="str">
        <f t="shared" si="20"/>
        <v>--</v>
      </c>
      <c r="F263" s="33" t="str">
        <f t="shared" si="20"/>
        <v>--</v>
      </c>
      <c r="G263" s="33" t="str">
        <f t="shared" si="20"/>
        <v>--</v>
      </c>
      <c r="H263" s="33" t="str">
        <f t="shared" si="20"/>
        <v>--</v>
      </c>
      <c r="I263" s="33" t="str">
        <f t="shared" si="21"/>
        <v>--</v>
      </c>
      <c r="J263" s="33" t="str">
        <f t="shared" si="21"/>
        <v>--</v>
      </c>
      <c r="K263" s="33" t="str">
        <f t="shared" si="21"/>
        <v>--</v>
      </c>
      <c r="L263" s="33" t="str">
        <f t="shared" si="21"/>
        <v>--</v>
      </c>
      <c r="M263" s="33" t="str">
        <f t="shared" si="21"/>
        <v>--</v>
      </c>
      <c r="N263" s="33" t="str">
        <f t="shared" si="22"/>
        <v>--</v>
      </c>
      <c r="O263" s="144" t="str">
        <f t="shared" si="22"/>
        <v>--</v>
      </c>
      <c r="P263" s="170" t="str">
        <f t="shared" si="22"/>
        <v>--</v>
      </c>
    </row>
    <row r="264" spans="1:16" s="39" customFormat="1" ht="15" hidden="1" customHeight="1" x14ac:dyDescent="0.2">
      <c r="A264" s="11">
        <v>35</v>
      </c>
      <c r="C264" s="132" t="str">
        <f t="shared" si="19"/>
        <v>項目35</v>
      </c>
      <c r="D264" s="200" t="str">
        <f t="shared" si="20"/>
        <v>--</v>
      </c>
      <c r="E264" s="33" t="str">
        <f t="shared" si="20"/>
        <v>--</v>
      </c>
      <c r="F264" s="33" t="str">
        <f t="shared" si="20"/>
        <v>--</v>
      </c>
      <c r="G264" s="33" t="str">
        <f t="shared" si="20"/>
        <v>--</v>
      </c>
      <c r="H264" s="33" t="str">
        <f t="shared" si="20"/>
        <v>--</v>
      </c>
      <c r="I264" s="33" t="str">
        <f t="shared" si="21"/>
        <v>--</v>
      </c>
      <c r="J264" s="33" t="str">
        <f t="shared" si="21"/>
        <v>--</v>
      </c>
      <c r="K264" s="33" t="str">
        <f t="shared" si="21"/>
        <v>--</v>
      </c>
      <c r="L264" s="33" t="str">
        <f t="shared" si="21"/>
        <v>--</v>
      </c>
      <c r="M264" s="33" t="str">
        <f t="shared" si="21"/>
        <v>--</v>
      </c>
      <c r="N264" s="33" t="str">
        <f t="shared" si="22"/>
        <v>--</v>
      </c>
      <c r="O264" s="144" t="str">
        <f t="shared" si="22"/>
        <v>--</v>
      </c>
      <c r="P264" s="170" t="str">
        <f t="shared" si="22"/>
        <v>--</v>
      </c>
    </row>
    <row r="265" spans="1:16" s="39" customFormat="1" ht="15" hidden="1" customHeight="1" x14ac:dyDescent="0.2">
      <c r="A265" s="11">
        <v>36</v>
      </c>
      <c r="C265" s="132" t="str">
        <f t="shared" si="19"/>
        <v>項目36</v>
      </c>
      <c r="D265" s="200" t="str">
        <f t="shared" si="20"/>
        <v>--</v>
      </c>
      <c r="E265" s="33" t="str">
        <f t="shared" si="20"/>
        <v>--</v>
      </c>
      <c r="F265" s="33" t="str">
        <f t="shared" si="20"/>
        <v>--</v>
      </c>
      <c r="G265" s="33" t="str">
        <f t="shared" si="20"/>
        <v>--</v>
      </c>
      <c r="H265" s="33" t="str">
        <f t="shared" si="20"/>
        <v>--</v>
      </c>
      <c r="I265" s="33" t="str">
        <f t="shared" si="21"/>
        <v>--</v>
      </c>
      <c r="J265" s="33" t="str">
        <f t="shared" si="21"/>
        <v>--</v>
      </c>
      <c r="K265" s="33" t="str">
        <f t="shared" si="21"/>
        <v>--</v>
      </c>
      <c r="L265" s="33" t="str">
        <f t="shared" si="21"/>
        <v>--</v>
      </c>
      <c r="M265" s="33" t="str">
        <f t="shared" si="21"/>
        <v>--</v>
      </c>
      <c r="N265" s="33" t="str">
        <f t="shared" si="22"/>
        <v>--</v>
      </c>
      <c r="O265" s="144" t="str">
        <f t="shared" si="22"/>
        <v>--</v>
      </c>
      <c r="P265" s="170" t="str">
        <f t="shared" si="22"/>
        <v>--</v>
      </c>
    </row>
    <row r="266" spans="1:16" s="39" customFormat="1" ht="15" hidden="1" customHeight="1" x14ac:dyDescent="0.2">
      <c r="A266" s="11">
        <v>37</v>
      </c>
      <c r="C266" s="132" t="str">
        <f t="shared" si="19"/>
        <v>項目37</v>
      </c>
      <c r="D266" s="200" t="str">
        <f t="shared" si="20"/>
        <v>--</v>
      </c>
      <c r="E266" s="33" t="str">
        <f t="shared" si="20"/>
        <v>--</v>
      </c>
      <c r="F266" s="33" t="str">
        <f t="shared" si="20"/>
        <v>--</v>
      </c>
      <c r="G266" s="33" t="str">
        <f t="shared" si="20"/>
        <v>--</v>
      </c>
      <c r="H266" s="33" t="str">
        <f t="shared" si="20"/>
        <v>--</v>
      </c>
      <c r="I266" s="33" t="str">
        <f t="shared" si="21"/>
        <v>--</v>
      </c>
      <c r="J266" s="33" t="str">
        <f t="shared" si="21"/>
        <v>--</v>
      </c>
      <c r="K266" s="33" t="str">
        <f t="shared" si="21"/>
        <v>--</v>
      </c>
      <c r="L266" s="33" t="str">
        <f t="shared" si="21"/>
        <v>--</v>
      </c>
      <c r="M266" s="33" t="str">
        <f t="shared" si="21"/>
        <v>--</v>
      </c>
      <c r="N266" s="33" t="str">
        <f t="shared" si="22"/>
        <v>--</v>
      </c>
      <c r="O266" s="144" t="str">
        <f t="shared" si="22"/>
        <v>--</v>
      </c>
      <c r="P266" s="170" t="str">
        <f t="shared" si="22"/>
        <v>--</v>
      </c>
    </row>
    <row r="267" spans="1:16" s="39" customFormat="1" ht="15" hidden="1" customHeight="1" x14ac:dyDescent="0.2">
      <c r="A267" s="11">
        <v>38</v>
      </c>
      <c r="C267" s="132" t="str">
        <f t="shared" si="19"/>
        <v>項目38</v>
      </c>
      <c r="D267" s="200" t="str">
        <f t="shared" si="20"/>
        <v>--</v>
      </c>
      <c r="E267" s="33" t="str">
        <f t="shared" si="20"/>
        <v>--</v>
      </c>
      <c r="F267" s="33" t="str">
        <f t="shared" si="20"/>
        <v>--</v>
      </c>
      <c r="G267" s="33" t="str">
        <f t="shared" si="20"/>
        <v>--</v>
      </c>
      <c r="H267" s="33" t="str">
        <f t="shared" si="20"/>
        <v>--</v>
      </c>
      <c r="I267" s="33" t="str">
        <f t="shared" si="21"/>
        <v>--</v>
      </c>
      <c r="J267" s="33" t="str">
        <f t="shared" si="21"/>
        <v>--</v>
      </c>
      <c r="K267" s="33" t="str">
        <f t="shared" si="21"/>
        <v>--</v>
      </c>
      <c r="L267" s="33" t="str">
        <f t="shared" si="21"/>
        <v>--</v>
      </c>
      <c r="M267" s="33" t="str">
        <f t="shared" si="21"/>
        <v>--</v>
      </c>
      <c r="N267" s="33" t="str">
        <f t="shared" si="22"/>
        <v>--</v>
      </c>
      <c r="O267" s="144" t="str">
        <f t="shared" si="22"/>
        <v>--</v>
      </c>
      <c r="P267" s="170" t="str">
        <f t="shared" si="22"/>
        <v>--</v>
      </c>
    </row>
    <row r="268" spans="1:16" s="39" customFormat="1" ht="15" hidden="1" customHeight="1" x14ac:dyDescent="0.2">
      <c r="A268" s="11">
        <v>39</v>
      </c>
      <c r="C268" s="132" t="str">
        <f t="shared" si="19"/>
        <v>項目39</v>
      </c>
      <c r="D268" s="200" t="str">
        <f t="shared" si="20"/>
        <v>--</v>
      </c>
      <c r="E268" s="33" t="str">
        <f t="shared" si="20"/>
        <v>--</v>
      </c>
      <c r="F268" s="33" t="str">
        <f t="shared" si="20"/>
        <v>--</v>
      </c>
      <c r="G268" s="33" t="str">
        <f t="shared" si="20"/>
        <v>--</v>
      </c>
      <c r="H268" s="33" t="str">
        <f t="shared" si="20"/>
        <v>--</v>
      </c>
      <c r="I268" s="33" t="str">
        <f t="shared" si="21"/>
        <v>--</v>
      </c>
      <c r="J268" s="33" t="str">
        <f t="shared" si="21"/>
        <v>--</v>
      </c>
      <c r="K268" s="33" t="str">
        <f t="shared" si="21"/>
        <v>--</v>
      </c>
      <c r="L268" s="33" t="str">
        <f t="shared" si="21"/>
        <v>--</v>
      </c>
      <c r="M268" s="33" t="str">
        <f t="shared" si="21"/>
        <v>--</v>
      </c>
      <c r="N268" s="33" t="str">
        <f t="shared" si="22"/>
        <v>--</v>
      </c>
      <c r="O268" s="144" t="str">
        <f t="shared" si="22"/>
        <v>--</v>
      </c>
      <c r="P268" s="170" t="str">
        <f t="shared" si="22"/>
        <v>--</v>
      </c>
    </row>
    <row r="269" spans="1:16" s="39" customFormat="1" ht="15" hidden="1" customHeight="1" x14ac:dyDescent="0.2">
      <c r="A269" s="11">
        <v>40</v>
      </c>
      <c r="C269" s="132" t="str">
        <f t="shared" si="19"/>
        <v>項目40</v>
      </c>
      <c r="D269" s="200" t="str">
        <f t="shared" si="20"/>
        <v>--</v>
      </c>
      <c r="E269" s="33" t="str">
        <f t="shared" si="20"/>
        <v>--</v>
      </c>
      <c r="F269" s="33" t="str">
        <f t="shared" si="20"/>
        <v>--</v>
      </c>
      <c r="G269" s="33" t="str">
        <f t="shared" si="20"/>
        <v>--</v>
      </c>
      <c r="H269" s="33" t="str">
        <f t="shared" si="20"/>
        <v>--</v>
      </c>
      <c r="I269" s="33" t="str">
        <f t="shared" si="21"/>
        <v>--</v>
      </c>
      <c r="J269" s="33" t="str">
        <f t="shared" si="21"/>
        <v>--</v>
      </c>
      <c r="K269" s="33" t="str">
        <f t="shared" si="21"/>
        <v>--</v>
      </c>
      <c r="L269" s="33" t="str">
        <f t="shared" si="21"/>
        <v>--</v>
      </c>
      <c r="M269" s="33" t="str">
        <f t="shared" si="21"/>
        <v>--</v>
      </c>
      <c r="N269" s="33" t="str">
        <f t="shared" si="22"/>
        <v>--</v>
      </c>
      <c r="O269" s="144" t="str">
        <f t="shared" si="22"/>
        <v>--</v>
      </c>
      <c r="P269" s="170" t="str">
        <f t="shared" si="22"/>
        <v>--</v>
      </c>
    </row>
    <row r="270" spans="1:16" s="39" customFormat="1" ht="15" hidden="1" customHeight="1" x14ac:dyDescent="0.2">
      <c r="A270" s="11">
        <v>41</v>
      </c>
      <c r="C270" s="132" t="str">
        <f t="shared" si="19"/>
        <v>項目41</v>
      </c>
      <c r="D270" s="200" t="str">
        <f t="shared" si="20"/>
        <v>--</v>
      </c>
      <c r="E270" s="33" t="str">
        <f t="shared" si="20"/>
        <v>--</v>
      </c>
      <c r="F270" s="33" t="str">
        <f t="shared" si="20"/>
        <v>--</v>
      </c>
      <c r="G270" s="33" t="str">
        <f t="shared" si="20"/>
        <v>--</v>
      </c>
      <c r="H270" s="33" t="str">
        <f t="shared" si="20"/>
        <v>--</v>
      </c>
      <c r="I270" s="33" t="str">
        <f t="shared" si="21"/>
        <v>--</v>
      </c>
      <c r="J270" s="33" t="str">
        <f t="shared" si="21"/>
        <v>--</v>
      </c>
      <c r="K270" s="33" t="str">
        <f t="shared" si="21"/>
        <v>--</v>
      </c>
      <c r="L270" s="33" t="str">
        <f t="shared" si="21"/>
        <v>--</v>
      </c>
      <c r="M270" s="33" t="str">
        <f t="shared" si="21"/>
        <v>--</v>
      </c>
      <c r="N270" s="33" t="str">
        <f t="shared" si="22"/>
        <v>--</v>
      </c>
      <c r="O270" s="144" t="str">
        <f t="shared" si="22"/>
        <v>--</v>
      </c>
      <c r="P270" s="170" t="str">
        <f t="shared" si="22"/>
        <v>--</v>
      </c>
    </row>
    <row r="271" spans="1:16" s="39" customFormat="1" ht="15" hidden="1" customHeight="1" x14ac:dyDescent="0.2">
      <c r="A271" s="11">
        <v>42</v>
      </c>
      <c r="C271" s="132" t="str">
        <f t="shared" si="19"/>
        <v>項目42</v>
      </c>
      <c r="D271" s="200" t="str">
        <f t="shared" si="20"/>
        <v>--</v>
      </c>
      <c r="E271" s="33" t="str">
        <f t="shared" si="20"/>
        <v>--</v>
      </c>
      <c r="F271" s="33" t="str">
        <f t="shared" si="20"/>
        <v>--</v>
      </c>
      <c r="G271" s="33" t="str">
        <f t="shared" si="20"/>
        <v>--</v>
      </c>
      <c r="H271" s="33" t="str">
        <f t="shared" si="20"/>
        <v>--</v>
      </c>
      <c r="I271" s="33" t="str">
        <f t="shared" si="21"/>
        <v>--</v>
      </c>
      <c r="J271" s="33" t="str">
        <f t="shared" si="21"/>
        <v>--</v>
      </c>
      <c r="K271" s="33" t="str">
        <f t="shared" si="21"/>
        <v>--</v>
      </c>
      <c r="L271" s="33" t="str">
        <f t="shared" si="21"/>
        <v>--</v>
      </c>
      <c r="M271" s="33" t="str">
        <f t="shared" si="21"/>
        <v>--</v>
      </c>
      <c r="N271" s="33" t="str">
        <f t="shared" si="22"/>
        <v>--</v>
      </c>
      <c r="O271" s="144" t="str">
        <f t="shared" si="22"/>
        <v>--</v>
      </c>
      <c r="P271" s="170" t="str">
        <f t="shared" si="22"/>
        <v>--</v>
      </c>
    </row>
    <row r="272" spans="1:16" s="39" customFormat="1" ht="15" hidden="1" customHeight="1" x14ac:dyDescent="0.2">
      <c r="A272" s="11">
        <v>43</v>
      </c>
      <c r="C272" s="132" t="str">
        <f t="shared" si="19"/>
        <v>項目43</v>
      </c>
      <c r="D272" s="200" t="str">
        <f t="shared" si="20"/>
        <v>--</v>
      </c>
      <c r="E272" s="33" t="str">
        <f t="shared" si="20"/>
        <v>--</v>
      </c>
      <c r="F272" s="33" t="str">
        <f t="shared" si="20"/>
        <v>--</v>
      </c>
      <c r="G272" s="33" t="str">
        <f t="shared" si="20"/>
        <v>--</v>
      </c>
      <c r="H272" s="33" t="str">
        <f t="shared" si="20"/>
        <v>--</v>
      </c>
      <c r="I272" s="33" t="str">
        <f t="shared" si="21"/>
        <v>--</v>
      </c>
      <c r="J272" s="33" t="str">
        <f t="shared" si="21"/>
        <v>--</v>
      </c>
      <c r="K272" s="33" t="str">
        <f t="shared" si="21"/>
        <v>--</v>
      </c>
      <c r="L272" s="33" t="str">
        <f t="shared" si="21"/>
        <v>--</v>
      </c>
      <c r="M272" s="33" t="str">
        <f t="shared" si="21"/>
        <v>--</v>
      </c>
      <c r="N272" s="33" t="str">
        <f t="shared" si="22"/>
        <v>--</v>
      </c>
      <c r="O272" s="144" t="str">
        <f t="shared" si="22"/>
        <v>--</v>
      </c>
      <c r="P272" s="170" t="str">
        <f t="shared" si="22"/>
        <v>--</v>
      </c>
    </row>
    <row r="273" spans="1:16" s="39" customFormat="1" ht="15" hidden="1" customHeight="1" x14ac:dyDescent="0.2">
      <c r="A273" s="11">
        <v>44</v>
      </c>
      <c r="C273" s="132" t="str">
        <f t="shared" si="19"/>
        <v>項目44</v>
      </c>
      <c r="D273" s="200" t="str">
        <f t="shared" si="20"/>
        <v>--</v>
      </c>
      <c r="E273" s="33" t="str">
        <f t="shared" si="20"/>
        <v>--</v>
      </c>
      <c r="F273" s="33" t="str">
        <f t="shared" si="20"/>
        <v>--</v>
      </c>
      <c r="G273" s="33" t="str">
        <f t="shared" si="20"/>
        <v>--</v>
      </c>
      <c r="H273" s="33" t="str">
        <f t="shared" si="20"/>
        <v>--</v>
      </c>
      <c r="I273" s="33" t="str">
        <f t="shared" si="21"/>
        <v>--</v>
      </c>
      <c r="J273" s="33" t="str">
        <f t="shared" si="21"/>
        <v>--</v>
      </c>
      <c r="K273" s="33" t="str">
        <f t="shared" si="21"/>
        <v>--</v>
      </c>
      <c r="L273" s="33" t="str">
        <f t="shared" si="21"/>
        <v>--</v>
      </c>
      <c r="M273" s="33" t="str">
        <f t="shared" si="21"/>
        <v>--</v>
      </c>
      <c r="N273" s="33" t="str">
        <f t="shared" si="22"/>
        <v>--</v>
      </c>
      <c r="O273" s="144" t="str">
        <f t="shared" si="22"/>
        <v>--</v>
      </c>
      <c r="P273" s="170" t="str">
        <f t="shared" si="22"/>
        <v>--</v>
      </c>
    </row>
    <row r="274" spans="1:16" s="39" customFormat="1" ht="15" hidden="1" customHeight="1" x14ac:dyDescent="0.2">
      <c r="A274" s="11">
        <v>45</v>
      </c>
      <c r="C274" s="132" t="str">
        <f t="shared" si="19"/>
        <v>項目45</v>
      </c>
      <c r="D274" s="200" t="str">
        <f t="shared" si="20"/>
        <v>--</v>
      </c>
      <c r="E274" s="33" t="str">
        <f t="shared" si="20"/>
        <v>--</v>
      </c>
      <c r="F274" s="33" t="str">
        <f t="shared" si="20"/>
        <v>--</v>
      </c>
      <c r="G274" s="33" t="str">
        <f t="shared" si="20"/>
        <v>--</v>
      </c>
      <c r="H274" s="33" t="str">
        <f t="shared" si="20"/>
        <v>--</v>
      </c>
      <c r="I274" s="33" t="str">
        <f t="shared" si="21"/>
        <v>--</v>
      </c>
      <c r="J274" s="33" t="str">
        <f t="shared" si="21"/>
        <v>--</v>
      </c>
      <c r="K274" s="33" t="str">
        <f t="shared" si="21"/>
        <v>--</v>
      </c>
      <c r="L274" s="33" t="str">
        <f t="shared" si="21"/>
        <v>--</v>
      </c>
      <c r="M274" s="33" t="str">
        <f t="shared" si="21"/>
        <v>--</v>
      </c>
      <c r="N274" s="33" t="str">
        <f t="shared" si="22"/>
        <v>--</v>
      </c>
      <c r="O274" s="144" t="str">
        <f t="shared" si="22"/>
        <v>--</v>
      </c>
      <c r="P274" s="170" t="str">
        <f t="shared" si="22"/>
        <v>--</v>
      </c>
    </row>
    <row r="275" spans="1:16" s="39" customFormat="1" ht="15" hidden="1" customHeight="1" x14ac:dyDescent="0.2">
      <c r="A275" s="11">
        <v>46</v>
      </c>
      <c r="C275" s="132" t="str">
        <f t="shared" si="19"/>
        <v>項目46</v>
      </c>
      <c r="D275" s="200" t="str">
        <f t="shared" si="20"/>
        <v>--</v>
      </c>
      <c r="E275" s="33" t="str">
        <f t="shared" si="20"/>
        <v>--</v>
      </c>
      <c r="F275" s="33" t="str">
        <f t="shared" si="20"/>
        <v>--</v>
      </c>
      <c r="G275" s="33" t="str">
        <f t="shared" si="20"/>
        <v>--</v>
      </c>
      <c r="H275" s="33" t="str">
        <f t="shared" si="20"/>
        <v>--</v>
      </c>
      <c r="I275" s="33" t="str">
        <f t="shared" si="21"/>
        <v>--</v>
      </c>
      <c r="J275" s="33" t="str">
        <f t="shared" si="21"/>
        <v>--</v>
      </c>
      <c r="K275" s="33" t="str">
        <f t="shared" si="21"/>
        <v>--</v>
      </c>
      <c r="L275" s="33" t="str">
        <f t="shared" si="21"/>
        <v>--</v>
      </c>
      <c r="M275" s="33" t="str">
        <f t="shared" si="21"/>
        <v>--</v>
      </c>
      <c r="N275" s="33" t="str">
        <f t="shared" si="22"/>
        <v>--</v>
      </c>
      <c r="O275" s="144" t="str">
        <f t="shared" si="22"/>
        <v>--</v>
      </c>
      <c r="P275" s="170" t="str">
        <f t="shared" si="22"/>
        <v>--</v>
      </c>
    </row>
    <row r="276" spans="1:16" s="39" customFormat="1" ht="15" hidden="1" customHeight="1" x14ac:dyDescent="0.2">
      <c r="A276" s="11">
        <v>47</v>
      </c>
      <c r="C276" s="132" t="str">
        <f t="shared" si="19"/>
        <v>項目47</v>
      </c>
      <c r="D276" s="200" t="str">
        <f t="shared" si="20"/>
        <v>--</v>
      </c>
      <c r="E276" s="33" t="str">
        <f t="shared" si="20"/>
        <v>--</v>
      </c>
      <c r="F276" s="33" t="str">
        <f t="shared" si="20"/>
        <v>--</v>
      </c>
      <c r="G276" s="33" t="str">
        <f t="shared" si="20"/>
        <v>--</v>
      </c>
      <c r="H276" s="33" t="str">
        <f t="shared" si="20"/>
        <v>--</v>
      </c>
      <c r="I276" s="33" t="str">
        <f t="shared" si="21"/>
        <v>--</v>
      </c>
      <c r="J276" s="33" t="str">
        <f t="shared" si="21"/>
        <v>--</v>
      </c>
      <c r="K276" s="33" t="str">
        <f t="shared" si="21"/>
        <v>--</v>
      </c>
      <c r="L276" s="33" t="str">
        <f t="shared" si="21"/>
        <v>--</v>
      </c>
      <c r="M276" s="33" t="str">
        <f t="shared" si="21"/>
        <v>--</v>
      </c>
      <c r="N276" s="33" t="str">
        <f t="shared" si="22"/>
        <v>--</v>
      </c>
      <c r="O276" s="144" t="str">
        <f t="shared" si="22"/>
        <v>--</v>
      </c>
      <c r="P276" s="170" t="str">
        <f t="shared" si="22"/>
        <v>--</v>
      </c>
    </row>
    <row r="277" spans="1:16" s="39" customFormat="1" ht="15" hidden="1" customHeight="1" x14ac:dyDescent="0.2">
      <c r="A277" s="11">
        <v>48</v>
      </c>
      <c r="C277" s="132" t="str">
        <f t="shared" si="19"/>
        <v>項目48</v>
      </c>
      <c r="D277" s="200" t="str">
        <f t="shared" si="20"/>
        <v>--</v>
      </c>
      <c r="E277" s="33" t="str">
        <f t="shared" si="20"/>
        <v>--</v>
      </c>
      <c r="F277" s="33" t="str">
        <f t="shared" si="20"/>
        <v>--</v>
      </c>
      <c r="G277" s="33" t="str">
        <f t="shared" si="20"/>
        <v>--</v>
      </c>
      <c r="H277" s="33" t="str">
        <f t="shared" si="20"/>
        <v>--</v>
      </c>
      <c r="I277" s="33" t="str">
        <f t="shared" si="21"/>
        <v>--</v>
      </c>
      <c r="J277" s="33" t="str">
        <f t="shared" si="21"/>
        <v>--</v>
      </c>
      <c r="K277" s="33" t="str">
        <f t="shared" si="21"/>
        <v>--</v>
      </c>
      <c r="L277" s="33" t="str">
        <f t="shared" si="21"/>
        <v>--</v>
      </c>
      <c r="M277" s="33" t="str">
        <f t="shared" si="21"/>
        <v>--</v>
      </c>
      <c r="N277" s="33" t="str">
        <f t="shared" si="22"/>
        <v>--</v>
      </c>
      <c r="O277" s="144" t="str">
        <f t="shared" si="22"/>
        <v>--</v>
      </c>
      <c r="P277" s="170" t="str">
        <f t="shared" si="22"/>
        <v>--</v>
      </c>
    </row>
    <row r="278" spans="1:16" s="39" customFormat="1" ht="15" hidden="1" customHeight="1" x14ac:dyDescent="0.2">
      <c r="A278" s="11">
        <v>49</v>
      </c>
      <c r="C278" s="132" t="str">
        <f t="shared" si="19"/>
        <v>項目49</v>
      </c>
      <c r="D278" s="200" t="str">
        <f t="shared" si="20"/>
        <v>--</v>
      </c>
      <c r="E278" s="33" t="str">
        <f t="shared" si="20"/>
        <v>--</v>
      </c>
      <c r="F278" s="33" t="str">
        <f t="shared" si="20"/>
        <v>--</v>
      </c>
      <c r="G278" s="33" t="str">
        <f t="shared" si="20"/>
        <v>--</v>
      </c>
      <c r="H278" s="33" t="str">
        <f t="shared" si="20"/>
        <v>--</v>
      </c>
      <c r="I278" s="33" t="str">
        <f t="shared" si="21"/>
        <v>--</v>
      </c>
      <c r="J278" s="33" t="str">
        <f t="shared" si="21"/>
        <v>--</v>
      </c>
      <c r="K278" s="33" t="str">
        <f t="shared" si="21"/>
        <v>--</v>
      </c>
      <c r="L278" s="33" t="str">
        <f t="shared" si="21"/>
        <v>--</v>
      </c>
      <c r="M278" s="33" t="str">
        <f t="shared" si="21"/>
        <v>--</v>
      </c>
      <c r="N278" s="33" t="str">
        <f t="shared" si="22"/>
        <v>--</v>
      </c>
      <c r="O278" s="144" t="str">
        <f t="shared" si="22"/>
        <v>--</v>
      </c>
      <c r="P278" s="170" t="str">
        <f t="shared" si="22"/>
        <v>--</v>
      </c>
    </row>
    <row r="279" spans="1:16" s="39" customFormat="1" ht="15" hidden="1" customHeight="1" thickBot="1" x14ac:dyDescent="0.25">
      <c r="A279" s="11">
        <v>50</v>
      </c>
      <c r="C279" s="293" t="str">
        <f t="shared" si="19"/>
        <v>項目50</v>
      </c>
      <c r="D279" s="312" t="str">
        <f t="shared" si="20"/>
        <v>--</v>
      </c>
      <c r="E279" s="97" t="str">
        <f t="shared" si="20"/>
        <v>--</v>
      </c>
      <c r="F279" s="97" t="str">
        <f t="shared" si="20"/>
        <v>--</v>
      </c>
      <c r="G279" s="97" t="str">
        <f t="shared" si="20"/>
        <v>--</v>
      </c>
      <c r="H279" s="97" t="str">
        <f t="shared" si="20"/>
        <v>--</v>
      </c>
      <c r="I279" s="97" t="str">
        <f t="shared" si="21"/>
        <v>--</v>
      </c>
      <c r="J279" s="97" t="str">
        <f t="shared" si="21"/>
        <v>--</v>
      </c>
      <c r="K279" s="97" t="str">
        <f t="shared" si="21"/>
        <v>--</v>
      </c>
      <c r="L279" s="97" t="str">
        <f t="shared" si="21"/>
        <v>--</v>
      </c>
      <c r="M279" s="97" t="str">
        <f t="shared" si="21"/>
        <v>--</v>
      </c>
      <c r="N279" s="97" t="str">
        <f t="shared" si="22"/>
        <v>--</v>
      </c>
      <c r="O279" s="278" t="str">
        <f t="shared" si="22"/>
        <v>--</v>
      </c>
      <c r="P279" s="272" t="str">
        <f t="shared" si="22"/>
        <v>--</v>
      </c>
    </row>
    <row r="280" spans="1:16" s="39" customFormat="1" ht="6.75" customHeight="1" thickBot="1" x14ac:dyDescent="0.25">
      <c r="A280" s="11"/>
      <c r="C280" s="332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269"/>
    </row>
    <row r="281" spans="1:16" s="39" customFormat="1" ht="20.25" customHeight="1" thickBot="1" x14ac:dyDescent="0.25">
      <c r="A281" s="11"/>
      <c r="C281" s="142" t="s">
        <v>109</v>
      </c>
      <c r="D281" s="233" t="str">
        <f t="shared" ref="D281:P281" si="23">IF(ISERROR(D390/D336), "--", D390/D336)</f>
        <v>--</v>
      </c>
      <c r="E281" s="68">
        <f t="shared" si="23"/>
        <v>152.90167356187504</v>
      </c>
      <c r="F281" s="68">
        <f t="shared" si="23"/>
        <v>153.13884202711037</v>
      </c>
      <c r="G281" s="68">
        <f t="shared" si="23"/>
        <v>153.42416175457328</v>
      </c>
      <c r="H281" s="68">
        <f t="shared" si="23"/>
        <v>156.39655022652238</v>
      </c>
      <c r="I281" s="68">
        <f t="shared" si="23"/>
        <v>154.98257076724207</v>
      </c>
      <c r="J281" s="68">
        <f t="shared" si="23"/>
        <v>155.23357815432195</v>
      </c>
      <c r="K281" s="68">
        <f t="shared" si="23"/>
        <v>160.82185735077121</v>
      </c>
      <c r="L281" s="68">
        <f t="shared" si="23"/>
        <v>179.61811100722815</v>
      </c>
      <c r="M281" s="68">
        <f t="shared" si="23"/>
        <v>161.21846586159089</v>
      </c>
      <c r="N281" s="68">
        <f t="shared" si="23"/>
        <v>160.13292154744084</v>
      </c>
      <c r="O281" s="221">
        <f t="shared" si="23"/>
        <v>159.23366719528707</v>
      </c>
      <c r="P281" s="257">
        <f t="shared" si="23"/>
        <v>158.9019962926134</v>
      </c>
    </row>
    <row r="282" spans="1:16" ht="9" customHeight="1" x14ac:dyDescent="0.2">
      <c r="A282" s="34"/>
      <c r="C282" s="124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</row>
    <row r="283" spans="1:16" ht="12" customHeight="1" x14ac:dyDescent="0.2">
      <c r="A283" s="34"/>
    </row>
    <row r="284" spans="1:16" s="39" customFormat="1" ht="12" hidden="1" customHeight="1" x14ac:dyDescent="0.2">
      <c r="A284" s="11"/>
      <c r="C284" s="91"/>
      <c r="D284" s="24" t="str">
        <f t="shared" ref="D284:O284" si="24">D$229</f>
        <v>4月</v>
      </c>
      <c r="E284" s="24" t="str">
        <f t="shared" si="24"/>
        <v>5月</v>
      </c>
      <c r="F284" s="24" t="str">
        <f t="shared" si="24"/>
        <v>6月</v>
      </c>
      <c r="G284" s="24" t="str">
        <f t="shared" si="24"/>
        <v>7月</v>
      </c>
      <c r="H284" s="24" t="str">
        <f t="shared" si="24"/>
        <v>8月</v>
      </c>
      <c r="I284" s="24" t="str">
        <f t="shared" si="24"/>
        <v>9月</v>
      </c>
      <c r="J284" s="24" t="str">
        <f t="shared" si="24"/>
        <v>10月</v>
      </c>
      <c r="K284" s="24" t="str">
        <f t="shared" si="24"/>
        <v>11月</v>
      </c>
      <c r="L284" s="24" t="str">
        <f t="shared" si="24"/>
        <v>12月</v>
      </c>
      <c r="M284" s="24" t="str">
        <f t="shared" si="24"/>
        <v>1月</v>
      </c>
      <c r="N284" s="24" t="str">
        <f t="shared" si="24"/>
        <v>2月</v>
      </c>
      <c r="O284" s="24" t="str">
        <f t="shared" si="24"/>
        <v>3月</v>
      </c>
      <c r="P284" s="24" t="s">
        <v>61</v>
      </c>
    </row>
    <row r="285" spans="1:16" s="39" customFormat="1" ht="12" hidden="1" customHeight="1" x14ac:dyDescent="0.2">
      <c r="A285" s="11">
        <v>1</v>
      </c>
      <c r="C285" s="105" t="str">
        <f t="shared" ref="C285:C334" si="25">$C230</f>
        <v>加工食品</v>
      </c>
      <c r="D285" s="18" t="str">
        <f t="shared" ref="D285:H334" si="26">IF(INDEX(累計比較データ,$A285,D$228*4+$E$1)="", "--", INDEX(累計比較データ,$A285,D$228*4+$E$1))</f>
        <v>--</v>
      </c>
      <c r="E285" s="18">
        <f t="shared" si="26"/>
        <v>16355750.9693</v>
      </c>
      <c r="F285" s="18">
        <f t="shared" si="26"/>
        <v>16496591.464600001</v>
      </c>
      <c r="G285" s="18">
        <f t="shared" si="26"/>
        <v>16460427.151900001</v>
      </c>
      <c r="H285" s="18">
        <f t="shared" si="26"/>
        <v>16352183.651900001</v>
      </c>
      <c r="I285" s="18">
        <f t="shared" ref="I285:M334" si="27">IF(INDEX(累計比較データ,$A285,I$228*4+$E$1)="", "--", INDEX(累計比較データ,$A285,I$228*4+$E$1))</f>
        <v>16024626.1544</v>
      </c>
      <c r="J285" s="18">
        <f t="shared" si="27"/>
        <v>17477347.194800001</v>
      </c>
      <c r="K285" s="18">
        <f t="shared" si="27"/>
        <v>16449680.290899999</v>
      </c>
      <c r="L285" s="18">
        <f t="shared" si="27"/>
        <v>18443508.606699999</v>
      </c>
      <c r="M285" s="18">
        <f t="shared" si="27"/>
        <v>16076283.625800001</v>
      </c>
      <c r="N285" s="18">
        <f t="shared" ref="N285:O334" si="28">IF(INDEX(累計比較データ,$A285,N$228*4+$E$1)="", "--", INDEX(累計比較データ,$A285,N$228*4+$E$1))</f>
        <v>15561129.705399999</v>
      </c>
      <c r="O285" s="18">
        <f t="shared" si="28"/>
        <v>16819307.793400001</v>
      </c>
      <c r="P285" s="101">
        <f t="shared" ref="P285:P334" si="29">IF(INDEX(合算比較データ,$A285,P$228*4+$E$1)="", "--", INDEX(合算比較データ,$A285,P$228*4+$E$1))</f>
        <v>182516836.60910001</v>
      </c>
    </row>
    <row r="286" spans="1:16" s="39" customFormat="1" ht="12" hidden="1" customHeight="1" x14ac:dyDescent="0.2">
      <c r="A286" s="11">
        <v>2</v>
      </c>
      <c r="C286" s="105" t="str">
        <f t="shared" si="25"/>
        <v>生鮮食品</v>
      </c>
      <c r="D286" s="18" t="str">
        <f t="shared" si="26"/>
        <v>--</v>
      </c>
      <c r="E286" s="18">
        <f t="shared" si="26"/>
        <v>3959526.3561999998</v>
      </c>
      <c r="F286" s="18">
        <f t="shared" si="26"/>
        <v>3889259.1269</v>
      </c>
      <c r="G286" s="18">
        <f t="shared" si="26"/>
        <v>3558597.7903</v>
      </c>
      <c r="H286" s="18">
        <f t="shared" si="26"/>
        <v>3558286.264</v>
      </c>
      <c r="I286" s="18">
        <f t="shared" si="27"/>
        <v>3710683.3862999999</v>
      </c>
      <c r="J286" s="18">
        <f t="shared" si="27"/>
        <v>4141895.6425999999</v>
      </c>
      <c r="K286" s="18">
        <f t="shared" si="27"/>
        <v>3623659.4556999998</v>
      </c>
      <c r="L286" s="18">
        <f t="shared" si="27"/>
        <v>3874881.3267000001</v>
      </c>
      <c r="M286" s="18">
        <f t="shared" si="27"/>
        <v>3681190.9555000002</v>
      </c>
      <c r="N286" s="18">
        <f t="shared" si="28"/>
        <v>3565545.2842000001</v>
      </c>
      <c r="O286" s="18">
        <f t="shared" si="28"/>
        <v>3824616.8650000002</v>
      </c>
      <c r="P286" s="101">
        <f t="shared" si="29"/>
        <v>41388142.453400001</v>
      </c>
    </row>
    <row r="287" spans="1:16" s="39" customFormat="1" ht="12" hidden="1" customHeight="1" x14ac:dyDescent="0.2">
      <c r="A287" s="11">
        <v>3</v>
      </c>
      <c r="C287" s="105" t="str">
        <f t="shared" si="25"/>
        <v>菓子類</v>
      </c>
      <c r="D287" s="18" t="str">
        <f t="shared" si="26"/>
        <v>--</v>
      </c>
      <c r="E287" s="18">
        <f t="shared" si="26"/>
        <v>7540729.7660999997</v>
      </c>
      <c r="F287" s="18">
        <f t="shared" si="26"/>
        <v>7535603.3874000004</v>
      </c>
      <c r="G287" s="18">
        <f t="shared" si="26"/>
        <v>7971454.7544999998</v>
      </c>
      <c r="H287" s="18">
        <f t="shared" si="26"/>
        <v>7737684.1960000005</v>
      </c>
      <c r="I287" s="18">
        <f t="shared" si="27"/>
        <v>7015545.0192999998</v>
      </c>
      <c r="J287" s="18">
        <f t="shared" si="27"/>
        <v>7190950.2204</v>
      </c>
      <c r="K287" s="18">
        <f t="shared" si="27"/>
        <v>6475765.8616000004</v>
      </c>
      <c r="L287" s="18">
        <f t="shared" si="27"/>
        <v>7036566.2621999998</v>
      </c>
      <c r="M287" s="18">
        <f t="shared" si="27"/>
        <v>6547352.0930000003</v>
      </c>
      <c r="N287" s="18">
        <f t="shared" si="28"/>
        <v>6788215.9812000003</v>
      </c>
      <c r="O287" s="18">
        <f t="shared" si="28"/>
        <v>7304903.9765999997</v>
      </c>
      <c r="P287" s="101">
        <f t="shared" si="29"/>
        <v>79144771.518299997</v>
      </c>
    </row>
    <row r="288" spans="1:16" s="39" customFormat="1" ht="12" hidden="1" customHeight="1" x14ac:dyDescent="0.2">
      <c r="A288" s="11">
        <v>4</v>
      </c>
      <c r="C288" s="105" t="str">
        <f t="shared" si="25"/>
        <v>項目4</v>
      </c>
      <c r="D288" s="18" t="str">
        <f t="shared" si="26"/>
        <v>--</v>
      </c>
      <c r="E288" s="18" t="str">
        <f t="shared" si="26"/>
        <v>--</v>
      </c>
      <c r="F288" s="18" t="str">
        <f t="shared" si="26"/>
        <v>--</v>
      </c>
      <c r="G288" s="18" t="str">
        <f t="shared" si="26"/>
        <v>--</v>
      </c>
      <c r="H288" s="18" t="str">
        <f t="shared" si="26"/>
        <v>--</v>
      </c>
      <c r="I288" s="18" t="str">
        <f t="shared" si="27"/>
        <v>--</v>
      </c>
      <c r="J288" s="18" t="str">
        <f t="shared" si="27"/>
        <v>--</v>
      </c>
      <c r="K288" s="18" t="str">
        <f t="shared" si="27"/>
        <v>--</v>
      </c>
      <c r="L288" s="18" t="str">
        <f t="shared" si="27"/>
        <v>--</v>
      </c>
      <c r="M288" s="18" t="str">
        <f t="shared" si="27"/>
        <v>--</v>
      </c>
      <c r="N288" s="18" t="str">
        <f t="shared" si="28"/>
        <v>--</v>
      </c>
      <c r="O288" s="18" t="str">
        <f t="shared" si="28"/>
        <v>--</v>
      </c>
      <c r="P288" s="101" t="str">
        <f t="shared" si="29"/>
        <v>--</v>
      </c>
    </row>
    <row r="289" spans="1:16" s="39" customFormat="1" ht="12" hidden="1" customHeight="1" x14ac:dyDescent="0.2">
      <c r="A289" s="11">
        <v>5</v>
      </c>
      <c r="C289" s="105" t="str">
        <f t="shared" si="25"/>
        <v>項目5</v>
      </c>
      <c r="D289" s="18" t="str">
        <f t="shared" si="26"/>
        <v>--</v>
      </c>
      <c r="E289" s="18" t="str">
        <f t="shared" si="26"/>
        <v>--</v>
      </c>
      <c r="F289" s="18" t="str">
        <f t="shared" si="26"/>
        <v>--</v>
      </c>
      <c r="G289" s="18" t="str">
        <f t="shared" si="26"/>
        <v>--</v>
      </c>
      <c r="H289" s="18" t="str">
        <f t="shared" si="26"/>
        <v>--</v>
      </c>
      <c r="I289" s="18" t="str">
        <f t="shared" si="27"/>
        <v>--</v>
      </c>
      <c r="J289" s="18" t="str">
        <f t="shared" si="27"/>
        <v>--</v>
      </c>
      <c r="K289" s="18" t="str">
        <f t="shared" si="27"/>
        <v>--</v>
      </c>
      <c r="L289" s="18" t="str">
        <f t="shared" si="27"/>
        <v>--</v>
      </c>
      <c r="M289" s="18" t="str">
        <f t="shared" si="27"/>
        <v>--</v>
      </c>
      <c r="N289" s="18" t="str">
        <f t="shared" si="28"/>
        <v>--</v>
      </c>
      <c r="O289" s="18" t="str">
        <f t="shared" si="28"/>
        <v>--</v>
      </c>
      <c r="P289" s="101" t="str">
        <f t="shared" si="29"/>
        <v>--</v>
      </c>
    </row>
    <row r="290" spans="1:16" s="39" customFormat="1" ht="12" hidden="1" customHeight="1" x14ac:dyDescent="0.2">
      <c r="A290" s="11">
        <v>6</v>
      </c>
      <c r="C290" s="105" t="str">
        <f t="shared" si="25"/>
        <v>項目6</v>
      </c>
      <c r="D290" s="18" t="str">
        <f t="shared" si="26"/>
        <v>--</v>
      </c>
      <c r="E290" s="18" t="str">
        <f t="shared" si="26"/>
        <v>--</v>
      </c>
      <c r="F290" s="18" t="str">
        <f t="shared" si="26"/>
        <v>--</v>
      </c>
      <c r="G290" s="18" t="str">
        <f t="shared" si="26"/>
        <v>--</v>
      </c>
      <c r="H290" s="18" t="str">
        <f t="shared" si="26"/>
        <v>--</v>
      </c>
      <c r="I290" s="18" t="str">
        <f t="shared" si="27"/>
        <v>--</v>
      </c>
      <c r="J290" s="18" t="str">
        <f t="shared" si="27"/>
        <v>--</v>
      </c>
      <c r="K290" s="18" t="str">
        <f t="shared" si="27"/>
        <v>--</v>
      </c>
      <c r="L290" s="18" t="str">
        <f t="shared" si="27"/>
        <v>--</v>
      </c>
      <c r="M290" s="18" t="str">
        <f t="shared" si="27"/>
        <v>--</v>
      </c>
      <c r="N290" s="18" t="str">
        <f t="shared" si="28"/>
        <v>--</v>
      </c>
      <c r="O290" s="18" t="str">
        <f t="shared" si="28"/>
        <v>--</v>
      </c>
      <c r="P290" s="101" t="str">
        <f t="shared" si="29"/>
        <v>--</v>
      </c>
    </row>
    <row r="291" spans="1:16" s="39" customFormat="1" ht="12" hidden="1" customHeight="1" x14ac:dyDescent="0.2">
      <c r="A291" s="11">
        <v>7</v>
      </c>
      <c r="C291" s="105" t="str">
        <f t="shared" si="25"/>
        <v>項目7</v>
      </c>
      <c r="D291" s="18" t="str">
        <f t="shared" si="26"/>
        <v>--</v>
      </c>
      <c r="E291" s="18" t="str">
        <f t="shared" si="26"/>
        <v>--</v>
      </c>
      <c r="F291" s="18" t="str">
        <f t="shared" si="26"/>
        <v>--</v>
      </c>
      <c r="G291" s="18" t="str">
        <f t="shared" si="26"/>
        <v>--</v>
      </c>
      <c r="H291" s="18" t="str">
        <f t="shared" si="26"/>
        <v>--</v>
      </c>
      <c r="I291" s="18" t="str">
        <f t="shared" si="27"/>
        <v>--</v>
      </c>
      <c r="J291" s="18" t="str">
        <f t="shared" si="27"/>
        <v>--</v>
      </c>
      <c r="K291" s="18" t="str">
        <f t="shared" si="27"/>
        <v>--</v>
      </c>
      <c r="L291" s="18" t="str">
        <f t="shared" si="27"/>
        <v>--</v>
      </c>
      <c r="M291" s="18" t="str">
        <f t="shared" si="27"/>
        <v>--</v>
      </c>
      <c r="N291" s="18" t="str">
        <f t="shared" si="28"/>
        <v>--</v>
      </c>
      <c r="O291" s="18" t="str">
        <f t="shared" si="28"/>
        <v>--</v>
      </c>
      <c r="P291" s="101" t="str">
        <f t="shared" si="29"/>
        <v>--</v>
      </c>
    </row>
    <row r="292" spans="1:16" s="39" customFormat="1" ht="12" hidden="1" customHeight="1" x14ac:dyDescent="0.2">
      <c r="A292" s="11">
        <v>8</v>
      </c>
      <c r="C292" s="105" t="str">
        <f t="shared" si="25"/>
        <v>項目8</v>
      </c>
      <c r="D292" s="18" t="str">
        <f t="shared" si="26"/>
        <v>--</v>
      </c>
      <c r="E292" s="18" t="str">
        <f t="shared" si="26"/>
        <v>--</v>
      </c>
      <c r="F292" s="18" t="str">
        <f t="shared" si="26"/>
        <v>--</v>
      </c>
      <c r="G292" s="18" t="str">
        <f t="shared" si="26"/>
        <v>--</v>
      </c>
      <c r="H292" s="18" t="str">
        <f t="shared" si="26"/>
        <v>--</v>
      </c>
      <c r="I292" s="18" t="str">
        <f t="shared" si="27"/>
        <v>--</v>
      </c>
      <c r="J292" s="18" t="str">
        <f t="shared" si="27"/>
        <v>--</v>
      </c>
      <c r="K292" s="18" t="str">
        <f t="shared" si="27"/>
        <v>--</v>
      </c>
      <c r="L292" s="18" t="str">
        <f t="shared" si="27"/>
        <v>--</v>
      </c>
      <c r="M292" s="18" t="str">
        <f t="shared" si="27"/>
        <v>--</v>
      </c>
      <c r="N292" s="18" t="str">
        <f t="shared" si="28"/>
        <v>--</v>
      </c>
      <c r="O292" s="18" t="str">
        <f t="shared" si="28"/>
        <v>--</v>
      </c>
      <c r="P292" s="101" t="str">
        <f t="shared" si="29"/>
        <v>--</v>
      </c>
    </row>
    <row r="293" spans="1:16" s="39" customFormat="1" ht="12" hidden="1" customHeight="1" x14ac:dyDescent="0.2">
      <c r="A293" s="11">
        <v>9</v>
      </c>
      <c r="C293" s="105" t="str">
        <f t="shared" si="25"/>
        <v>項目9</v>
      </c>
      <c r="D293" s="18" t="str">
        <f t="shared" si="26"/>
        <v>--</v>
      </c>
      <c r="E293" s="18" t="str">
        <f t="shared" si="26"/>
        <v>--</v>
      </c>
      <c r="F293" s="18" t="str">
        <f t="shared" si="26"/>
        <v>--</v>
      </c>
      <c r="G293" s="18" t="str">
        <f t="shared" si="26"/>
        <v>--</v>
      </c>
      <c r="H293" s="18" t="str">
        <f t="shared" si="26"/>
        <v>--</v>
      </c>
      <c r="I293" s="18" t="str">
        <f t="shared" si="27"/>
        <v>--</v>
      </c>
      <c r="J293" s="18" t="str">
        <f t="shared" si="27"/>
        <v>--</v>
      </c>
      <c r="K293" s="18" t="str">
        <f t="shared" si="27"/>
        <v>--</v>
      </c>
      <c r="L293" s="18" t="str">
        <f t="shared" si="27"/>
        <v>--</v>
      </c>
      <c r="M293" s="18" t="str">
        <f t="shared" si="27"/>
        <v>--</v>
      </c>
      <c r="N293" s="18" t="str">
        <f t="shared" si="28"/>
        <v>--</v>
      </c>
      <c r="O293" s="18" t="str">
        <f t="shared" si="28"/>
        <v>--</v>
      </c>
      <c r="P293" s="101" t="str">
        <f t="shared" si="29"/>
        <v>--</v>
      </c>
    </row>
    <row r="294" spans="1:16" s="39" customFormat="1" ht="12" hidden="1" customHeight="1" x14ac:dyDescent="0.2">
      <c r="A294" s="11">
        <v>10</v>
      </c>
      <c r="C294" s="105" t="str">
        <f t="shared" si="25"/>
        <v>項目10</v>
      </c>
      <c r="D294" s="18" t="str">
        <f t="shared" si="26"/>
        <v>--</v>
      </c>
      <c r="E294" s="18" t="str">
        <f t="shared" si="26"/>
        <v>--</v>
      </c>
      <c r="F294" s="18" t="str">
        <f t="shared" si="26"/>
        <v>--</v>
      </c>
      <c r="G294" s="18" t="str">
        <f t="shared" si="26"/>
        <v>--</v>
      </c>
      <c r="H294" s="18" t="str">
        <f t="shared" si="26"/>
        <v>--</v>
      </c>
      <c r="I294" s="18" t="str">
        <f t="shared" si="27"/>
        <v>--</v>
      </c>
      <c r="J294" s="18" t="str">
        <f t="shared" si="27"/>
        <v>--</v>
      </c>
      <c r="K294" s="18" t="str">
        <f t="shared" si="27"/>
        <v>--</v>
      </c>
      <c r="L294" s="18" t="str">
        <f t="shared" si="27"/>
        <v>--</v>
      </c>
      <c r="M294" s="18" t="str">
        <f t="shared" si="27"/>
        <v>--</v>
      </c>
      <c r="N294" s="18" t="str">
        <f t="shared" si="28"/>
        <v>--</v>
      </c>
      <c r="O294" s="18" t="str">
        <f t="shared" si="28"/>
        <v>--</v>
      </c>
      <c r="P294" s="101" t="str">
        <f t="shared" si="29"/>
        <v>--</v>
      </c>
    </row>
    <row r="295" spans="1:16" s="39" customFormat="1" ht="12" hidden="1" customHeight="1" x14ac:dyDescent="0.2">
      <c r="A295" s="11">
        <v>11</v>
      </c>
      <c r="C295" s="105" t="str">
        <f t="shared" si="25"/>
        <v>項目11</v>
      </c>
      <c r="D295" s="18" t="str">
        <f t="shared" si="26"/>
        <v>--</v>
      </c>
      <c r="E295" s="18" t="str">
        <f t="shared" si="26"/>
        <v>--</v>
      </c>
      <c r="F295" s="18" t="str">
        <f t="shared" si="26"/>
        <v>--</v>
      </c>
      <c r="G295" s="18" t="str">
        <f t="shared" si="26"/>
        <v>--</v>
      </c>
      <c r="H295" s="18" t="str">
        <f t="shared" si="26"/>
        <v>--</v>
      </c>
      <c r="I295" s="18" t="str">
        <f t="shared" si="27"/>
        <v>--</v>
      </c>
      <c r="J295" s="18" t="str">
        <f t="shared" si="27"/>
        <v>--</v>
      </c>
      <c r="K295" s="18" t="str">
        <f t="shared" si="27"/>
        <v>--</v>
      </c>
      <c r="L295" s="18" t="str">
        <f t="shared" si="27"/>
        <v>--</v>
      </c>
      <c r="M295" s="18" t="str">
        <f t="shared" si="27"/>
        <v>--</v>
      </c>
      <c r="N295" s="18" t="str">
        <f t="shared" si="28"/>
        <v>--</v>
      </c>
      <c r="O295" s="18" t="str">
        <f t="shared" si="28"/>
        <v>--</v>
      </c>
      <c r="P295" s="101" t="str">
        <f t="shared" si="29"/>
        <v>--</v>
      </c>
    </row>
    <row r="296" spans="1:16" s="39" customFormat="1" ht="12" hidden="1" customHeight="1" x14ac:dyDescent="0.2">
      <c r="A296" s="11">
        <v>12</v>
      </c>
      <c r="C296" s="105" t="str">
        <f t="shared" si="25"/>
        <v>項目12</v>
      </c>
      <c r="D296" s="18" t="str">
        <f t="shared" si="26"/>
        <v>--</v>
      </c>
      <c r="E296" s="18" t="str">
        <f t="shared" si="26"/>
        <v>--</v>
      </c>
      <c r="F296" s="18" t="str">
        <f t="shared" si="26"/>
        <v>--</v>
      </c>
      <c r="G296" s="18" t="str">
        <f t="shared" si="26"/>
        <v>--</v>
      </c>
      <c r="H296" s="18" t="str">
        <f t="shared" si="26"/>
        <v>--</v>
      </c>
      <c r="I296" s="18" t="str">
        <f t="shared" si="27"/>
        <v>--</v>
      </c>
      <c r="J296" s="18" t="str">
        <f t="shared" si="27"/>
        <v>--</v>
      </c>
      <c r="K296" s="18" t="str">
        <f t="shared" si="27"/>
        <v>--</v>
      </c>
      <c r="L296" s="18" t="str">
        <f t="shared" si="27"/>
        <v>--</v>
      </c>
      <c r="M296" s="18" t="str">
        <f t="shared" si="27"/>
        <v>--</v>
      </c>
      <c r="N296" s="18" t="str">
        <f t="shared" si="28"/>
        <v>--</v>
      </c>
      <c r="O296" s="18" t="str">
        <f t="shared" si="28"/>
        <v>--</v>
      </c>
      <c r="P296" s="101" t="str">
        <f t="shared" si="29"/>
        <v>--</v>
      </c>
    </row>
    <row r="297" spans="1:16" s="39" customFormat="1" ht="12" hidden="1" customHeight="1" x14ac:dyDescent="0.2">
      <c r="A297" s="11">
        <v>13</v>
      </c>
      <c r="C297" s="105" t="str">
        <f t="shared" si="25"/>
        <v>項目13</v>
      </c>
      <c r="D297" s="18" t="str">
        <f t="shared" si="26"/>
        <v>--</v>
      </c>
      <c r="E297" s="18" t="str">
        <f t="shared" si="26"/>
        <v>--</v>
      </c>
      <c r="F297" s="18" t="str">
        <f t="shared" si="26"/>
        <v>--</v>
      </c>
      <c r="G297" s="18" t="str">
        <f t="shared" si="26"/>
        <v>--</v>
      </c>
      <c r="H297" s="18" t="str">
        <f t="shared" si="26"/>
        <v>--</v>
      </c>
      <c r="I297" s="18" t="str">
        <f t="shared" si="27"/>
        <v>--</v>
      </c>
      <c r="J297" s="18" t="str">
        <f t="shared" si="27"/>
        <v>--</v>
      </c>
      <c r="K297" s="18" t="str">
        <f t="shared" si="27"/>
        <v>--</v>
      </c>
      <c r="L297" s="18" t="str">
        <f t="shared" si="27"/>
        <v>--</v>
      </c>
      <c r="M297" s="18" t="str">
        <f t="shared" si="27"/>
        <v>--</v>
      </c>
      <c r="N297" s="18" t="str">
        <f t="shared" si="28"/>
        <v>--</v>
      </c>
      <c r="O297" s="18" t="str">
        <f t="shared" si="28"/>
        <v>--</v>
      </c>
      <c r="P297" s="101" t="str">
        <f t="shared" si="29"/>
        <v>--</v>
      </c>
    </row>
    <row r="298" spans="1:16" s="39" customFormat="1" ht="12" hidden="1" customHeight="1" x14ac:dyDescent="0.2">
      <c r="A298" s="11">
        <v>14</v>
      </c>
      <c r="C298" s="105" t="str">
        <f t="shared" si="25"/>
        <v>項目14</v>
      </c>
      <c r="D298" s="18" t="str">
        <f t="shared" si="26"/>
        <v>--</v>
      </c>
      <c r="E298" s="18" t="str">
        <f t="shared" si="26"/>
        <v>--</v>
      </c>
      <c r="F298" s="18" t="str">
        <f t="shared" si="26"/>
        <v>--</v>
      </c>
      <c r="G298" s="18" t="str">
        <f t="shared" si="26"/>
        <v>--</v>
      </c>
      <c r="H298" s="18" t="str">
        <f t="shared" si="26"/>
        <v>--</v>
      </c>
      <c r="I298" s="18" t="str">
        <f t="shared" si="27"/>
        <v>--</v>
      </c>
      <c r="J298" s="18" t="str">
        <f t="shared" si="27"/>
        <v>--</v>
      </c>
      <c r="K298" s="18" t="str">
        <f t="shared" si="27"/>
        <v>--</v>
      </c>
      <c r="L298" s="18" t="str">
        <f t="shared" si="27"/>
        <v>--</v>
      </c>
      <c r="M298" s="18" t="str">
        <f t="shared" si="27"/>
        <v>--</v>
      </c>
      <c r="N298" s="18" t="str">
        <f t="shared" si="28"/>
        <v>--</v>
      </c>
      <c r="O298" s="18" t="str">
        <f t="shared" si="28"/>
        <v>--</v>
      </c>
      <c r="P298" s="101" t="str">
        <f t="shared" si="29"/>
        <v>--</v>
      </c>
    </row>
    <row r="299" spans="1:16" s="39" customFormat="1" ht="12" hidden="1" customHeight="1" x14ac:dyDescent="0.2">
      <c r="A299" s="11">
        <v>15</v>
      </c>
      <c r="C299" s="105" t="str">
        <f t="shared" si="25"/>
        <v>項目15</v>
      </c>
      <c r="D299" s="18" t="str">
        <f t="shared" si="26"/>
        <v>--</v>
      </c>
      <c r="E299" s="18" t="str">
        <f t="shared" si="26"/>
        <v>--</v>
      </c>
      <c r="F299" s="18" t="str">
        <f t="shared" si="26"/>
        <v>--</v>
      </c>
      <c r="G299" s="18" t="str">
        <f t="shared" si="26"/>
        <v>--</v>
      </c>
      <c r="H299" s="18" t="str">
        <f t="shared" si="26"/>
        <v>--</v>
      </c>
      <c r="I299" s="18" t="str">
        <f t="shared" si="27"/>
        <v>--</v>
      </c>
      <c r="J299" s="18" t="str">
        <f t="shared" si="27"/>
        <v>--</v>
      </c>
      <c r="K299" s="18" t="str">
        <f t="shared" si="27"/>
        <v>--</v>
      </c>
      <c r="L299" s="18" t="str">
        <f t="shared" si="27"/>
        <v>--</v>
      </c>
      <c r="M299" s="18" t="str">
        <f t="shared" si="27"/>
        <v>--</v>
      </c>
      <c r="N299" s="18" t="str">
        <f t="shared" si="28"/>
        <v>--</v>
      </c>
      <c r="O299" s="18" t="str">
        <f t="shared" si="28"/>
        <v>--</v>
      </c>
      <c r="P299" s="101" t="str">
        <f t="shared" si="29"/>
        <v>--</v>
      </c>
    </row>
    <row r="300" spans="1:16" s="39" customFormat="1" ht="12" hidden="1" customHeight="1" x14ac:dyDescent="0.2">
      <c r="A300" s="11">
        <v>16</v>
      </c>
      <c r="C300" s="105" t="str">
        <f t="shared" si="25"/>
        <v>項目16</v>
      </c>
      <c r="D300" s="18" t="str">
        <f t="shared" si="26"/>
        <v>--</v>
      </c>
      <c r="E300" s="18" t="str">
        <f t="shared" si="26"/>
        <v>--</v>
      </c>
      <c r="F300" s="18" t="str">
        <f t="shared" si="26"/>
        <v>--</v>
      </c>
      <c r="G300" s="18" t="str">
        <f t="shared" si="26"/>
        <v>--</v>
      </c>
      <c r="H300" s="18" t="str">
        <f t="shared" si="26"/>
        <v>--</v>
      </c>
      <c r="I300" s="18" t="str">
        <f t="shared" si="27"/>
        <v>--</v>
      </c>
      <c r="J300" s="18" t="str">
        <f t="shared" si="27"/>
        <v>--</v>
      </c>
      <c r="K300" s="18" t="str">
        <f t="shared" si="27"/>
        <v>--</v>
      </c>
      <c r="L300" s="18" t="str">
        <f t="shared" si="27"/>
        <v>--</v>
      </c>
      <c r="M300" s="18" t="str">
        <f t="shared" si="27"/>
        <v>--</v>
      </c>
      <c r="N300" s="18" t="str">
        <f t="shared" si="28"/>
        <v>--</v>
      </c>
      <c r="O300" s="18" t="str">
        <f t="shared" si="28"/>
        <v>--</v>
      </c>
      <c r="P300" s="101" t="str">
        <f t="shared" si="29"/>
        <v>--</v>
      </c>
    </row>
    <row r="301" spans="1:16" s="39" customFormat="1" ht="12" hidden="1" customHeight="1" x14ac:dyDescent="0.2">
      <c r="A301" s="11">
        <v>17</v>
      </c>
      <c r="C301" s="105" t="str">
        <f t="shared" si="25"/>
        <v>項目17</v>
      </c>
      <c r="D301" s="18" t="str">
        <f t="shared" si="26"/>
        <v>--</v>
      </c>
      <c r="E301" s="18" t="str">
        <f t="shared" si="26"/>
        <v>--</v>
      </c>
      <c r="F301" s="18" t="str">
        <f t="shared" si="26"/>
        <v>--</v>
      </c>
      <c r="G301" s="18" t="str">
        <f t="shared" si="26"/>
        <v>--</v>
      </c>
      <c r="H301" s="18" t="str">
        <f t="shared" si="26"/>
        <v>--</v>
      </c>
      <c r="I301" s="18" t="str">
        <f t="shared" si="27"/>
        <v>--</v>
      </c>
      <c r="J301" s="18" t="str">
        <f t="shared" si="27"/>
        <v>--</v>
      </c>
      <c r="K301" s="18" t="str">
        <f t="shared" si="27"/>
        <v>--</v>
      </c>
      <c r="L301" s="18" t="str">
        <f t="shared" si="27"/>
        <v>--</v>
      </c>
      <c r="M301" s="18" t="str">
        <f t="shared" si="27"/>
        <v>--</v>
      </c>
      <c r="N301" s="18" t="str">
        <f t="shared" si="28"/>
        <v>--</v>
      </c>
      <c r="O301" s="18" t="str">
        <f t="shared" si="28"/>
        <v>--</v>
      </c>
      <c r="P301" s="101" t="str">
        <f t="shared" si="29"/>
        <v>--</v>
      </c>
    </row>
    <row r="302" spans="1:16" s="39" customFormat="1" ht="12" hidden="1" customHeight="1" x14ac:dyDescent="0.2">
      <c r="A302" s="11">
        <v>18</v>
      </c>
      <c r="C302" s="105" t="str">
        <f t="shared" si="25"/>
        <v>項目18</v>
      </c>
      <c r="D302" s="18" t="str">
        <f t="shared" si="26"/>
        <v>--</v>
      </c>
      <c r="E302" s="18" t="str">
        <f t="shared" si="26"/>
        <v>--</v>
      </c>
      <c r="F302" s="18" t="str">
        <f t="shared" si="26"/>
        <v>--</v>
      </c>
      <c r="G302" s="18" t="str">
        <f t="shared" si="26"/>
        <v>--</v>
      </c>
      <c r="H302" s="18" t="str">
        <f t="shared" si="26"/>
        <v>--</v>
      </c>
      <c r="I302" s="18" t="str">
        <f t="shared" si="27"/>
        <v>--</v>
      </c>
      <c r="J302" s="18" t="str">
        <f t="shared" si="27"/>
        <v>--</v>
      </c>
      <c r="K302" s="18" t="str">
        <f t="shared" si="27"/>
        <v>--</v>
      </c>
      <c r="L302" s="18" t="str">
        <f t="shared" si="27"/>
        <v>--</v>
      </c>
      <c r="M302" s="18" t="str">
        <f t="shared" si="27"/>
        <v>--</v>
      </c>
      <c r="N302" s="18" t="str">
        <f t="shared" si="28"/>
        <v>--</v>
      </c>
      <c r="O302" s="18" t="str">
        <f t="shared" si="28"/>
        <v>--</v>
      </c>
      <c r="P302" s="101" t="str">
        <f t="shared" si="29"/>
        <v>--</v>
      </c>
    </row>
    <row r="303" spans="1:16" s="39" customFormat="1" ht="12" hidden="1" customHeight="1" x14ac:dyDescent="0.2">
      <c r="A303" s="11">
        <v>19</v>
      </c>
      <c r="C303" s="105" t="str">
        <f t="shared" si="25"/>
        <v>項目19</v>
      </c>
      <c r="D303" s="18" t="str">
        <f t="shared" si="26"/>
        <v>--</v>
      </c>
      <c r="E303" s="18" t="str">
        <f t="shared" si="26"/>
        <v>--</v>
      </c>
      <c r="F303" s="18" t="str">
        <f t="shared" si="26"/>
        <v>--</v>
      </c>
      <c r="G303" s="18" t="str">
        <f t="shared" si="26"/>
        <v>--</v>
      </c>
      <c r="H303" s="18" t="str">
        <f t="shared" si="26"/>
        <v>--</v>
      </c>
      <c r="I303" s="18" t="str">
        <f t="shared" si="27"/>
        <v>--</v>
      </c>
      <c r="J303" s="18" t="str">
        <f t="shared" si="27"/>
        <v>--</v>
      </c>
      <c r="K303" s="18" t="str">
        <f t="shared" si="27"/>
        <v>--</v>
      </c>
      <c r="L303" s="18" t="str">
        <f t="shared" si="27"/>
        <v>--</v>
      </c>
      <c r="M303" s="18" t="str">
        <f t="shared" si="27"/>
        <v>--</v>
      </c>
      <c r="N303" s="18" t="str">
        <f t="shared" si="28"/>
        <v>--</v>
      </c>
      <c r="O303" s="18" t="str">
        <f t="shared" si="28"/>
        <v>--</v>
      </c>
      <c r="P303" s="101" t="str">
        <f t="shared" si="29"/>
        <v>--</v>
      </c>
    </row>
    <row r="304" spans="1:16" s="39" customFormat="1" ht="12" hidden="1" customHeight="1" x14ac:dyDescent="0.2">
      <c r="A304" s="11">
        <v>20</v>
      </c>
      <c r="C304" s="105" t="str">
        <f t="shared" si="25"/>
        <v>項目20</v>
      </c>
      <c r="D304" s="18" t="str">
        <f t="shared" si="26"/>
        <v>--</v>
      </c>
      <c r="E304" s="18" t="str">
        <f t="shared" si="26"/>
        <v>--</v>
      </c>
      <c r="F304" s="18" t="str">
        <f t="shared" si="26"/>
        <v>--</v>
      </c>
      <c r="G304" s="18" t="str">
        <f t="shared" si="26"/>
        <v>--</v>
      </c>
      <c r="H304" s="18" t="str">
        <f t="shared" si="26"/>
        <v>--</v>
      </c>
      <c r="I304" s="18" t="str">
        <f t="shared" si="27"/>
        <v>--</v>
      </c>
      <c r="J304" s="18" t="str">
        <f t="shared" si="27"/>
        <v>--</v>
      </c>
      <c r="K304" s="18" t="str">
        <f t="shared" si="27"/>
        <v>--</v>
      </c>
      <c r="L304" s="18" t="str">
        <f t="shared" si="27"/>
        <v>--</v>
      </c>
      <c r="M304" s="18" t="str">
        <f t="shared" si="27"/>
        <v>--</v>
      </c>
      <c r="N304" s="18" t="str">
        <f t="shared" si="28"/>
        <v>--</v>
      </c>
      <c r="O304" s="18" t="str">
        <f t="shared" si="28"/>
        <v>--</v>
      </c>
      <c r="P304" s="101" t="str">
        <f t="shared" si="29"/>
        <v>--</v>
      </c>
    </row>
    <row r="305" spans="1:16" s="39" customFormat="1" ht="12" hidden="1" customHeight="1" x14ac:dyDescent="0.2">
      <c r="A305" s="11">
        <v>21</v>
      </c>
      <c r="C305" s="105" t="str">
        <f t="shared" si="25"/>
        <v>項目21</v>
      </c>
      <c r="D305" s="18" t="str">
        <f t="shared" si="26"/>
        <v>--</v>
      </c>
      <c r="E305" s="18" t="str">
        <f t="shared" si="26"/>
        <v>--</v>
      </c>
      <c r="F305" s="18" t="str">
        <f t="shared" si="26"/>
        <v>--</v>
      </c>
      <c r="G305" s="18" t="str">
        <f t="shared" si="26"/>
        <v>--</v>
      </c>
      <c r="H305" s="18" t="str">
        <f t="shared" si="26"/>
        <v>--</v>
      </c>
      <c r="I305" s="18" t="str">
        <f t="shared" si="27"/>
        <v>--</v>
      </c>
      <c r="J305" s="18" t="str">
        <f t="shared" si="27"/>
        <v>--</v>
      </c>
      <c r="K305" s="18" t="str">
        <f t="shared" si="27"/>
        <v>--</v>
      </c>
      <c r="L305" s="18" t="str">
        <f t="shared" si="27"/>
        <v>--</v>
      </c>
      <c r="M305" s="18" t="str">
        <f t="shared" si="27"/>
        <v>--</v>
      </c>
      <c r="N305" s="18" t="str">
        <f t="shared" si="28"/>
        <v>--</v>
      </c>
      <c r="O305" s="18" t="str">
        <f t="shared" si="28"/>
        <v>--</v>
      </c>
      <c r="P305" s="101" t="str">
        <f t="shared" si="29"/>
        <v>--</v>
      </c>
    </row>
    <row r="306" spans="1:16" s="39" customFormat="1" ht="12" hidden="1" customHeight="1" x14ac:dyDescent="0.2">
      <c r="A306" s="11">
        <v>22</v>
      </c>
      <c r="C306" s="105" t="str">
        <f t="shared" si="25"/>
        <v>項目22</v>
      </c>
      <c r="D306" s="18" t="str">
        <f t="shared" si="26"/>
        <v>--</v>
      </c>
      <c r="E306" s="18" t="str">
        <f t="shared" si="26"/>
        <v>--</v>
      </c>
      <c r="F306" s="18" t="str">
        <f t="shared" si="26"/>
        <v>--</v>
      </c>
      <c r="G306" s="18" t="str">
        <f t="shared" si="26"/>
        <v>--</v>
      </c>
      <c r="H306" s="18" t="str">
        <f t="shared" si="26"/>
        <v>--</v>
      </c>
      <c r="I306" s="18" t="str">
        <f t="shared" si="27"/>
        <v>--</v>
      </c>
      <c r="J306" s="18" t="str">
        <f t="shared" si="27"/>
        <v>--</v>
      </c>
      <c r="K306" s="18" t="str">
        <f t="shared" si="27"/>
        <v>--</v>
      </c>
      <c r="L306" s="18" t="str">
        <f t="shared" si="27"/>
        <v>--</v>
      </c>
      <c r="M306" s="18" t="str">
        <f t="shared" si="27"/>
        <v>--</v>
      </c>
      <c r="N306" s="18" t="str">
        <f t="shared" si="28"/>
        <v>--</v>
      </c>
      <c r="O306" s="18" t="str">
        <f t="shared" si="28"/>
        <v>--</v>
      </c>
      <c r="P306" s="101" t="str">
        <f t="shared" si="29"/>
        <v>--</v>
      </c>
    </row>
    <row r="307" spans="1:16" s="39" customFormat="1" ht="12" hidden="1" customHeight="1" x14ac:dyDescent="0.2">
      <c r="A307" s="11">
        <v>23</v>
      </c>
      <c r="C307" s="105" t="str">
        <f t="shared" si="25"/>
        <v>項目23</v>
      </c>
      <c r="D307" s="18" t="str">
        <f t="shared" si="26"/>
        <v>--</v>
      </c>
      <c r="E307" s="18" t="str">
        <f t="shared" si="26"/>
        <v>--</v>
      </c>
      <c r="F307" s="18" t="str">
        <f t="shared" si="26"/>
        <v>--</v>
      </c>
      <c r="G307" s="18" t="str">
        <f t="shared" si="26"/>
        <v>--</v>
      </c>
      <c r="H307" s="18" t="str">
        <f t="shared" si="26"/>
        <v>--</v>
      </c>
      <c r="I307" s="18" t="str">
        <f t="shared" si="27"/>
        <v>--</v>
      </c>
      <c r="J307" s="18" t="str">
        <f t="shared" si="27"/>
        <v>--</v>
      </c>
      <c r="K307" s="18" t="str">
        <f t="shared" si="27"/>
        <v>--</v>
      </c>
      <c r="L307" s="18" t="str">
        <f t="shared" si="27"/>
        <v>--</v>
      </c>
      <c r="M307" s="18" t="str">
        <f t="shared" si="27"/>
        <v>--</v>
      </c>
      <c r="N307" s="18" t="str">
        <f t="shared" si="28"/>
        <v>--</v>
      </c>
      <c r="O307" s="18" t="str">
        <f t="shared" si="28"/>
        <v>--</v>
      </c>
      <c r="P307" s="101" t="str">
        <f t="shared" si="29"/>
        <v>--</v>
      </c>
    </row>
    <row r="308" spans="1:16" s="39" customFormat="1" ht="12" hidden="1" customHeight="1" x14ac:dyDescent="0.2">
      <c r="A308" s="11">
        <v>24</v>
      </c>
      <c r="C308" s="105" t="str">
        <f t="shared" si="25"/>
        <v>項目24</v>
      </c>
      <c r="D308" s="18" t="str">
        <f t="shared" si="26"/>
        <v>--</v>
      </c>
      <c r="E308" s="18" t="str">
        <f t="shared" si="26"/>
        <v>--</v>
      </c>
      <c r="F308" s="18" t="str">
        <f t="shared" si="26"/>
        <v>--</v>
      </c>
      <c r="G308" s="18" t="str">
        <f t="shared" si="26"/>
        <v>--</v>
      </c>
      <c r="H308" s="18" t="str">
        <f t="shared" si="26"/>
        <v>--</v>
      </c>
      <c r="I308" s="18" t="str">
        <f t="shared" si="27"/>
        <v>--</v>
      </c>
      <c r="J308" s="18" t="str">
        <f t="shared" si="27"/>
        <v>--</v>
      </c>
      <c r="K308" s="18" t="str">
        <f t="shared" si="27"/>
        <v>--</v>
      </c>
      <c r="L308" s="18" t="str">
        <f t="shared" si="27"/>
        <v>--</v>
      </c>
      <c r="M308" s="18" t="str">
        <f t="shared" si="27"/>
        <v>--</v>
      </c>
      <c r="N308" s="18" t="str">
        <f t="shared" si="28"/>
        <v>--</v>
      </c>
      <c r="O308" s="18" t="str">
        <f t="shared" si="28"/>
        <v>--</v>
      </c>
      <c r="P308" s="101" t="str">
        <f t="shared" si="29"/>
        <v>--</v>
      </c>
    </row>
    <row r="309" spans="1:16" s="39" customFormat="1" ht="12" hidden="1" customHeight="1" x14ac:dyDescent="0.2">
      <c r="A309" s="11">
        <v>25</v>
      </c>
      <c r="C309" s="105" t="str">
        <f t="shared" si="25"/>
        <v>項目25</v>
      </c>
      <c r="D309" s="18" t="str">
        <f t="shared" si="26"/>
        <v>--</v>
      </c>
      <c r="E309" s="18" t="str">
        <f t="shared" si="26"/>
        <v>--</v>
      </c>
      <c r="F309" s="18" t="str">
        <f t="shared" si="26"/>
        <v>--</v>
      </c>
      <c r="G309" s="18" t="str">
        <f t="shared" si="26"/>
        <v>--</v>
      </c>
      <c r="H309" s="18" t="str">
        <f t="shared" si="26"/>
        <v>--</v>
      </c>
      <c r="I309" s="18" t="str">
        <f t="shared" si="27"/>
        <v>--</v>
      </c>
      <c r="J309" s="18" t="str">
        <f t="shared" si="27"/>
        <v>--</v>
      </c>
      <c r="K309" s="18" t="str">
        <f t="shared" si="27"/>
        <v>--</v>
      </c>
      <c r="L309" s="18" t="str">
        <f t="shared" si="27"/>
        <v>--</v>
      </c>
      <c r="M309" s="18" t="str">
        <f t="shared" si="27"/>
        <v>--</v>
      </c>
      <c r="N309" s="18" t="str">
        <f t="shared" si="28"/>
        <v>--</v>
      </c>
      <c r="O309" s="18" t="str">
        <f t="shared" si="28"/>
        <v>--</v>
      </c>
      <c r="P309" s="101" t="str">
        <f t="shared" si="29"/>
        <v>--</v>
      </c>
    </row>
    <row r="310" spans="1:16" s="39" customFormat="1" ht="12" hidden="1" customHeight="1" x14ac:dyDescent="0.2">
      <c r="A310" s="11">
        <v>26</v>
      </c>
      <c r="C310" s="105" t="str">
        <f t="shared" si="25"/>
        <v>項目26</v>
      </c>
      <c r="D310" s="18" t="str">
        <f t="shared" si="26"/>
        <v>--</v>
      </c>
      <c r="E310" s="18" t="str">
        <f t="shared" si="26"/>
        <v>--</v>
      </c>
      <c r="F310" s="18" t="str">
        <f t="shared" si="26"/>
        <v>--</v>
      </c>
      <c r="G310" s="18" t="str">
        <f t="shared" si="26"/>
        <v>--</v>
      </c>
      <c r="H310" s="18" t="str">
        <f t="shared" si="26"/>
        <v>--</v>
      </c>
      <c r="I310" s="18" t="str">
        <f t="shared" si="27"/>
        <v>--</v>
      </c>
      <c r="J310" s="18" t="str">
        <f t="shared" si="27"/>
        <v>--</v>
      </c>
      <c r="K310" s="18" t="str">
        <f t="shared" si="27"/>
        <v>--</v>
      </c>
      <c r="L310" s="18" t="str">
        <f t="shared" si="27"/>
        <v>--</v>
      </c>
      <c r="M310" s="18" t="str">
        <f t="shared" si="27"/>
        <v>--</v>
      </c>
      <c r="N310" s="18" t="str">
        <f t="shared" si="28"/>
        <v>--</v>
      </c>
      <c r="O310" s="18" t="str">
        <f t="shared" si="28"/>
        <v>--</v>
      </c>
      <c r="P310" s="101" t="str">
        <f t="shared" si="29"/>
        <v>--</v>
      </c>
    </row>
    <row r="311" spans="1:16" s="39" customFormat="1" ht="12" hidden="1" customHeight="1" x14ac:dyDescent="0.2">
      <c r="A311" s="11">
        <v>27</v>
      </c>
      <c r="C311" s="105" t="str">
        <f t="shared" si="25"/>
        <v>項目27</v>
      </c>
      <c r="D311" s="18" t="str">
        <f t="shared" si="26"/>
        <v>--</v>
      </c>
      <c r="E311" s="18" t="str">
        <f t="shared" si="26"/>
        <v>--</v>
      </c>
      <c r="F311" s="18" t="str">
        <f t="shared" si="26"/>
        <v>--</v>
      </c>
      <c r="G311" s="18" t="str">
        <f t="shared" si="26"/>
        <v>--</v>
      </c>
      <c r="H311" s="18" t="str">
        <f t="shared" si="26"/>
        <v>--</v>
      </c>
      <c r="I311" s="18" t="str">
        <f t="shared" si="27"/>
        <v>--</v>
      </c>
      <c r="J311" s="18" t="str">
        <f t="shared" si="27"/>
        <v>--</v>
      </c>
      <c r="K311" s="18" t="str">
        <f t="shared" si="27"/>
        <v>--</v>
      </c>
      <c r="L311" s="18" t="str">
        <f t="shared" si="27"/>
        <v>--</v>
      </c>
      <c r="M311" s="18" t="str">
        <f t="shared" si="27"/>
        <v>--</v>
      </c>
      <c r="N311" s="18" t="str">
        <f t="shared" si="28"/>
        <v>--</v>
      </c>
      <c r="O311" s="18" t="str">
        <f t="shared" si="28"/>
        <v>--</v>
      </c>
      <c r="P311" s="101" t="str">
        <f t="shared" si="29"/>
        <v>--</v>
      </c>
    </row>
    <row r="312" spans="1:16" s="39" customFormat="1" ht="12" hidden="1" customHeight="1" x14ac:dyDescent="0.2">
      <c r="A312" s="11">
        <v>28</v>
      </c>
      <c r="C312" s="105" t="str">
        <f t="shared" si="25"/>
        <v>項目28</v>
      </c>
      <c r="D312" s="18" t="str">
        <f t="shared" si="26"/>
        <v>--</v>
      </c>
      <c r="E312" s="18" t="str">
        <f t="shared" si="26"/>
        <v>--</v>
      </c>
      <c r="F312" s="18" t="str">
        <f t="shared" si="26"/>
        <v>--</v>
      </c>
      <c r="G312" s="18" t="str">
        <f t="shared" si="26"/>
        <v>--</v>
      </c>
      <c r="H312" s="18" t="str">
        <f t="shared" si="26"/>
        <v>--</v>
      </c>
      <c r="I312" s="18" t="str">
        <f t="shared" si="27"/>
        <v>--</v>
      </c>
      <c r="J312" s="18" t="str">
        <f t="shared" si="27"/>
        <v>--</v>
      </c>
      <c r="K312" s="18" t="str">
        <f t="shared" si="27"/>
        <v>--</v>
      </c>
      <c r="L312" s="18" t="str">
        <f t="shared" si="27"/>
        <v>--</v>
      </c>
      <c r="M312" s="18" t="str">
        <f t="shared" si="27"/>
        <v>--</v>
      </c>
      <c r="N312" s="18" t="str">
        <f t="shared" si="28"/>
        <v>--</v>
      </c>
      <c r="O312" s="18" t="str">
        <f t="shared" si="28"/>
        <v>--</v>
      </c>
      <c r="P312" s="101" t="str">
        <f t="shared" si="29"/>
        <v>--</v>
      </c>
    </row>
    <row r="313" spans="1:16" s="39" customFormat="1" ht="12" hidden="1" customHeight="1" x14ac:dyDescent="0.2">
      <c r="A313" s="11">
        <v>29</v>
      </c>
      <c r="C313" s="105" t="str">
        <f t="shared" si="25"/>
        <v>項目29</v>
      </c>
      <c r="D313" s="18" t="str">
        <f t="shared" si="26"/>
        <v>--</v>
      </c>
      <c r="E313" s="18" t="str">
        <f t="shared" si="26"/>
        <v>--</v>
      </c>
      <c r="F313" s="18" t="str">
        <f t="shared" si="26"/>
        <v>--</v>
      </c>
      <c r="G313" s="18" t="str">
        <f t="shared" si="26"/>
        <v>--</v>
      </c>
      <c r="H313" s="18" t="str">
        <f t="shared" si="26"/>
        <v>--</v>
      </c>
      <c r="I313" s="18" t="str">
        <f t="shared" si="27"/>
        <v>--</v>
      </c>
      <c r="J313" s="18" t="str">
        <f t="shared" si="27"/>
        <v>--</v>
      </c>
      <c r="K313" s="18" t="str">
        <f t="shared" si="27"/>
        <v>--</v>
      </c>
      <c r="L313" s="18" t="str">
        <f t="shared" si="27"/>
        <v>--</v>
      </c>
      <c r="M313" s="18" t="str">
        <f t="shared" si="27"/>
        <v>--</v>
      </c>
      <c r="N313" s="18" t="str">
        <f t="shared" si="28"/>
        <v>--</v>
      </c>
      <c r="O313" s="18" t="str">
        <f t="shared" si="28"/>
        <v>--</v>
      </c>
      <c r="P313" s="101" t="str">
        <f t="shared" si="29"/>
        <v>--</v>
      </c>
    </row>
    <row r="314" spans="1:16" s="39" customFormat="1" ht="12" hidden="1" customHeight="1" x14ac:dyDescent="0.2">
      <c r="A314" s="11">
        <v>30</v>
      </c>
      <c r="C314" s="105" t="str">
        <f t="shared" si="25"/>
        <v>項目30</v>
      </c>
      <c r="D314" s="18" t="str">
        <f t="shared" si="26"/>
        <v>--</v>
      </c>
      <c r="E314" s="18" t="str">
        <f t="shared" si="26"/>
        <v>--</v>
      </c>
      <c r="F314" s="18" t="str">
        <f t="shared" si="26"/>
        <v>--</v>
      </c>
      <c r="G314" s="18" t="str">
        <f t="shared" si="26"/>
        <v>--</v>
      </c>
      <c r="H314" s="18" t="str">
        <f t="shared" si="26"/>
        <v>--</v>
      </c>
      <c r="I314" s="18" t="str">
        <f t="shared" si="27"/>
        <v>--</v>
      </c>
      <c r="J314" s="18" t="str">
        <f t="shared" si="27"/>
        <v>--</v>
      </c>
      <c r="K314" s="18" t="str">
        <f t="shared" si="27"/>
        <v>--</v>
      </c>
      <c r="L314" s="18" t="str">
        <f t="shared" si="27"/>
        <v>--</v>
      </c>
      <c r="M314" s="18" t="str">
        <f t="shared" si="27"/>
        <v>--</v>
      </c>
      <c r="N314" s="18" t="str">
        <f t="shared" si="28"/>
        <v>--</v>
      </c>
      <c r="O314" s="18" t="str">
        <f t="shared" si="28"/>
        <v>--</v>
      </c>
      <c r="P314" s="101" t="str">
        <f t="shared" si="29"/>
        <v>--</v>
      </c>
    </row>
    <row r="315" spans="1:16" s="39" customFormat="1" ht="12" hidden="1" customHeight="1" x14ac:dyDescent="0.2">
      <c r="A315" s="11">
        <v>31</v>
      </c>
      <c r="C315" s="105" t="str">
        <f t="shared" si="25"/>
        <v>項目31</v>
      </c>
      <c r="D315" s="18" t="str">
        <f t="shared" si="26"/>
        <v>--</v>
      </c>
      <c r="E315" s="18" t="str">
        <f t="shared" si="26"/>
        <v>--</v>
      </c>
      <c r="F315" s="18" t="str">
        <f t="shared" si="26"/>
        <v>--</v>
      </c>
      <c r="G315" s="18" t="str">
        <f t="shared" si="26"/>
        <v>--</v>
      </c>
      <c r="H315" s="18" t="str">
        <f t="shared" si="26"/>
        <v>--</v>
      </c>
      <c r="I315" s="18" t="str">
        <f t="shared" si="27"/>
        <v>--</v>
      </c>
      <c r="J315" s="18" t="str">
        <f t="shared" si="27"/>
        <v>--</v>
      </c>
      <c r="K315" s="18" t="str">
        <f t="shared" si="27"/>
        <v>--</v>
      </c>
      <c r="L315" s="18" t="str">
        <f t="shared" si="27"/>
        <v>--</v>
      </c>
      <c r="M315" s="18" t="str">
        <f t="shared" si="27"/>
        <v>--</v>
      </c>
      <c r="N315" s="18" t="str">
        <f t="shared" si="28"/>
        <v>--</v>
      </c>
      <c r="O315" s="18" t="str">
        <f t="shared" si="28"/>
        <v>--</v>
      </c>
      <c r="P315" s="101" t="str">
        <f t="shared" si="29"/>
        <v>--</v>
      </c>
    </row>
    <row r="316" spans="1:16" s="39" customFormat="1" ht="12" hidden="1" customHeight="1" x14ac:dyDescent="0.2">
      <c r="A316" s="11">
        <v>32</v>
      </c>
      <c r="C316" s="105" t="str">
        <f t="shared" si="25"/>
        <v>項目32</v>
      </c>
      <c r="D316" s="18" t="str">
        <f t="shared" si="26"/>
        <v>--</v>
      </c>
      <c r="E316" s="18" t="str">
        <f t="shared" si="26"/>
        <v>--</v>
      </c>
      <c r="F316" s="18" t="str">
        <f t="shared" si="26"/>
        <v>--</v>
      </c>
      <c r="G316" s="18" t="str">
        <f t="shared" si="26"/>
        <v>--</v>
      </c>
      <c r="H316" s="18" t="str">
        <f t="shared" si="26"/>
        <v>--</v>
      </c>
      <c r="I316" s="18" t="str">
        <f t="shared" si="27"/>
        <v>--</v>
      </c>
      <c r="J316" s="18" t="str">
        <f t="shared" si="27"/>
        <v>--</v>
      </c>
      <c r="K316" s="18" t="str">
        <f t="shared" si="27"/>
        <v>--</v>
      </c>
      <c r="L316" s="18" t="str">
        <f t="shared" si="27"/>
        <v>--</v>
      </c>
      <c r="M316" s="18" t="str">
        <f t="shared" si="27"/>
        <v>--</v>
      </c>
      <c r="N316" s="18" t="str">
        <f t="shared" si="28"/>
        <v>--</v>
      </c>
      <c r="O316" s="18" t="str">
        <f t="shared" si="28"/>
        <v>--</v>
      </c>
      <c r="P316" s="101" t="str">
        <f t="shared" si="29"/>
        <v>--</v>
      </c>
    </row>
    <row r="317" spans="1:16" s="39" customFormat="1" ht="12" hidden="1" customHeight="1" x14ac:dyDescent="0.2">
      <c r="A317" s="11">
        <v>33</v>
      </c>
      <c r="C317" s="105" t="str">
        <f t="shared" si="25"/>
        <v>項目33</v>
      </c>
      <c r="D317" s="18" t="str">
        <f t="shared" si="26"/>
        <v>--</v>
      </c>
      <c r="E317" s="18" t="str">
        <f t="shared" si="26"/>
        <v>--</v>
      </c>
      <c r="F317" s="18" t="str">
        <f t="shared" si="26"/>
        <v>--</v>
      </c>
      <c r="G317" s="18" t="str">
        <f t="shared" si="26"/>
        <v>--</v>
      </c>
      <c r="H317" s="18" t="str">
        <f t="shared" si="26"/>
        <v>--</v>
      </c>
      <c r="I317" s="18" t="str">
        <f t="shared" si="27"/>
        <v>--</v>
      </c>
      <c r="J317" s="18" t="str">
        <f t="shared" si="27"/>
        <v>--</v>
      </c>
      <c r="K317" s="18" t="str">
        <f t="shared" si="27"/>
        <v>--</v>
      </c>
      <c r="L317" s="18" t="str">
        <f t="shared" si="27"/>
        <v>--</v>
      </c>
      <c r="M317" s="18" t="str">
        <f t="shared" si="27"/>
        <v>--</v>
      </c>
      <c r="N317" s="18" t="str">
        <f t="shared" si="28"/>
        <v>--</v>
      </c>
      <c r="O317" s="18" t="str">
        <f t="shared" si="28"/>
        <v>--</v>
      </c>
      <c r="P317" s="101" t="str">
        <f t="shared" si="29"/>
        <v>--</v>
      </c>
    </row>
    <row r="318" spans="1:16" s="39" customFormat="1" ht="12" hidden="1" customHeight="1" x14ac:dyDescent="0.2">
      <c r="A318" s="11">
        <v>34</v>
      </c>
      <c r="C318" s="105" t="str">
        <f t="shared" si="25"/>
        <v>項目34</v>
      </c>
      <c r="D318" s="18" t="str">
        <f t="shared" si="26"/>
        <v>--</v>
      </c>
      <c r="E318" s="18" t="str">
        <f t="shared" si="26"/>
        <v>--</v>
      </c>
      <c r="F318" s="18" t="str">
        <f t="shared" si="26"/>
        <v>--</v>
      </c>
      <c r="G318" s="18" t="str">
        <f t="shared" si="26"/>
        <v>--</v>
      </c>
      <c r="H318" s="18" t="str">
        <f t="shared" si="26"/>
        <v>--</v>
      </c>
      <c r="I318" s="18" t="str">
        <f t="shared" si="27"/>
        <v>--</v>
      </c>
      <c r="J318" s="18" t="str">
        <f t="shared" si="27"/>
        <v>--</v>
      </c>
      <c r="K318" s="18" t="str">
        <f t="shared" si="27"/>
        <v>--</v>
      </c>
      <c r="L318" s="18" t="str">
        <f t="shared" si="27"/>
        <v>--</v>
      </c>
      <c r="M318" s="18" t="str">
        <f t="shared" si="27"/>
        <v>--</v>
      </c>
      <c r="N318" s="18" t="str">
        <f t="shared" si="28"/>
        <v>--</v>
      </c>
      <c r="O318" s="18" t="str">
        <f t="shared" si="28"/>
        <v>--</v>
      </c>
      <c r="P318" s="101" t="str">
        <f t="shared" si="29"/>
        <v>--</v>
      </c>
    </row>
    <row r="319" spans="1:16" s="39" customFormat="1" ht="12" hidden="1" customHeight="1" x14ac:dyDescent="0.2">
      <c r="A319" s="11">
        <v>35</v>
      </c>
      <c r="C319" s="105" t="str">
        <f t="shared" si="25"/>
        <v>項目35</v>
      </c>
      <c r="D319" s="18" t="str">
        <f t="shared" si="26"/>
        <v>--</v>
      </c>
      <c r="E319" s="18" t="str">
        <f t="shared" si="26"/>
        <v>--</v>
      </c>
      <c r="F319" s="18" t="str">
        <f t="shared" si="26"/>
        <v>--</v>
      </c>
      <c r="G319" s="18" t="str">
        <f t="shared" si="26"/>
        <v>--</v>
      </c>
      <c r="H319" s="18" t="str">
        <f t="shared" si="26"/>
        <v>--</v>
      </c>
      <c r="I319" s="18" t="str">
        <f t="shared" si="27"/>
        <v>--</v>
      </c>
      <c r="J319" s="18" t="str">
        <f t="shared" si="27"/>
        <v>--</v>
      </c>
      <c r="K319" s="18" t="str">
        <f t="shared" si="27"/>
        <v>--</v>
      </c>
      <c r="L319" s="18" t="str">
        <f t="shared" si="27"/>
        <v>--</v>
      </c>
      <c r="M319" s="18" t="str">
        <f t="shared" si="27"/>
        <v>--</v>
      </c>
      <c r="N319" s="18" t="str">
        <f t="shared" si="28"/>
        <v>--</v>
      </c>
      <c r="O319" s="18" t="str">
        <f t="shared" si="28"/>
        <v>--</v>
      </c>
      <c r="P319" s="101" t="str">
        <f t="shared" si="29"/>
        <v>--</v>
      </c>
    </row>
    <row r="320" spans="1:16" s="39" customFormat="1" ht="12" hidden="1" customHeight="1" x14ac:dyDescent="0.2">
      <c r="A320" s="11">
        <v>36</v>
      </c>
      <c r="C320" s="105" t="str">
        <f t="shared" si="25"/>
        <v>項目36</v>
      </c>
      <c r="D320" s="18" t="str">
        <f t="shared" si="26"/>
        <v>--</v>
      </c>
      <c r="E320" s="18" t="str">
        <f t="shared" si="26"/>
        <v>--</v>
      </c>
      <c r="F320" s="18" t="str">
        <f t="shared" si="26"/>
        <v>--</v>
      </c>
      <c r="G320" s="18" t="str">
        <f t="shared" si="26"/>
        <v>--</v>
      </c>
      <c r="H320" s="18" t="str">
        <f t="shared" si="26"/>
        <v>--</v>
      </c>
      <c r="I320" s="18" t="str">
        <f t="shared" si="27"/>
        <v>--</v>
      </c>
      <c r="J320" s="18" t="str">
        <f t="shared" si="27"/>
        <v>--</v>
      </c>
      <c r="K320" s="18" t="str">
        <f t="shared" si="27"/>
        <v>--</v>
      </c>
      <c r="L320" s="18" t="str">
        <f t="shared" si="27"/>
        <v>--</v>
      </c>
      <c r="M320" s="18" t="str">
        <f t="shared" si="27"/>
        <v>--</v>
      </c>
      <c r="N320" s="18" t="str">
        <f t="shared" si="28"/>
        <v>--</v>
      </c>
      <c r="O320" s="18" t="str">
        <f t="shared" si="28"/>
        <v>--</v>
      </c>
      <c r="P320" s="101" t="str">
        <f t="shared" si="29"/>
        <v>--</v>
      </c>
    </row>
    <row r="321" spans="1:16" s="39" customFormat="1" ht="12" hidden="1" customHeight="1" x14ac:dyDescent="0.2">
      <c r="A321" s="11">
        <v>37</v>
      </c>
      <c r="C321" s="105" t="str">
        <f t="shared" si="25"/>
        <v>項目37</v>
      </c>
      <c r="D321" s="18" t="str">
        <f t="shared" si="26"/>
        <v>--</v>
      </c>
      <c r="E321" s="18" t="str">
        <f t="shared" si="26"/>
        <v>--</v>
      </c>
      <c r="F321" s="18" t="str">
        <f t="shared" si="26"/>
        <v>--</v>
      </c>
      <c r="G321" s="18" t="str">
        <f t="shared" si="26"/>
        <v>--</v>
      </c>
      <c r="H321" s="18" t="str">
        <f t="shared" si="26"/>
        <v>--</v>
      </c>
      <c r="I321" s="18" t="str">
        <f t="shared" si="27"/>
        <v>--</v>
      </c>
      <c r="J321" s="18" t="str">
        <f t="shared" si="27"/>
        <v>--</v>
      </c>
      <c r="K321" s="18" t="str">
        <f t="shared" si="27"/>
        <v>--</v>
      </c>
      <c r="L321" s="18" t="str">
        <f t="shared" si="27"/>
        <v>--</v>
      </c>
      <c r="M321" s="18" t="str">
        <f t="shared" si="27"/>
        <v>--</v>
      </c>
      <c r="N321" s="18" t="str">
        <f t="shared" si="28"/>
        <v>--</v>
      </c>
      <c r="O321" s="18" t="str">
        <f t="shared" si="28"/>
        <v>--</v>
      </c>
      <c r="P321" s="101" t="str">
        <f t="shared" si="29"/>
        <v>--</v>
      </c>
    </row>
    <row r="322" spans="1:16" s="39" customFormat="1" ht="12" hidden="1" customHeight="1" x14ac:dyDescent="0.2">
      <c r="A322" s="11">
        <v>38</v>
      </c>
      <c r="C322" s="105" t="str">
        <f t="shared" si="25"/>
        <v>項目38</v>
      </c>
      <c r="D322" s="18" t="str">
        <f t="shared" si="26"/>
        <v>--</v>
      </c>
      <c r="E322" s="18" t="str">
        <f t="shared" si="26"/>
        <v>--</v>
      </c>
      <c r="F322" s="18" t="str">
        <f t="shared" si="26"/>
        <v>--</v>
      </c>
      <c r="G322" s="18" t="str">
        <f t="shared" si="26"/>
        <v>--</v>
      </c>
      <c r="H322" s="18" t="str">
        <f t="shared" si="26"/>
        <v>--</v>
      </c>
      <c r="I322" s="18" t="str">
        <f t="shared" si="27"/>
        <v>--</v>
      </c>
      <c r="J322" s="18" t="str">
        <f t="shared" si="27"/>
        <v>--</v>
      </c>
      <c r="K322" s="18" t="str">
        <f t="shared" si="27"/>
        <v>--</v>
      </c>
      <c r="L322" s="18" t="str">
        <f t="shared" si="27"/>
        <v>--</v>
      </c>
      <c r="M322" s="18" t="str">
        <f t="shared" si="27"/>
        <v>--</v>
      </c>
      <c r="N322" s="18" t="str">
        <f t="shared" si="28"/>
        <v>--</v>
      </c>
      <c r="O322" s="18" t="str">
        <f t="shared" si="28"/>
        <v>--</v>
      </c>
      <c r="P322" s="101" t="str">
        <f t="shared" si="29"/>
        <v>--</v>
      </c>
    </row>
    <row r="323" spans="1:16" s="39" customFormat="1" ht="12" hidden="1" customHeight="1" x14ac:dyDescent="0.2">
      <c r="A323" s="11">
        <v>39</v>
      </c>
      <c r="C323" s="105" t="str">
        <f t="shared" si="25"/>
        <v>項目39</v>
      </c>
      <c r="D323" s="18" t="str">
        <f t="shared" si="26"/>
        <v>--</v>
      </c>
      <c r="E323" s="18" t="str">
        <f t="shared" si="26"/>
        <v>--</v>
      </c>
      <c r="F323" s="18" t="str">
        <f t="shared" si="26"/>
        <v>--</v>
      </c>
      <c r="G323" s="18" t="str">
        <f t="shared" si="26"/>
        <v>--</v>
      </c>
      <c r="H323" s="18" t="str">
        <f t="shared" si="26"/>
        <v>--</v>
      </c>
      <c r="I323" s="18" t="str">
        <f t="shared" si="27"/>
        <v>--</v>
      </c>
      <c r="J323" s="18" t="str">
        <f t="shared" si="27"/>
        <v>--</v>
      </c>
      <c r="K323" s="18" t="str">
        <f t="shared" si="27"/>
        <v>--</v>
      </c>
      <c r="L323" s="18" t="str">
        <f t="shared" si="27"/>
        <v>--</v>
      </c>
      <c r="M323" s="18" t="str">
        <f t="shared" si="27"/>
        <v>--</v>
      </c>
      <c r="N323" s="18" t="str">
        <f t="shared" si="28"/>
        <v>--</v>
      </c>
      <c r="O323" s="18" t="str">
        <f t="shared" si="28"/>
        <v>--</v>
      </c>
      <c r="P323" s="101" t="str">
        <f t="shared" si="29"/>
        <v>--</v>
      </c>
    </row>
    <row r="324" spans="1:16" s="39" customFormat="1" ht="12" hidden="1" customHeight="1" x14ac:dyDescent="0.2">
      <c r="A324" s="11">
        <v>40</v>
      </c>
      <c r="C324" s="105" t="str">
        <f t="shared" si="25"/>
        <v>項目40</v>
      </c>
      <c r="D324" s="18" t="str">
        <f t="shared" si="26"/>
        <v>--</v>
      </c>
      <c r="E324" s="18" t="str">
        <f t="shared" si="26"/>
        <v>--</v>
      </c>
      <c r="F324" s="18" t="str">
        <f t="shared" si="26"/>
        <v>--</v>
      </c>
      <c r="G324" s="18" t="str">
        <f t="shared" si="26"/>
        <v>--</v>
      </c>
      <c r="H324" s="18" t="str">
        <f t="shared" si="26"/>
        <v>--</v>
      </c>
      <c r="I324" s="18" t="str">
        <f t="shared" si="27"/>
        <v>--</v>
      </c>
      <c r="J324" s="18" t="str">
        <f t="shared" si="27"/>
        <v>--</v>
      </c>
      <c r="K324" s="18" t="str">
        <f t="shared" si="27"/>
        <v>--</v>
      </c>
      <c r="L324" s="18" t="str">
        <f t="shared" si="27"/>
        <v>--</v>
      </c>
      <c r="M324" s="18" t="str">
        <f t="shared" si="27"/>
        <v>--</v>
      </c>
      <c r="N324" s="18" t="str">
        <f t="shared" si="28"/>
        <v>--</v>
      </c>
      <c r="O324" s="18" t="str">
        <f t="shared" si="28"/>
        <v>--</v>
      </c>
      <c r="P324" s="101" t="str">
        <f t="shared" si="29"/>
        <v>--</v>
      </c>
    </row>
    <row r="325" spans="1:16" s="39" customFormat="1" ht="12" hidden="1" customHeight="1" x14ac:dyDescent="0.2">
      <c r="A325" s="11">
        <v>41</v>
      </c>
      <c r="C325" s="105" t="str">
        <f t="shared" si="25"/>
        <v>項目41</v>
      </c>
      <c r="D325" s="18" t="str">
        <f t="shared" si="26"/>
        <v>--</v>
      </c>
      <c r="E325" s="18" t="str">
        <f t="shared" si="26"/>
        <v>--</v>
      </c>
      <c r="F325" s="18" t="str">
        <f t="shared" si="26"/>
        <v>--</v>
      </c>
      <c r="G325" s="18" t="str">
        <f t="shared" si="26"/>
        <v>--</v>
      </c>
      <c r="H325" s="18" t="str">
        <f t="shared" si="26"/>
        <v>--</v>
      </c>
      <c r="I325" s="18" t="str">
        <f t="shared" si="27"/>
        <v>--</v>
      </c>
      <c r="J325" s="18" t="str">
        <f t="shared" si="27"/>
        <v>--</v>
      </c>
      <c r="K325" s="18" t="str">
        <f t="shared" si="27"/>
        <v>--</v>
      </c>
      <c r="L325" s="18" t="str">
        <f t="shared" si="27"/>
        <v>--</v>
      </c>
      <c r="M325" s="18" t="str">
        <f t="shared" si="27"/>
        <v>--</v>
      </c>
      <c r="N325" s="18" t="str">
        <f t="shared" si="28"/>
        <v>--</v>
      </c>
      <c r="O325" s="18" t="str">
        <f t="shared" si="28"/>
        <v>--</v>
      </c>
      <c r="P325" s="101" t="str">
        <f t="shared" si="29"/>
        <v>--</v>
      </c>
    </row>
    <row r="326" spans="1:16" s="39" customFormat="1" ht="12" hidden="1" customHeight="1" x14ac:dyDescent="0.2">
      <c r="A326" s="11">
        <v>42</v>
      </c>
      <c r="C326" s="105" t="str">
        <f t="shared" si="25"/>
        <v>項目42</v>
      </c>
      <c r="D326" s="18" t="str">
        <f t="shared" si="26"/>
        <v>--</v>
      </c>
      <c r="E326" s="18" t="str">
        <f t="shared" si="26"/>
        <v>--</v>
      </c>
      <c r="F326" s="18" t="str">
        <f t="shared" si="26"/>
        <v>--</v>
      </c>
      <c r="G326" s="18" t="str">
        <f t="shared" si="26"/>
        <v>--</v>
      </c>
      <c r="H326" s="18" t="str">
        <f t="shared" si="26"/>
        <v>--</v>
      </c>
      <c r="I326" s="18" t="str">
        <f t="shared" si="27"/>
        <v>--</v>
      </c>
      <c r="J326" s="18" t="str">
        <f t="shared" si="27"/>
        <v>--</v>
      </c>
      <c r="K326" s="18" t="str">
        <f t="shared" si="27"/>
        <v>--</v>
      </c>
      <c r="L326" s="18" t="str">
        <f t="shared" si="27"/>
        <v>--</v>
      </c>
      <c r="M326" s="18" t="str">
        <f t="shared" si="27"/>
        <v>--</v>
      </c>
      <c r="N326" s="18" t="str">
        <f t="shared" si="28"/>
        <v>--</v>
      </c>
      <c r="O326" s="18" t="str">
        <f t="shared" si="28"/>
        <v>--</v>
      </c>
      <c r="P326" s="101" t="str">
        <f t="shared" si="29"/>
        <v>--</v>
      </c>
    </row>
    <row r="327" spans="1:16" s="39" customFormat="1" ht="12" hidden="1" customHeight="1" x14ac:dyDescent="0.2">
      <c r="A327" s="11">
        <v>43</v>
      </c>
      <c r="C327" s="105" t="str">
        <f t="shared" si="25"/>
        <v>項目43</v>
      </c>
      <c r="D327" s="18" t="str">
        <f t="shared" si="26"/>
        <v>--</v>
      </c>
      <c r="E327" s="18" t="str">
        <f t="shared" si="26"/>
        <v>--</v>
      </c>
      <c r="F327" s="18" t="str">
        <f t="shared" si="26"/>
        <v>--</v>
      </c>
      <c r="G327" s="18" t="str">
        <f t="shared" si="26"/>
        <v>--</v>
      </c>
      <c r="H327" s="18" t="str">
        <f t="shared" si="26"/>
        <v>--</v>
      </c>
      <c r="I327" s="18" t="str">
        <f t="shared" si="27"/>
        <v>--</v>
      </c>
      <c r="J327" s="18" t="str">
        <f t="shared" si="27"/>
        <v>--</v>
      </c>
      <c r="K327" s="18" t="str">
        <f t="shared" si="27"/>
        <v>--</v>
      </c>
      <c r="L327" s="18" t="str">
        <f t="shared" si="27"/>
        <v>--</v>
      </c>
      <c r="M327" s="18" t="str">
        <f t="shared" si="27"/>
        <v>--</v>
      </c>
      <c r="N327" s="18" t="str">
        <f t="shared" si="28"/>
        <v>--</v>
      </c>
      <c r="O327" s="18" t="str">
        <f t="shared" si="28"/>
        <v>--</v>
      </c>
      <c r="P327" s="101" t="str">
        <f t="shared" si="29"/>
        <v>--</v>
      </c>
    </row>
    <row r="328" spans="1:16" s="39" customFormat="1" ht="12" hidden="1" customHeight="1" x14ac:dyDescent="0.2">
      <c r="A328" s="11">
        <v>44</v>
      </c>
      <c r="C328" s="105" t="str">
        <f t="shared" si="25"/>
        <v>項目44</v>
      </c>
      <c r="D328" s="18" t="str">
        <f t="shared" si="26"/>
        <v>--</v>
      </c>
      <c r="E328" s="18" t="str">
        <f t="shared" si="26"/>
        <v>--</v>
      </c>
      <c r="F328" s="18" t="str">
        <f t="shared" si="26"/>
        <v>--</v>
      </c>
      <c r="G328" s="18" t="str">
        <f t="shared" si="26"/>
        <v>--</v>
      </c>
      <c r="H328" s="18" t="str">
        <f t="shared" si="26"/>
        <v>--</v>
      </c>
      <c r="I328" s="18" t="str">
        <f t="shared" si="27"/>
        <v>--</v>
      </c>
      <c r="J328" s="18" t="str">
        <f t="shared" si="27"/>
        <v>--</v>
      </c>
      <c r="K328" s="18" t="str">
        <f t="shared" si="27"/>
        <v>--</v>
      </c>
      <c r="L328" s="18" t="str">
        <f t="shared" si="27"/>
        <v>--</v>
      </c>
      <c r="M328" s="18" t="str">
        <f t="shared" si="27"/>
        <v>--</v>
      </c>
      <c r="N328" s="18" t="str">
        <f t="shared" si="28"/>
        <v>--</v>
      </c>
      <c r="O328" s="18" t="str">
        <f t="shared" si="28"/>
        <v>--</v>
      </c>
      <c r="P328" s="101" t="str">
        <f t="shared" si="29"/>
        <v>--</v>
      </c>
    </row>
    <row r="329" spans="1:16" s="39" customFormat="1" ht="12" hidden="1" customHeight="1" x14ac:dyDescent="0.2">
      <c r="A329" s="11">
        <v>45</v>
      </c>
      <c r="C329" s="105" t="str">
        <f t="shared" si="25"/>
        <v>項目45</v>
      </c>
      <c r="D329" s="18" t="str">
        <f t="shared" si="26"/>
        <v>--</v>
      </c>
      <c r="E329" s="18" t="str">
        <f t="shared" si="26"/>
        <v>--</v>
      </c>
      <c r="F329" s="18" t="str">
        <f t="shared" si="26"/>
        <v>--</v>
      </c>
      <c r="G329" s="18" t="str">
        <f t="shared" si="26"/>
        <v>--</v>
      </c>
      <c r="H329" s="18" t="str">
        <f t="shared" si="26"/>
        <v>--</v>
      </c>
      <c r="I329" s="18" t="str">
        <f t="shared" si="27"/>
        <v>--</v>
      </c>
      <c r="J329" s="18" t="str">
        <f t="shared" si="27"/>
        <v>--</v>
      </c>
      <c r="K329" s="18" t="str">
        <f t="shared" si="27"/>
        <v>--</v>
      </c>
      <c r="L329" s="18" t="str">
        <f t="shared" si="27"/>
        <v>--</v>
      </c>
      <c r="M329" s="18" t="str">
        <f t="shared" si="27"/>
        <v>--</v>
      </c>
      <c r="N329" s="18" t="str">
        <f t="shared" si="28"/>
        <v>--</v>
      </c>
      <c r="O329" s="18" t="str">
        <f t="shared" si="28"/>
        <v>--</v>
      </c>
      <c r="P329" s="101" t="str">
        <f t="shared" si="29"/>
        <v>--</v>
      </c>
    </row>
    <row r="330" spans="1:16" s="39" customFormat="1" ht="12" hidden="1" customHeight="1" x14ac:dyDescent="0.2">
      <c r="A330" s="11">
        <v>46</v>
      </c>
      <c r="C330" s="105" t="str">
        <f t="shared" si="25"/>
        <v>項目46</v>
      </c>
      <c r="D330" s="18" t="str">
        <f t="shared" si="26"/>
        <v>--</v>
      </c>
      <c r="E330" s="18" t="str">
        <f t="shared" si="26"/>
        <v>--</v>
      </c>
      <c r="F330" s="18" t="str">
        <f t="shared" si="26"/>
        <v>--</v>
      </c>
      <c r="G330" s="18" t="str">
        <f t="shared" si="26"/>
        <v>--</v>
      </c>
      <c r="H330" s="18" t="str">
        <f t="shared" si="26"/>
        <v>--</v>
      </c>
      <c r="I330" s="18" t="str">
        <f t="shared" si="27"/>
        <v>--</v>
      </c>
      <c r="J330" s="18" t="str">
        <f t="shared" si="27"/>
        <v>--</v>
      </c>
      <c r="K330" s="18" t="str">
        <f t="shared" si="27"/>
        <v>--</v>
      </c>
      <c r="L330" s="18" t="str">
        <f t="shared" si="27"/>
        <v>--</v>
      </c>
      <c r="M330" s="18" t="str">
        <f t="shared" si="27"/>
        <v>--</v>
      </c>
      <c r="N330" s="18" t="str">
        <f t="shared" si="28"/>
        <v>--</v>
      </c>
      <c r="O330" s="18" t="str">
        <f t="shared" si="28"/>
        <v>--</v>
      </c>
      <c r="P330" s="101" t="str">
        <f t="shared" si="29"/>
        <v>--</v>
      </c>
    </row>
    <row r="331" spans="1:16" s="39" customFormat="1" ht="12" hidden="1" customHeight="1" x14ac:dyDescent="0.2">
      <c r="A331" s="11">
        <v>47</v>
      </c>
      <c r="C331" s="105" t="str">
        <f t="shared" si="25"/>
        <v>項目47</v>
      </c>
      <c r="D331" s="18" t="str">
        <f t="shared" si="26"/>
        <v>--</v>
      </c>
      <c r="E331" s="18" t="str">
        <f t="shared" si="26"/>
        <v>--</v>
      </c>
      <c r="F331" s="18" t="str">
        <f t="shared" si="26"/>
        <v>--</v>
      </c>
      <c r="G331" s="18" t="str">
        <f t="shared" si="26"/>
        <v>--</v>
      </c>
      <c r="H331" s="18" t="str">
        <f t="shared" si="26"/>
        <v>--</v>
      </c>
      <c r="I331" s="18" t="str">
        <f t="shared" si="27"/>
        <v>--</v>
      </c>
      <c r="J331" s="18" t="str">
        <f t="shared" si="27"/>
        <v>--</v>
      </c>
      <c r="K331" s="18" t="str">
        <f t="shared" si="27"/>
        <v>--</v>
      </c>
      <c r="L331" s="18" t="str">
        <f t="shared" si="27"/>
        <v>--</v>
      </c>
      <c r="M331" s="18" t="str">
        <f t="shared" si="27"/>
        <v>--</v>
      </c>
      <c r="N331" s="18" t="str">
        <f t="shared" si="28"/>
        <v>--</v>
      </c>
      <c r="O331" s="18" t="str">
        <f t="shared" si="28"/>
        <v>--</v>
      </c>
      <c r="P331" s="101" t="str">
        <f t="shared" si="29"/>
        <v>--</v>
      </c>
    </row>
    <row r="332" spans="1:16" s="39" customFormat="1" ht="12" hidden="1" customHeight="1" x14ac:dyDescent="0.2">
      <c r="A332" s="11">
        <v>48</v>
      </c>
      <c r="C332" s="105" t="str">
        <f t="shared" si="25"/>
        <v>項目48</v>
      </c>
      <c r="D332" s="18" t="str">
        <f t="shared" si="26"/>
        <v>--</v>
      </c>
      <c r="E332" s="18" t="str">
        <f t="shared" si="26"/>
        <v>--</v>
      </c>
      <c r="F332" s="18" t="str">
        <f t="shared" si="26"/>
        <v>--</v>
      </c>
      <c r="G332" s="18" t="str">
        <f t="shared" si="26"/>
        <v>--</v>
      </c>
      <c r="H332" s="18" t="str">
        <f t="shared" si="26"/>
        <v>--</v>
      </c>
      <c r="I332" s="18" t="str">
        <f t="shared" si="27"/>
        <v>--</v>
      </c>
      <c r="J332" s="18" t="str">
        <f t="shared" si="27"/>
        <v>--</v>
      </c>
      <c r="K332" s="18" t="str">
        <f t="shared" si="27"/>
        <v>--</v>
      </c>
      <c r="L332" s="18" t="str">
        <f t="shared" si="27"/>
        <v>--</v>
      </c>
      <c r="M332" s="18" t="str">
        <f t="shared" si="27"/>
        <v>--</v>
      </c>
      <c r="N332" s="18" t="str">
        <f t="shared" si="28"/>
        <v>--</v>
      </c>
      <c r="O332" s="18" t="str">
        <f t="shared" si="28"/>
        <v>--</v>
      </c>
      <c r="P332" s="101" t="str">
        <f t="shared" si="29"/>
        <v>--</v>
      </c>
    </row>
    <row r="333" spans="1:16" s="39" customFormat="1" ht="12" hidden="1" customHeight="1" x14ac:dyDescent="0.2">
      <c r="A333" s="11">
        <v>49</v>
      </c>
      <c r="C333" s="105" t="str">
        <f t="shared" si="25"/>
        <v>項目49</v>
      </c>
      <c r="D333" s="18" t="str">
        <f t="shared" si="26"/>
        <v>--</v>
      </c>
      <c r="E333" s="18" t="str">
        <f t="shared" si="26"/>
        <v>--</v>
      </c>
      <c r="F333" s="18" t="str">
        <f t="shared" si="26"/>
        <v>--</v>
      </c>
      <c r="G333" s="18" t="str">
        <f t="shared" si="26"/>
        <v>--</v>
      </c>
      <c r="H333" s="18" t="str">
        <f t="shared" si="26"/>
        <v>--</v>
      </c>
      <c r="I333" s="18" t="str">
        <f t="shared" si="27"/>
        <v>--</v>
      </c>
      <c r="J333" s="18" t="str">
        <f t="shared" si="27"/>
        <v>--</v>
      </c>
      <c r="K333" s="18" t="str">
        <f t="shared" si="27"/>
        <v>--</v>
      </c>
      <c r="L333" s="18" t="str">
        <f t="shared" si="27"/>
        <v>--</v>
      </c>
      <c r="M333" s="18" t="str">
        <f t="shared" si="27"/>
        <v>--</v>
      </c>
      <c r="N333" s="18" t="str">
        <f t="shared" si="28"/>
        <v>--</v>
      </c>
      <c r="O333" s="18" t="str">
        <f t="shared" si="28"/>
        <v>--</v>
      </c>
      <c r="P333" s="101" t="str">
        <f t="shared" si="29"/>
        <v>--</v>
      </c>
    </row>
    <row r="334" spans="1:16" s="39" customFormat="1" ht="12" hidden="1" customHeight="1" x14ac:dyDescent="0.2">
      <c r="A334" s="11">
        <v>50</v>
      </c>
      <c r="C334" s="105" t="str">
        <f t="shared" si="25"/>
        <v>項目50</v>
      </c>
      <c r="D334" s="18" t="str">
        <f t="shared" si="26"/>
        <v>--</v>
      </c>
      <c r="E334" s="18" t="str">
        <f t="shared" si="26"/>
        <v>--</v>
      </c>
      <c r="F334" s="18" t="str">
        <f t="shared" si="26"/>
        <v>--</v>
      </c>
      <c r="G334" s="18" t="str">
        <f t="shared" si="26"/>
        <v>--</v>
      </c>
      <c r="H334" s="18" t="str">
        <f t="shared" si="26"/>
        <v>--</v>
      </c>
      <c r="I334" s="18" t="str">
        <f t="shared" si="27"/>
        <v>--</v>
      </c>
      <c r="J334" s="18" t="str">
        <f t="shared" si="27"/>
        <v>--</v>
      </c>
      <c r="K334" s="18" t="str">
        <f t="shared" si="27"/>
        <v>--</v>
      </c>
      <c r="L334" s="18" t="str">
        <f t="shared" si="27"/>
        <v>--</v>
      </c>
      <c r="M334" s="18" t="str">
        <f t="shared" si="27"/>
        <v>--</v>
      </c>
      <c r="N334" s="18" t="str">
        <f t="shared" si="28"/>
        <v>--</v>
      </c>
      <c r="O334" s="18" t="str">
        <f t="shared" si="28"/>
        <v>--</v>
      </c>
      <c r="P334" s="101" t="str">
        <f t="shared" si="29"/>
        <v>--</v>
      </c>
    </row>
    <row r="335" spans="1:16" s="39" customFormat="1" ht="6" hidden="1" customHeight="1" x14ac:dyDescent="0.2">
      <c r="A335" s="11"/>
      <c r="C335" s="105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01"/>
    </row>
    <row r="336" spans="1:16" s="39" customFormat="1" ht="12" hidden="1" customHeight="1" x14ac:dyDescent="0.2">
      <c r="A336" s="11">
        <v>1</v>
      </c>
      <c r="C336" s="105" t="s">
        <v>109</v>
      </c>
      <c r="D336" s="18" t="str">
        <f t="shared" ref="D336:O336" si="30">IF(INDEX(累計比較データ期間合計,$A336,D$228*4+$E$1)="", "--", INDEX(累計比較データ期間合計,$A336,D$228*4+$E$1))</f>
        <v>--</v>
      </c>
      <c r="E336" s="18">
        <f t="shared" si="30"/>
        <v>27856007.091600001</v>
      </c>
      <c r="F336" s="18">
        <f t="shared" si="30"/>
        <v>27921453.9789</v>
      </c>
      <c r="G336" s="18">
        <f t="shared" si="30"/>
        <v>27990479.696699999</v>
      </c>
      <c r="H336" s="18">
        <f t="shared" si="30"/>
        <v>27648154.111900002</v>
      </c>
      <c r="I336" s="18">
        <f t="shared" si="30"/>
        <v>26750854.559999999</v>
      </c>
      <c r="J336" s="18">
        <f t="shared" si="30"/>
        <v>28810193.057799999</v>
      </c>
      <c r="K336" s="18">
        <f t="shared" si="30"/>
        <v>26549105.608199999</v>
      </c>
      <c r="L336" s="18">
        <f t="shared" si="30"/>
        <v>29354956.195599999</v>
      </c>
      <c r="M336" s="18">
        <f t="shared" si="30"/>
        <v>26304826.6743</v>
      </c>
      <c r="N336" s="18">
        <f t="shared" si="30"/>
        <v>25914890.970800001</v>
      </c>
      <c r="O336" s="18">
        <f t="shared" si="30"/>
        <v>27948828.635000002</v>
      </c>
      <c r="P336" s="101">
        <f>IF(INDEX(合算比較データ合計,$A336,P$228*4+$E$1)="", "--", INDEX(合算比較データ合計,$A336,P$228*4+$E$1))</f>
        <v>303049750.5808</v>
      </c>
    </row>
    <row r="337" spans="1:16" ht="12" hidden="1" customHeight="1" x14ac:dyDescent="0.2">
      <c r="A337" s="34"/>
    </row>
    <row r="338" spans="1:16" s="39" customFormat="1" ht="12" hidden="1" customHeight="1" x14ac:dyDescent="0.2">
      <c r="A338" s="11"/>
      <c r="C338" s="91"/>
      <c r="D338" s="24" t="str">
        <f t="shared" ref="D338:O338" si="31">D$229</f>
        <v>4月</v>
      </c>
      <c r="E338" s="24" t="str">
        <f t="shared" si="31"/>
        <v>5月</v>
      </c>
      <c r="F338" s="24" t="str">
        <f t="shared" si="31"/>
        <v>6月</v>
      </c>
      <c r="G338" s="24" t="str">
        <f t="shared" si="31"/>
        <v>7月</v>
      </c>
      <c r="H338" s="24" t="str">
        <f t="shared" si="31"/>
        <v>8月</v>
      </c>
      <c r="I338" s="24" t="str">
        <f t="shared" si="31"/>
        <v>9月</v>
      </c>
      <c r="J338" s="24" t="str">
        <f t="shared" si="31"/>
        <v>10月</v>
      </c>
      <c r="K338" s="24" t="str">
        <f t="shared" si="31"/>
        <v>11月</v>
      </c>
      <c r="L338" s="24" t="str">
        <f t="shared" si="31"/>
        <v>12月</v>
      </c>
      <c r="M338" s="24" t="str">
        <f t="shared" si="31"/>
        <v>1月</v>
      </c>
      <c r="N338" s="24" t="str">
        <f t="shared" si="31"/>
        <v>2月</v>
      </c>
      <c r="O338" s="24" t="str">
        <f t="shared" si="31"/>
        <v>3月</v>
      </c>
      <c r="P338" s="24" t="s">
        <v>61</v>
      </c>
    </row>
    <row r="339" spans="1:16" s="39" customFormat="1" ht="12" hidden="1" customHeight="1" x14ac:dyDescent="0.2">
      <c r="A339" s="11">
        <v>1</v>
      </c>
      <c r="C339" s="105" t="str">
        <f t="shared" ref="C339:C388" si="32">$C230</f>
        <v>加工食品</v>
      </c>
      <c r="D339" s="18" t="str">
        <f t="shared" ref="D339:H388" si="33">IF(INDEX(累計比較データ,$A339,D$228*4+$G$1)="", "--", INDEX(累計比較データ,$A339,D$228*4+$G$1))</f>
        <v>--</v>
      </c>
      <c r="E339" s="18">
        <f t="shared" si="33"/>
        <v>2776542103.6753998</v>
      </c>
      <c r="F339" s="18">
        <f t="shared" si="33"/>
        <v>2798361206.427</v>
      </c>
      <c r="G339" s="18">
        <f t="shared" si="33"/>
        <v>2808876695.7550998</v>
      </c>
      <c r="H339" s="18">
        <f t="shared" si="33"/>
        <v>2831822653.3927999</v>
      </c>
      <c r="I339" s="18">
        <f t="shared" ref="I339:M388" si="34">IF(INDEX(累計比較データ,$A339,I$228*4+$G$1)="", "--", INDEX(累計比較データ,$A339,I$228*4+$G$1))</f>
        <v>2742994654.9671998</v>
      </c>
      <c r="J339" s="18">
        <f t="shared" si="34"/>
        <v>2988983648.7652998</v>
      </c>
      <c r="K339" s="18">
        <f t="shared" si="34"/>
        <v>2886815675.9959998</v>
      </c>
      <c r="L339" s="18">
        <f t="shared" si="34"/>
        <v>3619309458.4095001</v>
      </c>
      <c r="M339" s="18">
        <f t="shared" si="34"/>
        <v>2798079275.6248999</v>
      </c>
      <c r="N339" s="18">
        <f t="shared" ref="N339:O388" si="35">IF(INDEX(累計比較データ,$A339,N$228*4+$G$1)="", "--", INDEX(累計比較データ,$A339,N$228*4+$G$1))</f>
        <v>2694328605.4861002</v>
      </c>
      <c r="O339" s="18">
        <f t="shared" si="35"/>
        <v>2910902262.0423002</v>
      </c>
      <c r="P339" s="101">
        <f t="shared" ref="P339:P388" si="36">IF(INDEX(合算比較データ,$A339,P$228*4+$G$1)="", "--", INDEX(合算比較データ,$A339,P$228*4+$G$1))</f>
        <v>31857016240.541599</v>
      </c>
    </row>
    <row r="340" spans="1:16" s="39" customFormat="1" ht="12" hidden="1" customHeight="1" x14ac:dyDescent="0.2">
      <c r="A340" s="11">
        <v>2</v>
      </c>
      <c r="C340" s="105" t="str">
        <f t="shared" si="32"/>
        <v>生鮮食品</v>
      </c>
      <c r="D340" s="18" t="str">
        <f t="shared" si="33"/>
        <v>--</v>
      </c>
      <c r="E340" s="18">
        <f t="shared" si="33"/>
        <v>475720780.26200002</v>
      </c>
      <c r="F340" s="18">
        <f t="shared" si="33"/>
        <v>482314441.87580001</v>
      </c>
      <c r="G340" s="18">
        <f t="shared" si="33"/>
        <v>441276607.25080001</v>
      </c>
      <c r="H340" s="18">
        <f t="shared" si="33"/>
        <v>440993621.07200003</v>
      </c>
      <c r="I340" s="18">
        <f t="shared" si="34"/>
        <v>456417322.69980001</v>
      </c>
      <c r="J340" s="18">
        <f t="shared" si="34"/>
        <v>509393068.85729998</v>
      </c>
      <c r="K340" s="18">
        <f t="shared" si="34"/>
        <v>478119783.78789997</v>
      </c>
      <c r="L340" s="18">
        <f t="shared" si="34"/>
        <v>553377521.37769997</v>
      </c>
      <c r="M340" s="18">
        <f t="shared" si="34"/>
        <v>503620254.87040001</v>
      </c>
      <c r="N340" s="18">
        <f t="shared" si="35"/>
        <v>477852373.72009999</v>
      </c>
      <c r="O340" s="18">
        <f t="shared" si="35"/>
        <v>501158978.73890001</v>
      </c>
      <c r="P340" s="101">
        <f t="shared" si="36"/>
        <v>5320244754.5127001</v>
      </c>
    </row>
    <row r="341" spans="1:16" s="39" customFormat="1" ht="12" hidden="1" customHeight="1" x14ac:dyDescent="0.2">
      <c r="A341" s="11">
        <v>3</v>
      </c>
      <c r="C341" s="105" t="str">
        <f t="shared" si="32"/>
        <v>菓子類</v>
      </c>
      <c r="D341" s="18" t="str">
        <f t="shared" si="33"/>
        <v>--</v>
      </c>
      <c r="E341" s="18">
        <f t="shared" si="33"/>
        <v>1006967219.1197</v>
      </c>
      <c r="F341" s="18">
        <f t="shared" si="33"/>
        <v>995183481.7392</v>
      </c>
      <c r="G341" s="18">
        <f t="shared" si="33"/>
        <v>1044262581.5687</v>
      </c>
      <c r="H341" s="18">
        <f t="shared" si="33"/>
        <v>1051259648.7676001</v>
      </c>
      <c r="I341" s="18">
        <f t="shared" si="34"/>
        <v>946504232.26240003</v>
      </c>
      <c r="J341" s="18">
        <f t="shared" si="34"/>
        <v>973932638.05649996</v>
      </c>
      <c r="K341" s="18">
        <f t="shared" si="34"/>
        <v>904741015.1286</v>
      </c>
      <c r="L341" s="18">
        <f t="shared" si="34"/>
        <v>1099994800.7664001</v>
      </c>
      <c r="M341" s="18">
        <f t="shared" si="34"/>
        <v>939124270.6904</v>
      </c>
      <c r="N341" s="18">
        <f t="shared" si="35"/>
        <v>977646223.53139997</v>
      </c>
      <c r="O341" s="18">
        <f t="shared" si="35"/>
        <v>1038333236.5825</v>
      </c>
      <c r="P341" s="101">
        <f t="shared" si="36"/>
        <v>10977949348.2134</v>
      </c>
    </row>
    <row r="342" spans="1:16" s="39" customFormat="1" ht="12" hidden="1" customHeight="1" x14ac:dyDescent="0.2">
      <c r="A342" s="11">
        <v>4</v>
      </c>
      <c r="C342" s="105" t="str">
        <f t="shared" si="32"/>
        <v>項目4</v>
      </c>
      <c r="D342" s="18" t="str">
        <f t="shared" si="33"/>
        <v>--</v>
      </c>
      <c r="E342" s="18" t="str">
        <f t="shared" si="33"/>
        <v>--</v>
      </c>
      <c r="F342" s="18" t="str">
        <f t="shared" si="33"/>
        <v>--</v>
      </c>
      <c r="G342" s="18" t="str">
        <f t="shared" si="33"/>
        <v>--</v>
      </c>
      <c r="H342" s="18" t="str">
        <f t="shared" si="33"/>
        <v>--</v>
      </c>
      <c r="I342" s="18" t="str">
        <f t="shared" si="34"/>
        <v>--</v>
      </c>
      <c r="J342" s="18" t="str">
        <f t="shared" si="34"/>
        <v>--</v>
      </c>
      <c r="K342" s="18" t="str">
        <f t="shared" si="34"/>
        <v>--</v>
      </c>
      <c r="L342" s="18" t="str">
        <f t="shared" si="34"/>
        <v>--</v>
      </c>
      <c r="M342" s="18" t="str">
        <f t="shared" si="34"/>
        <v>--</v>
      </c>
      <c r="N342" s="18" t="str">
        <f t="shared" si="35"/>
        <v>--</v>
      </c>
      <c r="O342" s="18" t="str">
        <f t="shared" si="35"/>
        <v>--</v>
      </c>
      <c r="P342" s="101" t="str">
        <f t="shared" si="36"/>
        <v>--</v>
      </c>
    </row>
    <row r="343" spans="1:16" s="39" customFormat="1" ht="12" hidden="1" customHeight="1" x14ac:dyDescent="0.2">
      <c r="A343" s="11">
        <v>5</v>
      </c>
      <c r="C343" s="105" t="str">
        <f t="shared" si="32"/>
        <v>項目5</v>
      </c>
      <c r="D343" s="18" t="str">
        <f t="shared" si="33"/>
        <v>--</v>
      </c>
      <c r="E343" s="18" t="str">
        <f t="shared" si="33"/>
        <v>--</v>
      </c>
      <c r="F343" s="18" t="str">
        <f t="shared" si="33"/>
        <v>--</v>
      </c>
      <c r="G343" s="18" t="str">
        <f t="shared" si="33"/>
        <v>--</v>
      </c>
      <c r="H343" s="18" t="str">
        <f t="shared" si="33"/>
        <v>--</v>
      </c>
      <c r="I343" s="18" t="str">
        <f t="shared" si="34"/>
        <v>--</v>
      </c>
      <c r="J343" s="18" t="str">
        <f t="shared" si="34"/>
        <v>--</v>
      </c>
      <c r="K343" s="18" t="str">
        <f t="shared" si="34"/>
        <v>--</v>
      </c>
      <c r="L343" s="18" t="str">
        <f t="shared" si="34"/>
        <v>--</v>
      </c>
      <c r="M343" s="18" t="str">
        <f t="shared" si="34"/>
        <v>--</v>
      </c>
      <c r="N343" s="18" t="str">
        <f t="shared" si="35"/>
        <v>--</v>
      </c>
      <c r="O343" s="18" t="str">
        <f t="shared" si="35"/>
        <v>--</v>
      </c>
      <c r="P343" s="101" t="str">
        <f t="shared" si="36"/>
        <v>--</v>
      </c>
    </row>
    <row r="344" spans="1:16" s="39" customFormat="1" ht="12" hidden="1" customHeight="1" x14ac:dyDescent="0.2">
      <c r="A344" s="11">
        <v>6</v>
      </c>
      <c r="C344" s="105" t="str">
        <f t="shared" si="32"/>
        <v>項目6</v>
      </c>
      <c r="D344" s="18" t="str">
        <f t="shared" si="33"/>
        <v>--</v>
      </c>
      <c r="E344" s="18" t="str">
        <f t="shared" si="33"/>
        <v>--</v>
      </c>
      <c r="F344" s="18" t="str">
        <f t="shared" si="33"/>
        <v>--</v>
      </c>
      <c r="G344" s="18" t="str">
        <f t="shared" si="33"/>
        <v>--</v>
      </c>
      <c r="H344" s="18" t="str">
        <f t="shared" si="33"/>
        <v>--</v>
      </c>
      <c r="I344" s="18" t="str">
        <f t="shared" si="34"/>
        <v>--</v>
      </c>
      <c r="J344" s="18" t="str">
        <f t="shared" si="34"/>
        <v>--</v>
      </c>
      <c r="K344" s="18" t="str">
        <f t="shared" si="34"/>
        <v>--</v>
      </c>
      <c r="L344" s="18" t="str">
        <f t="shared" si="34"/>
        <v>--</v>
      </c>
      <c r="M344" s="18" t="str">
        <f t="shared" si="34"/>
        <v>--</v>
      </c>
      <c r="N344" s="18" t="str">
        <f t="shared" si="35"/>
        <v>--</v>
      </c>
      <c r="O344" s="18" t="str">
        <f t="shared" si="35"/>
        <v>--</v>
      </c>
      <c r="P344" s="101" t="str">
        <f t="shared" si="36"/>
        <v>--</v>
      </c>
    </row>
    <row r="345" spans="1:16" s="39" customFormat="1" ht="12" hidden="1" customHeight="1" x14ac:dyDescent="0.2">
      <c r="A345" s="11">
        <v>7</v>
      </c>
      <c r="C345" s="105" t="str">
        <f t="shared" si="32"/>
        <v>項目7</v>
      </c>
      <c r="D345" s="18" t="str">
        <f t="shared" si="33"/>
        <v>--</v>
      </c>
      <c r="E345" s="18" t="str">
        <f t="shared" si="33"/>
        <v>--</v>
      </c>
      <c r="F345" s="18" t="str">
        <f t="shared" si="33"/>
        <v>--</v>
      </c>
      <c r="G345" s="18" t="str">
        <f t="shared" si="33"/>
        <v>--</v>
      </c>
      <c r="H345" s="18" t="str">
        <f t="shared" si="33"/>
        <v>--</v>
      </c>
      <c r="I345" s="18" t="str">
        <f t="shared" si="34"/>
        <v>--</v>
      </c>
      <c r="J345" s="18" t="str">
        <f t="shared" si="34"/>
        <v>--</v>
      </c>
      <c r="K345" s="18" t="str">
        <f t="shared" si="34"/>
        <v>--</v>
      </c>
      <c r="L345" s="18" t="str">
        <f t="shared" si="34"/>
        <v>--</v>
      </c>
      <c r="M345" s="18" t="str">
        <f t="shared" si="34"/>
        <v>--</v>
      </c>
      <c r="N345" s="18" t="str">
        <f t="shared" si="35"/>
        <v>--</v>
      </c>
      <c r="O345" s="18" t="str">
        <f t="shared" si="35"/>
        <v>--</v>
      </c>
      <c r="P345" s="101" t="str">
        <f t="shared" si="36"/>
        <v>--</v>
      </c>
    </row>
    <row r="346" spans="1:16" s="39" customFormat="1" ht="12" hidden="1" customHeight="1" x14ac:dyDescent="0.2">
      <c r="A346" s="11">
        <v>8</v>
      </c>
      <c r="C346" s="105" t="str">
        <f t="shared" si="32"/>
        <v>項目8</v>
      </c>
      <c r="D346" s="18" t="str">
        <f t="shared" si="33"/>
        <v>--</v>
      </c>
      <c r="E346" s="18" t="str">
        <f t="shared" si="33"/>
        <v>--</v>
      </c>
      <c r="F346" s="18" t="str">
        <f t="shared" si="33"/>
        <v>--</v>
      </c>
      <c r="G346" s="18" t="str">
        <f t="shared" si="33"/>
        <v>--</v>
      </c>
      <c r="H346" s="18" t="str">
        <f t="shared" si="33"/>
        <v>--</v>
      </c>
      <c r="I346" s="18" t="str">
        <f t="shared" si="34"/>
        <v>--</v>
      </c>
      <c r="J346" s="18" t="str">
        <f t="shared" si="34"/>
        <v>--</v>
      </c>
      <c r="K346" s="18" t="str">
        <f t="shared" si="34"/>
        <v>--</v>
      </c>
      <c r="L346" s="18" t="str">
        <f t="shared" si="34"/>
        <v>--</v>
      </c>
      <c r="M346" s="18" t="str">
        <f t="shared" si="34"/>
        <v>--</v>
      </c>
      <c r="N346" s="18" t="str">
        <f t="shared" si="35"/>
        <v>--</v>
      </c>
      <c r="O346" s="18" t="str">
        <f t="shared" si="35"/>
        <v>--</v>
      </c>
      <c r="P346" s="101" t="str">
        <f t="shared" si="36"/>
        <v>--</v>
      </c>
    </row>
    <row r="347" spans="1:16" s="39" customFormat="1" ht="12" hidden="1" customHeight="1" x14ac:dyDescent="0.2">
      <c r="A347" s="11">
        <v>9</v>
      </c>
      <c r="C347" s="105" t="str">
        <f t="shared" si="32"/>
        <v>項目9</v>
      </c>
      <c r="D347" s="18" t="str">
        <f t="shared" si="33"/>
        <v>--</v>
      </c>
      <c r="E347" s="18" t="str">
        <f t="shared" si="33"/>
        <v>--</v>
      </c>
      <c r="F347" s="18" t="str">
        <f t="shared" si="33"/>
        <v>--</v>
      </c>
      <c r="G347" s="18" t="str">
        <f t="shared" si="33"/>
        <v>--</v>
      </c>
      <c r="H347" s="18" t="str">
        <f t="shared" si="33"/>
        <v>--</v>
      </c>
      <c r="I347" s="18" t="str">
        <f t="shared" si="34"/>
        <v>--</v>
      </c>
      <c r="J347" s="18" t="str">
        <f t="shared" si="34"/>
        <v>--</v>
      </c>
      <c r="K347" s="18" t="str">
        <f t="shared" si="34"/>
        <v>--</v>
      </c>
      <c r="L347" s="18" t="str">
        <f t="shared" si="34"/>
        <v>--</v>
      </c>
      <c r="M347" s="18" t="str">
        <f t="shared" si="34"/>
        <v>--</v>
      </c>
      <c r="N347" s="18" t="str">
        <f t="shared" si="35"/>
        <v>--</v>
      </c>
      <c r="O347" s="18" t="str">
        <f t="shared" si="35"/>
        <v>--</v>
      </c>
      <c r="P347" s="101" t="str">
        <f t="shared" si="36"/>
        <v>--</v>
      </c>
    </row>
    <row r="348" spans="1:16" s="39" customFormat="1" ht="12" hidden="1" customHeight="1" x14ac:dyDescent="0.2">
      <c r="A348" s="11">
        <v>10</v>
      </c>
      <c r="C348" s="105" t="str">
        <f t="shared" si="32"/>
        <v>項目10</v>
      </c>
      <c r="D348" s="18" t="str">
        <f t="shared" si="33"/>
        <v>--</v>
      </c>
      <c r="E348" s="18" t="str">
        <f t="shared" si="33"/>
        <v>--</v>
      </c>
      <c r="F348" s="18" t="str">
        <f t="shared" si="33"/>
        <v>--</v>
      </c>
      <c r="G348" s="18" t="str">
        <f t="shared" si="33"/>
        <v>--</v>
      </c>
      <c r="H348" s="18" t="str">
        <f t="shared" si="33"/>
        <v>--</v>
      </c>
      <c r="I348" s="18" t="str">
        <f t="shared" si="34"/>
        <v>--</v>
      </c>
      <c r="J348" s="18" t="str">
        <f t="shared" si="34"/>
        <v>--</v>
      </c>
      <c r="K348" s="18" t="str">
        <f t="shared" si="34"/>
        <v>--</v>
      </c>
      <c r="L348" s="18" t="str">
        <f t="shared" si="34"/>
        <v>--</v>
      </c>
      <c r="M348" s="18" t="str">
        <f t="shared" si="34"/>
        <v>--</v>
      </c>
      <c r="N348" s="18" t="str">
        <f t="shared" si="35"/>
        <v>--</v>
      </c>
      <c r="O348" s="18" t="str">
        <f t="shared" si="35"/>
        <v>--</v>
      </c>
      <c r="P348" s="101" t="str">
        <f t="shared" si="36"/>
        <v>--</v>
      </c>
    </row>
    <row r="349" spans="1:16" s="39" customFormat="1" ht="12" hidden="1" customHeight="1" x14ac:dyDescent="0.2">
      <c r="A349" s="11">
        <v>11</v>
      </c>
      <c r="C349" s="105" t="str">
        <f t="shared" si="32"/>
        <v>項目11</v>
      </c>
      <c r="D349" s="18" t="str">
        <f t="shared" si="33"/>
        <v>--</v>
      </c>
      <c r="E349" s="18" t="str">
        <f t="shared" si="33"/>
        <v>--</v>
      </c>
      <c r="F349" s="18" t="str">
        <f t="shared" si="33"/>
        <v>--</v>
      </c>
      <c r="G349" s="18" t="str">
        <f t="shared" si="33"/>
        <v>--</v>
      </c>
      <c r="H349" s="18" t="str">
        <f t="shared" si="33"/>
        <v>--</v>
      </c>
      <c r="I349" s="18" t="str">
        <f t="shared" si="34"/>
        <v>--</v>
      </c>
      <c r="J349" s="18" t="str">
        <f t="shared" si="34"/>
        <v>--</v>
      </c>
      <c r="K349" s="18" t="str">
        <f t="shared" si="34"/>
        <v>--</v>
      </c>
      <c r="L349" s="18" t="str">
        <f t="shared" si="34"/>
        <v>--</v>
      </c>
      <c r="M349" s="18" t="str">
        <f t="shared" si="34"/>
        <v>--</v>
      </c>
      <c r="N349" s="18" t="str">
        <f t="shared" si="35"/>
        <v>--</v>
      </c>
      <c r="O349" s="18" t="str">
        <f t="shared" si="35"/>
        <v>--</v>
      </c>
      <c r="P349" s="101" t="str">
        <f t="shared" si="36"/>
        <v>--</v>
      </c>
    </row>
    <row r="350" spans="1:16" s="39" customFormat="1" ht="12" hidden="1" customHeight="1" x14ac:dyDescent="0.2">
      <c r="A350" s="11">
        <v>12</v>
      </c>
      <c r="C350" s="105" t="str">
        <f t="shared" si="32"/>
        <v>項目12</v>
      </c>
      <c r="D350" s="18" t="str">
        <f t="shared" si="33"/>
        <v>--</v>
      </c>
      <c r="E350" s="18" t="str">
        <f t="shared" si="33"/>
        <v>--</v>
      </c>
      <c r="F350" s="18" t="str">
        <f t="shared" si="33"/>
        <v>--</v>
      </c>
      <c r="G350" s="18" t="str">
        <f t="shared" si="33"/>
        <v>--</v>
      </c>
      <c r="H350" s="18" t="str">
        <f t="shared" si="33"/>
        <v>--</v>
      </c>
      <c r="I350" s="18" t="str">
        <f t="shared" si="34"/>
        <v>--</v>
      </c>
      <c r="J350" s="18" t="str">
        <f t="shared" si="34"/>
        <v>--</v>
      </c>
      <c r="K350" s="18" t="str">
        <f t="shared" si="34"/>
        <v>--</v>
      </c>
      <c r="L350" s="18" t="str">
        <f t="shared" si="34"/>
        <v>--</v>
      </c>
      <c r="M350" s="18" t="str">
        <f t="shared" si="34"/>
        <v>--</v>
      </c>
      <c r="N350" s="18" t="str">
        <f t="shared" si="35"/>
        <v>--</v>
      </c>
      <c r="O350" s="18" t="str">
        <f t="shared" si="35"/>
        <v>--</v>
      </c>
      <c r="P350" s="101" t="str">
        <f t="shared" si="36"/>
        <v>--</v>
      </c>
    </row>
    <row r="351" spans="1:16" s="39" customFormat="1" ht="12" hidden="1" customHeight="1" x14ac:dyDescent="0.2">
      <c r="A351" s="11">
        <v>13</v>
      </c>
      <c r="C351" s="105" t="str">
        <f t="shared" si="32"/>
        <v>項目13</v>
      </c>
      <c r="D351" s="18" t="str">
        <f t="shared" si="33"/>
        <v>--</v>
      </c>
      <c r="E351" s="18" t="str">
        <f t="shared" si="33"/>
        <v>--</v>
      </c>
      <c r="F351" s="18" t="str">
        <f t="shared" si="33"/>
        <v>--</v>
      </c>
      <c r="G351" s="18" t="str">
        <f t="shared" si="33"/>
        <v>--</v>
      </c>
      <c r="H351" s="18" t="str">
        <f t="shared" si="33"/>
        <v>--</v>
      </c>
      <c r="I351" s="18" t="str">
        <f t="shared" si="34"/>
        <v>--</v>
      </c>
      <c r="J351" s="18" t="str">
        <f t="shared" si="34"/>
        <v>--</v>
      </c>
      <c r="K351" s="18" t="str">
        <f t="shared" si="34"/>
        <v>--</v>
      </c>
      <c r="L351" s="18" t="str">
        <f t="shared" si="34"/>
        <v>--</v>
      </c>
      <c r="M351" s="18" t="str">
        <f t="shared" si="34"/>
        <v>--</v>
      </c>
      <c r="N351" s="18" t="str">
        <f t="shared" si="35"/>
        <v>--</v>
      </c>
      <c r="O351" s="18" t="str">
        <f t="shared" si="35"/>
        <v>--</v>
      </c>
      <c r="P351" s="101" t="str">
        <f t="shared" si="36"/>
        <v>--</v>
      </c>
    </row>
    <row r="352" spans="1:16" s="39" customFormat="1" ht="12" hidden="1" customHeight="1" x14ac:dyDescent="0.2">
      <c r="A352" s="11">
        <v>14</v>
      </c>
      <c r="C352" s="105" t="str">
        <f t="shared" si="32"/>
        <v>項目14</v>
      </c>
      <c r="D352" s="18" t="str">
        <f t="shared" si="33"/>
        <v>--</v>
      </c>
      <c r="E352" s="18" t="str">
        <f t="shared" si="33"/>
        <v>--</v>
      </c>
      <c r="F352" s="18" t="str">
        <f t="shared" si="33"/>
        <v>--</v>
      </c>
      <c r="G352" s="18" t="str">
        <f t="shared" si="33"/>
        <v>--</v>
      </c>
      <c r="H352" s="18" t="str">
        <f t="shared" si="33"/>
        <v>--</v>
      </c>
      <c r="I352" s="18" t="str">
        <f t="shared" si="34"/>
        <v>--</v>
      </c>
      <c r="J352" s="18" t="str">
        <f t="shared" si="34"/>
        <v>--</v>
      </c>
      <c r="K352" s="18" t="str">
        <f t="shared" si="34"/>
        <v>--</v>
      </c>
      <c r="L352" s="18" t="str">
        <f t="shared" si="34"/>
        <v>--</v>
      </c>
      <c r="M352" s="18" t="str">
        <f t="shared" si="34"/>
        <v>--</v>
      </c>
      <c r="N352" s="18" t="str">
        <f t="shared" si="35"/>
        <v>--</v>
      </c>
      <c r="O352" s="18" t="str">
        <f t="shared" si="35"/>
        <v>--</v>
      </c>
      <c r="P352" s="101" t="str">
        <f t="shared" si="36"/>
        <v>--</v>
      </c>
    </row>
    <row r="353" spans="1:16" s="39" customFormat="1" ht="12" hidden="1" customHeight="1" x14ac:dyDescent="0.2">
      <c r="A353" s="11">
        <v>15</v>
      </c>
      <c r="C353" s="105" t="str">
        <f t="shared" si="32"/>
        <v>項目15</v>
      </c>
      <c r="D353" s="18" t="str">
        <f t="shared" si="33"/>
        <v>--</v>
      </c>
      <c r="E353" s="18" t="str">
        <f t="shared" si="33"/>
        <v>--</v>
      </c>
      <c r="F353" s="18" t="str">
        <f t="shared" si="33"/>
        <v>--</v>
      </c>
      <c r="G353" s="18" t="str">
        <f t="shared" si="33"/>
        <v>--</v>
      </c>
      <c r="H353" s="18" t="str">
        <f t="shared" si="33"/>
        <v>--</v>
      </c>
      <c r="I353" s="18" t="str">
        <f t="shared" si="34"/>
        <v>--</v>
      </c>
      <c r="J353" s="18" t="str">
        <f t="shared" si="34"/>
        <v>--</v>
      </c>
      <c r="K353" s="18" t="str">
        <f t="shared" si="34"/>
        <v>--</v>
      </c>
      <c r="L353" s="18" t="str">
        <f t="shared" si="34"/>
        <v>--</v>
      </c>
      <c r="M353" s="18" t="str">
        <f t="shared" si="34"/>
        <v>--</v>
      </c>
      <c r="N353" s="18" t="str">
        <f t="shared" si="35"/>
        <v>--</v>
      </c>
      <c r="O353" s="18" t="str">
        <f t="shared" si="35"/>
        <v>--</v>
      </c>
      <c r="P353" s="101" t="str">
        <f t="shared" si="36"/>
        <v>--</v>
      </c>
    </row>
    <row r="354" spans="1:16" s="39" customFormat="1" ht="12" hidden="1" customHeight="1" x14ac:dyDescent="0.2">
      <c r="A354" s="11">
        <v>16</v>
      </c>
      <c r="C354" s="105" t="str">
        <f t="shared" si="32"/>
        <v>項目16</v>
      </c>
      <c r="D354" s="18" t="str">
        <f t="shared" si="33"/>
        <v>--</v>
      </c>
      <c r="E354" s="18" t="str">
        <f t="shared" si="33"/>
        <v>--</v>
      </c>
      <c r="F354" s="18" t="str">
        <f t="shared" si="33"/>
        <v>--</v>
      </c>
      <c r="G354" s="18" t="str">
        <f t="shared" si="33"/>
        <v>--</v>
      </c>
      <c r="H354" s="18" t="str">
        <f t="shared" si="33"/>
        <v>--</v>
      </c>
      <c r="I354" s="18" t="str">
        <f t="shared" si="34"/>
        <v>--</v>
      </c>
      <c r="J354" s="18" t="str">
        <f t="shared" si="34"/>
        <v>--</v>
      </c>
      <c r="K354" s="18" t="str">
        <f t="shared" si="34"/>
        <v>--</v>
      </c>
      <c r="L354" s="18" t="str">
        <f t="shared" si="34"/>
        <v>--</v>
      </c>
      <c r="M354" s="18" t="str">
        <f t="shared" si="34"/>
        <v>--</v>
      </c>
      <c r="N354" s="18" t="str">
        <f t="shared" si="35"/>
        <v>--</v>
      </c>
      <c r="O354" s="18" t="str">
        <f t="shared" si="35"/>
        <v>--</v>
      </c>
      <c r="P354" s="101" t="str">
        <f t="shared" si="36"/>
        <v>--</v>
      </c>
    </row>
    <row r="355" spans="1:16" s="39" customFormat="1" ht="12" hidden="1" customHeight="1" x14ac:dyDescent="0.2">
      <c r="A355" s="11">
        <v>17</v>
      </c>
      <c r="C355" s="105" t="str">
        <f t="shared" si="32"/>
        <v>項目17</v>
      </c>
      <c r="D355" s="18" t="str">
        <f t="shared" si="33"/>
        <v>--</v>
      </c>
      <c r="E355" s="18" t="str">
        <f t="shared" si="33"/>
        <v>--</v>
      </c>
      <c r="F355" s="18" t="str">
        <f t="shared" si="33"/>
        <v>--</v>
      </c>
      <c r="G355" s="18" t="str">
        <f t="shared" si="33"/>
        <v>--</v>
      </c>
      <c r="H355" s="18" t="str">
        <f t="shared" si="33"/>
        <v>--</v>
      </c>
      <c r="I355" s="18" t="str">
        <f t="shared" si="34"/>
        <v>--</v>
      </c>
      <c r="J355" s="18" t="str">
        <f t="shared" si="34"/>
        <v>--</v>
      </c>
      <c r="K355" s="18" t="str">
        <f t="shared" si="34"/>
        <v>--</v>
      </c>
      <c r="L355" s="18" t="str">
        <f t="shared" si="34"/>
        <v>--</v>
      </c>
      <c r="M355" s="18" t="str">
        <f t="shared" si="34"/>
        <v>--</v>
      </c>
      <c r="N355" s="18" t="str">
        <f t="shared" si="35"/>
        <v>--</v>
      </c>
      <c r="O355" s="18" t="str">
        <f t="shared" si="35"/>
        <v>--</v>
      </c>
      <c r="P355" s="101" t="str">
        <f t="shared" si="36"/>
        <v>--</v>
      </c>
    </row>
    <row r="356" spans="1:16" s="39" customFormat="1" ht="12" hidden="1" customHeight="1" x14ac:dyDescent="0.2">
      <c r="A356" s="11">
        <v>18</v>
      </c>
      <c r="C356" s="105" t="str">
        <f t="shared" si="32"/>
        <v>項目18</v>
      </c>
      <c r="D356" s="18" t="str">
        <f t="shared" si="33"/>
        <v>--</v>
      </c>
      <c r="E356" s="18" t="str">
        <f t="shared" si="33"/>
        <v>--</v>
      </c>
      <c r="F356" s="18" t="str">
        <f t="shared" si="33"/>
        <v>--</v>
      </c>
      <c r="G356" s="18" t="str">
        <f t="shared" si="33"/>
        <v>--</v>
      </c>
      <c r="H356" s="18" t="str">
        <f t="shared" si="33"/>
        <v>--</v>
      </c>
      <c r="I356" s="18" t="str">
        <f t="shared" si="34"/>
        <v>--</v>
      </c>
      <c r="J356" s="18" t="str">
        <f t="shared" si="34"/>
        <v>--</v>
      </c>
      <c r="K356" s="18" t="str">
        <f t="shared" si="34"/>
        <v>--</v>
      </c>
      <c r="L356" s="18" t="str">
        <f t="shared" si="34"/>
        <v>--</v>
      </c>
      <c r="M356" s="18" t="str">
        <f t="shared" si="34"/>
        <v>--</v>
      </c>
      <c r="N356" s="18" t="str">
        <f t="shared" si="35"/>
        <v>--</v>
      </c>
      <c r="O356" s="18" t="str">
        <f t="shared" si="35"/>
        <v>--</v>
      </c>
      <c r="P356" s="101" t="str">
        <f t="shared" si="36"/>
        <v>--</v>
      </c>
    </row>
    <row r="357" spans="1:16" s="39" customFormat="1" ht="12" hidden="1" customHeight="1" x14ac:dyDescent="0.2">
      <c r="A357" s="11">
        <v>19</v>
      </c>
      <c r="C357" s="105" t="str">
        <f t="shared" si="32"/>
        <v>項目19</v>
      </c>
      <c r="D357" s="18" t="str">
        <f t="shared" si="33"/>
        <v>--</v>
      </c>
      <c r="E357" s="18" t="str">
        <f t="shared" si="33"/>
        <v>--</v>
      </c>
      <c r="F357" s="18" t="str">
        <f t="shared" si="33"/>
        <v>--</v>
      </c>
      <c r="G357" s="18" t="str">
        <f t="shared" si="33"/>
        <v>--</v>
      </c>
      <c r="H357" s="18" t="str">
        <f t="shared" si="33"/>
        <v>--</v>
      </c>
      <c r="I357" s="18" t="str">
        <f t="shared" si="34"/>
        <v>--</v>
      </c>
      <c r="J357" s="18" t="str">
        <f t="shared" si="34"/>
        <v>--</v>
      </c>
      <c r="K357" s="18" t="str">
        <f t="shared" si="34"/>
        <v>--</v>
      </c>
      <c r="L357" s="18" t="str">
        <f t="shared" si="34"/>
        <v>--</v>
      </c>
      <c r="M357" s="18" t="str">
        <f t="shared" si="34"/>
        <v>--</v>
      </c>
      <c r="N357" s="18" t="str">
        <f t="shared" si="35"/>
        <v>--</v>
      </c>
      <c r="O357" s="18" t="str">
        <f t="shared" si="35"/>
        <v>--</v>
      </c>
      <c r="P357" s="101" t="str">
        <f t="shared" si="36"/>
        <v>--</v>
      </c>
    </row>
    <row r="358" spans="1:16" s="39" customFormat="1" ht="12" hidden="1" customHeight="1" x14ac:dyDescent="0.2">
      <c r="A358" s="11">
        <v>20</v>
      </c>
      <c r="C358" s="105" t="str">
        <f t="shared" si="32"/>
        <v>項目20</v>
      </c>
      <c r="D358" s="18" t="str">
        <f t="shared" si="33"/>
        <v>--</v>
      </c>
      <c r="E358" s="18" t="str">
        <f t="shared" si="33"/>
        <v>--</v>
      </c>
      <c r="F358" s="18" t="str">
        <f t="shared" si="33"/>
        <v>--</v>
      </c>
      <c r="G358" s="18" t="str">
        <f t="shared" si="33"/>
        <v>--</v>
      </c>
      <c r="H358" s="18" t="str">
        <f t="shared" si="33"/>
        <v>--</v>
      </c>
      <c r="I358" s="18" t="str">
        <f t="shared" si="34"/>
        <v>--</v>
      </c>
      <c r="J358" s="18" t="str">
        <f t="shared" si="34"/>
        <v>--</v>
      </c>
      <c r="K358" s="18" t="str">
        <f t="shared" si="34"/>
        <v>--</v>
      </c>
      <c r="L358" s="18" t="str">
        <f t="shared" si="34"/>
        <v>--</v>
      </c>
      <c r="M358" s="18" t="str">
        <f t="shared" si="34"/>
        <v>--</v>
      </c>
      <c r="N358" s="18" t="str">
        <f t="shared" si="35"/>
        <v>--</v>
      </c>
      <c r="O358" s="18" t="str">
        <f t="shared" si="35"/>
        <v>--</v>
      </c>
      <c r="P358" s="101" t="str">
        <f t="shared" si="36"/>
        <v>--</v>
      </c>
    </row>
    <row r="359" spans="1:16" s="39" customFormat="1" ht="12" hidden="1" customHeight="1" x14ac:dyDescent="0.2">
      <c r="A359" s="11">
        <v>21</v>
      </c>
      <c r="C359" s="105" t="str">
        <f t="shared" si="32"/>
        <v>項目21</v>
      </c>
      <c r="D359" s="18" t="str">
        <f t="shared" si="33"/>
        <v>--</v>
      </c>
      <c r="E359" s="18" t="str">
        <f t="shared" si="33"/>
        <v>--</v>
      </c>
      <c r="F359" s="18" t="str">
        <f t="shared" si="33"/>
        <v>--</v>
      </c>
      <c r="G359" s="18" t="str">
        <f t="shared" si="33"/>
        <v>--</v>
      </c>
      <c r="H359" s="18" t="str">
        <f t="shared" si="33"/>
        <v>--</v>
      </c>
      <c r="I359" s="18" t="str">
        <f t="shared" si="34"/>
        <v>--</v>
      </c>
      <c r="J359" s="18" t="str">
        <f t="shared" si="34"/>
        <v>--</v>
      </c>
      <c r="K359" s="18" t="str">
        <f t="shared" si="34"/>
        <v>--</v>
      </c>
      <c r="L359" s="18" t="str">
        <f t="shared" si="34"/>
        <v>--</v>
      </c>
      <c r="M359" s="18" t="str">
        <f t="shared" si="34"/>
        <v>--</v>
      </c>
      <c r="N359" s="18" t="str">
        <f t="shared" si="35"/>
        <v>--</v>
      </c>
      <c r="O359" s="18" t="str">
        <f t="shared" si="35"/>
        <v>--</v>
      </c>
      <c r="P359" s="101" t="str">
        <f t="shared" si="36"/>
        <v>--</v>
      </c>
    </row>
    <row r="360" spans="1:16" s="39" customFormat="1" ht="12" hidden="1" customHeight="1" x14ac:dyDescent="0.2">
      <c r="A360" s="11">
        <v>22</v>
      </c>
      <c r="C360" s="105" t="str">
        <f t="shared" si="32"/>
        <v>項目22</v>
      </c>
      <c r="D360" s="18" t="str">
        <f t="shared" si="33"/>
        <v>--</v>
      </c>
      <c r="E360" s="18" t="str">
        <f t="shared" si="33"/>
        <v>--</v>
      </c>
      <c r="F360" s="18" t="str">
        <f t="shared" si="33"/>
        <v>--</v>
      </c>
      <c r="G360" s="18" t="str">
        <f t="shared" si="33"/>
        <v>--</v>
      </c>
      <c r="H360" s="18" t="str">
        <f t="shared" si="33"/>
        <v>--</v>
      </c>
      <c r="I360" s="18" t="str">
        <f t="shared" si="34"/>
        <v>--</v>
      </c>
      <c r="J360" s="18" t="str">
        <f t="shared" si="34"/>
        <v>--</v>
      </c>
      <c r="K360" s="18" t="str">
        <f t="shared" si="34"/>
        <v>--</v>
      </c>
      <c r="L360" s="18" t="str">
        <f t="shared" si="34"/>
        <v>--</v>
      </c>
      <c r="M360" s="18" t="str">
        <f t="shared" si="34"/>
        <v>--</v>
      </c>
      <c r="N360" s="18" t="str">
        <f t="shared" si="35"/>
        <v>--</v>
      </c>
      <c r="O360" s="18" t="str">
        <f t="shared" si="35"/>
        <v>--</v>
      </c>
      <c r="P360" s="101" t="str">
        <f t="shared" si="36"/>
        <v>--</v>
      </c>
    </row>
    <row r="361" spans="1:16" s="39" customFormat="1" ht="12" hidden="1" customHeight="1" x14ac:dyDescent="0.2">
      <c r="A361" s="11">
        <v>23</v>
      </c>
      <c r="C361" s="105" t="str">
        <f t="shared" si="32"/>
        <v>項目23</v>
      </c>
      <c r="D361" s="18" t="str">
        <f t="shared" si="33"/>
        <v>--</v>
      </c>
      <c r="E361" s="18" t="str">
        <f t="shared" si="33"/>
        <v>--</v>
      </c>
      <c r="F361" s="18" t="str">
        <f t="shared" si="33"/>
        <v>--</v>
      </c>
      <c r="G361" s="18" t="str">
        <f t="shared" si="33"/>
        <v>--</v>
      </c>
      <c r="H361" s="18" t="str">
        <f t="shared" si="33"/>
        <v>--</v>
      </c>
      <c r="I361" s="18" t="str">
        <f t="shared" si="34"/>
        <v>--</v>
      </c>
      <c r="J361" s="18" t="str">
        <f t="shared" si="34"/>
        <v>--</v>
      </c>
      <c r="K361" s="18" t="str">
        <f t="shared" si="34"/>
        <v>--</v>
      </c>
      <c r="L361" s="18" t="str">
        <f t="shared" si="34"/>
        <v>--</v>
      </c>
      <c r="M361" s="18" t="str">
        <f t="shared" si="34"/>
        <v>--</v>
      </c>
      <c r="N361" s="18" t="str">
        <f t="shared" si="35"/>
        <v>--</v>
      </c>
      <c r="O361" s="18" t="str">
        <f t="shared" si="35"/>
        <v>--</v>
      </c>
      <c r="P361" s="101" t="str">
        <f t="shared" si="36"/>
        <v>--</v>
      </c>
    </row>
    <row r="362" spans="1:16" s="39" customFormat="1" ht="12" hidden="1" customHeight="1" x14ac:dyDescent="0.2">
      <c r="A362" s="11">
        <v>24</v>
      </c>
      <c r="C362" s="105" t="str">
        <f t="shared" si="32"/>
        <v>項目24</v>
      </c>
      <c r="D362" s="18" t="str">
        <f t="shared" si="33"/>
        <v>--</v>
      </c>
      <c r="E362" s="18" t="str">
        <f t="shared" si="33"/>
        <v>--</v>
      </c>
      <c r="F362" s="18" t="str">
        <f t="shared" si="33"/>
        <v>--</v>
      </c>
      <c r="G362" s="18" t="str">
        <f t="shared" si="33"/>
        <v>--</v>
      </c>
      <c r="H362" s="18" t="str">
        <f t="shared" si="33"/>
        <v>--</v>
      </c>
      <c r="I362" s="18" t="str">
        <f t="shared" si="34"/>
        <v>--</v>
      </c>
      <c r="J362" s="18" t="str">
        <f t="shared" si="34"/>
        <v>--</v>
      </c>
      <c r="K362" s="18" t="str">
        <f t="shared" si="34"/>
        <v>--</v>
      </c>
      <c r="L362" s="18" t="str">
        <f t="shared" si="34"/>
        <v>--</v>
      </c>
      <c r="M362" s="18" t="str">
        <f t="shared" si="34"/>
        <v>--</v>
      </c>
      <c r="N362" s="18" t="str">
        <f t="shared" si="35"/>
        <v>--</v>
      </c>
      <c r="O362" s="18" t="str">
        <f t="shared" si="35"/>
        <v>--</v>
      </c>
      <c r="P362" s="101" t="str">
        <f t="shared" si="36"/>
        <v>--</v>
      </c>
    </row>
    <row r="363" spans="1:16" s="39" customFormat="1" ht="12" hidden="1" customHeight="1" x14ac:dyDescent="0.2">
      <c r="A363" s="11">
        <v>25</v>
      </c>
      <c r="C363" s="105" t="str">
        <f t="shared" si="32"/>
        <v>項目25</v>
      </c>
      <c r="D363" s="18" t="str">
        <f t="shared" si="33"/>
        <v>--</v>
      </c>
      <c r="E363" s="18" t="str">
        <f t="shared" si="33"/>
        <v>--</v>
      </c>
      <c r="F363" s="18" t="str">
        <f t="shared" si="33"/>
        <v>--</v>
      </c>
      <c r="G363" s="18" t="str">
        <f t="shared" si="33"/>
        <v>--</v>
      </c>
      <c r="H363" s="18" t="str">
        <f t="shared" si="33"/>
        <v>--</v>
      </c>
      <c r="I363" s="18" t="str">
        <f t="shared" si="34"/>
        <v>--</v>
      </c>
      <c r="J363" s="18" t="str">
        <f t="shared" si="34"/>
        <v>--</v>
      </c>
      <c r="K363" s="18" t="str">
        <f t="shared" si="34"/>
        <v>--</v>
      </c>
      <c r="L363" s="18" t="str">
        <f t="shared" si="34"/>
        <v>--</v>
      </c>
      <c r="M363" s="18" t="str">
        <f t="shared" si="34"/>
        <v>--</v>
      </c>
      <c r="N363" s="18" t="str">
        <f t="shared" si="35"/>
        <v>--</v>
      </c>
      <c r="O363" s="18" t="str">
        <f t="shared" si="35"/>
        <v>--</v>
      </c>
      <c r="P363" s="101" t="str">
        <f t="shared" si="36"/>
        <v>--</v>
      </c>
    </row>
    <row r="364" spans="1:16" s="39" customFormat="1" ht="12" hidden="1" customHeight="1" x14ac:dyDescent="0.2">
      <c r="A364" s="11">
        <v>26</v>
      </c>
      <c r="C364" s="105" t="str">
        <f t="shared" si="32"/>
        <v>項目26</v>
      </c>
      <c r="D364" s="18" t="str">
        <f t="shared" si="33"/>
        <v>--</v>
      </c>
      <c r="E364" s="18" t="str">
        <f t="shared" si="33"/>
        <v>--</v>
      </c>
      <c r="F364" s="18" t="str">
        <f t="shared" si="33"/>
        <v>--</v>
      </c>
      <c r="G364" s="18" t="str">
        <f t="shared" si="33"/>
        <v>--</v>
      </c>
      <c r="H364" s="18" t="str">
        <f t="shared" si="33"/>
        <v>--</v>
      </c>
      <c r="I364" s="18" t="str">
        <f t="shared" si="34"/>
        <v>--</v>
      </c>
      <c r="J364" s="18" t="str">
        <f t="shared" si="34"/>
        <v>--</v>
      </c>
      <c r="K364" s="18" t="str">
        <f t="shared" si="34"/>
        <v>--</v>
      </c>
      <c r="L364" s="18" t="str">
        <f t="shared" si="34"/>
        <v>--</v>
      </c>
      <c r="M364" s="18" t="str">
        <f t="shared" si="34"/>
        <v>--</v>
      </c>
      <c r="N364" s="18" t="str">
        <f t="shared" si="35"/>
        <v>--</v>
      </c>
      <c r="O364" s="18" t="str">
        <f t="shared" si="35"/>
        <v>--</v>
      </c>
      <c r="P364" s="101" t="str">
        <f t="shared" si="36"/>
        <v>--</v>
      </c>
    </row>
    <row r="365" spans="1:16" s="39" customFormat="1" ht="12" hidden="1" customHeight="1" x14ac:dyDescent="0.2">
      <c r="A365" s="11">
        <v>27</v>
      </c>
      <c r="C365" s="105" t="str">
        <f t="shared" si="32"/>
        <v>項目27</v>
      </c>
      <c r="D365" s="18" t="str">
        <f t="shared" si="33"/>
        <v>--</v>
      </c>
      <c r="E365" s="18" t="str">
        <f t="shared" si="33"/>
        <v>--</v>
      </c>
      <c r="F365" s="18" t="str">
        <f t="shared" si="33"/>
        <v>--</v>
      </c>
      <c r="G365" s="18" t="str">
        <f t="shared" si="33"/>
        <v>--</v>
      </c>
      <c r="H365" s="18" t="str">
        <f t="shared" si="33"/>
        <v>--</v>
      </c>
      <c r="I365" s="18" t="str">
        <f t="shared" si="34"/>
        <v>--</v>
      </c>
      <c r="J365" s="18" t="str">
        <f t="shared" si="34"/>
        <v>--</v>
      </c>
      <c r="K365" s="18" t="str">
        <f t="shared" si="34"/>
        <v>--</v>
      </c>
      <c r="L365" s="18" t="str">
        <f t="shared" si="34"/>
        <v>--</v>
      </c>
      <c r="M365" s="18" t="str">
        <f t="shared" si="34"/>
        <v>--</v>
      </c>
      <c r="N365" s="18" t="str">
        <f t="shared" si="35"/>
        <v>--</v>
      </c>
      <c r="O365" s="18" t="str">
        <f t="shared" si="35"/>
        <v>--</v>
      </c>
      <c r="P365" s="101" t="str">
        <f t="shared" si="36"/>
        <v>--</v>
      </c>
    </row>
    <row r="366" spans="1:16" s="39" customFormat="1" ht="12" hidden="1" customHeight="1" x14ac:dyDescent="0.2">
      <c r="A366" s="11">
        <v>28</v>
      </c>
      <c r="C366" s="105" t="str">
        <f t="shared" si="32"/>
        <v>項目28</v>
      </c>
      <c r="D366" s="18" t="str">
        <f t="shared" si="33"/>
        <v>--</v>
      </c>
      <c r="E366" s="18" t="str">
        <f t="shared" si="33"/>
        <v>--</v>
      </c>
      <c r="F366" s="18" t="str">
        <f t="shared" si="33"/>
        <v>--</v>
      </c>
      <c r="G366" s="18" t="str">
        <f t="shared" si="33"/>
        <v>--</v>
      </c>
      <c r="H366" s="18" t="str">
        <f t="shared" si="33"/>
        <v>--</v>
      </c>
      <c r="I366" s="18" t="str">
        <f t="shared" si="34"/>
        <v>--</v>
      </c>
      <c r="J366" s="18" t="str">
        <f t="shared" si="34"/>
        <v>--</v>
      </c>
      <c r="K366" s="18" t="str">
        <f t="shared" si="34"/>
        <v>--</v>
      </c>
      <c r="L366" s="18" t="str">
        <f t="shared" si="34"/>
        <v>--</v>
      </c>
      <c r="M366" s="18" t="str">
        <f t="shared" si="34"/>
        <v>--</v>
      </c>
      <c r="N366" s="18" t="str">
        <f t="shared" si="35"/>
        <v>--</v>
      </c>
      <c r="O366" s="18" t="str">
        <f t="shared" si="35"/>
        <v>--</v>
      </c>
      <c r="P366" s="101" t="str">
        <f t="shared" si="36"/>
        <v>--</v>
      </c>
    </row>
    <row r="367" spans="1:16" s="39" customFormat="1" ht="12" hidden="1" customHeight="1" x14ac:dyDescent="0.2">
      <c r="A367" s="11">
        <v>29</v>
      </c>
      <c r="C367" s="105" t="str">
        <f t="shared" si="32"/>
        <v>項目29</v>
      </c>
      <c r="D367" s="18" t="str">
        <f t="shared" si="33"/>
        <v>--</v>
      </c>
      <c r="E367" s="18" t="str">
        <f t="shared" si="33"/>
        <v>--</v>
      </c>
      <c r="F367" s="18" t="str">
        <f t="shared" si="33"/>
        <v>--</v>
      </c>
      <c r="G367" s="18" t="str">
        <f t="shared" si="33"/>
        <v>--</v>
      </c>
      <c r="H367" s="18" t="str">
        <f t="shared" si="33"/>
        <v>--</v>
      </c>
      <c r="I367" s="18" t="str">
        <f t="shared" si="34"/>
        <v>--</v>
      </c>
      <c r="J367" s="18" t="str">
        <f t="shared" si="34"/>
        <v>--</v>
      </c>
      <c r="K367" s="18" t="str">
        <f t="shared" si="34"/>
        <v>--</v>
      </c>
      <c r="L367" s="18" t="str">
        <f t="shared" si="34"/>
        <v>--</v>
      </c>
      <c r="M367" s="18" t="str">
        <f t="shared" si="34"/>
        <v>--</v>
      </c>
      <c r="N367" s="18" t="str">
        <f t="shared" si="35"/>
        <v>--</v>
      </c>
      <c r="O367" s="18" t="str">
        <f t="shared" si="35"/>
        <v>--</v>
      </c>
      <c r="P367" s="101" t="str">
        <f t="shared" si="36"/>
        <v>--</v>
      </c>
    </row>
    <row r="368" spans="1:16" s="39" customFormat="1" ht="12" hidden="1" customHeight="1" x14ac:dyDescent="0.2">
      <c r="A368" s="11">
        <v>30</v>
      </c>
      <c r="C368" s="105" t="str">
        <f t="shared" si="32"/>
        <v>項目30</v>
      </c>
      <c r="D368" s="18" t="str">
        <f t="shared" si="33"/>
        <v>--</v>
      </c>
      <c r="E368" s="18" t="str">
        <f t="shared" si="33"/>
        <v>--</v>
      </c>
      <c r="F368" s="18" t="str">
        <f t="shared" si="33"/>
        <v>--</v>
      </c>
      <c r="G368" s="18" t="str">
        <f t="shared" si="33"/>
        <v>--</v>
      </c>
      <c r="H368" s="18" t="str">
        <f t="shared" si="33"/>
        <v>--</v>
      </c>
      <c r="I368" s="18" t="str">
        <f t="shared" si="34"/>
        <v>--</v>
      </c>
      <c r="J368" s="18" t="str">
        <f t="shared" si="34"/>
        <v>--</v>
      </c>
      <c r="K368" s="18" t="str">
        <f t="shared" si="34"/>
        <v>--</v>
      </c>
      <c r="L368" s="18" t="str">
        <f t="shared" si="34"/>
        <v>--</v>
      </c>
      <c r="M368" s="18" t="str">
        <f t="shared" si="34"/>
        <v>--</v>
      </c>
      <c r="N368" s="18" t="str">
        <f t="shared" si="35"/>
        <v>--</v>
      </c>
      <c r="O368" s="18" t="str">
        <f t="shared" si="35"/>
        <v>--</v>
      </c>
      <c r="P368" s="101" t="str">
        <f t="shared" si="36"/>
        <v>--</v>
      </c>
    </row>
    <row r="369" spans="1:16" s="39" customFormat="1" ht="12" hidden="1" customHeight="1" x14ac:dyDescent="0.2">
      <c r="A369" s="11">
        <v>31</v>
      </c>
      <c r="C369" s="105" t="str">
        <f t="shared" si="32"/>
        <v>項目31</v>
      </c>
      <c r="D369" s="18" t="str">
        <f t="shared" si="33"/>
        <v>--</v>
      </c>
      <c r="E369" s="18" t="str">
        <f t="shared" si="33"/>
        <v>--</v>
      </c>
      <c r="F369" s="18" t="str">
        <f t="shared" si="33"/>
        <v>--</v>
      </c>
      <c r="G369" s="18" t="str">
        <f t="shared" si="33"/>
        <v>--</v>
      </c>
      <c r="H369" s="18" t="str">
        <f t="shared" si="33"/>
        <v>--</v>
      </c>
      <c r="I369" s="18" t="str">
        <f t="shared" si="34"/>
        <v>--</v>
      </c>
      <c r="J369" s="18" t="str">
        <f t="shared" si="34"/>
        <v>--</v>
      </c>
      <c r="K369" s="18" t="str">
        <f t="shared" si="34"/>
        <v>--</v>
      </c>
      <c r="L369" s="18" t="str">
        <f t="shared" si="34"/>
        <v>--</v>
      </c>
      <c r="M369" s="18" t="str">
        <f t="shared" si="34"/>
        <v>--</v>
      </c>
      <c r="N369" s="18" t="str">
        <f t="shared" si="35"/>
        <v>--</v>
      </c>
      <c r="O369" s="18" t="str">
        <f t="shared" si="35"/>
        <v>--</v>
      </c>
      <c r="P369" s="101" t="str">
        <f t="shared" si="36"/>
        <v>--</v>
      </c>
    </row>
    <row r="370" spans="1:16" s="39" customFormat="1" ht="12" hidden="1" customHeight="1" x14ac:dyDescent="0.2">
      <c r="A370" s="11">
        <v>32</v>
      </c>
      <c r="C370" s="105" t="str">
        <f t="shared" si="32"/>
        <v>項目32</v>
      </c>
      <c r="D370" s="18" t="str">
        <f t="shared" si="33"/>
        <v>--</v>
      </c>
      <c r="E370" s="18" t="str">
        <f t="shared" si="33"/>
        <v>--</v>
      </c>
      <c r="F370" s="18" t="str">
        <f t="shared" si="33"/>
        <v>--</v>
      </c>
      <c r="G370" s="18" t="str">
        <f t="shared" si="33"/>
        <v>--</v>
      </c>
      <c r="H370" s="18" t="str">
        <f t="shared" si="33"/>
        <v>--</v>
      </c>
      <c r="I370" s="18" t="str">
        <f t="shared" si="34"/>
        <v>--</v>
      </c>
      <c r="J370" s="18" t="str">
        <f t="shared" si="34"/>
        <v>--</v>
      </c>
      <c r="K370" s="18" t="str">
        <f t="shared" si="34"/>
        <v>--</v>
      </c>
      <c r="L370" s="18" t="str">
        <f t="shared" si="34"/>
        <v>--</v>
      </c>
      <c r="M370" s="18" t="str">
        <f t="shared" si="34"/>
        <v>--</v>
      </c>
      <c r="N370" s="18" t="str">
        <f t="shared" si="35"/>
        <v>--</v>
      </c>
      <c r="O370" s="18" t="str">
        <f t="shared" si="35"/>
        <v>--</v>
      </c>
      <c r="P370" s="101" t="str">
        <f t="shared" si="36"/>
        <v>--</v>
      </c>
    </row>
    <row r="371" spans="1:16" s="39" customFormat="1" ht="12" hidden="1" customHeight="1" x14ac:dyDescent="0.2">
      <c r="A371" s="11">
        <v>33</v>
      </c>
      <c r="C371" s="105" t="str">
        <f t="shared" si="32"/>
        <v>項目33</v>
      </c>
      <c r="D371" s="18" t="str">
        <f t="shared" si="33"/>
        <v>--</v>
      </c>
      <c r="E371" s="18" t="str">
        <f t="shared" si="33"/>
        <v>--</v>
      </c>
      <c r="F371" s="18" t="str">
        <f t="shared" si="33"/>
        <v>--</v>
      </c>
      <c r="G371" s="18" t="str">
        <f t="shared" si="33"/>
        <v>--</v>
      </c>
      <c r="H371" s="18" t="str">
        <f t="shared" si="33"/>
        <v>--</v>
      </c>
      <c r="I371" s="18" t="str">
        <f t="shared" si="34"/>
        <v>--</v>
      </c>
      <c r="J371" s="18" t="str">
        <f t="shared" si="34"/>
        <v>--</v>
      </c>
      <c r="K371" s="18" t="str">
        <f t="shared" si="34"/>
        <v>--</v>
      </c>
      <c r="L371" s="18" t="str">
        <f t="shared" si="34"/>
        <v>--</v>
      </c>
      <c r="M371" s="18" t="str">
        <f t="shared" si="34"/>
        <v>--</v>
      </c>
      <c r="N371" s="18" t="str">
        <f t="shared" si="35"/>
        <v>--</v>
      </c>
      <c r="O371" s="18" t="str">
        <f t="shared" si="35"/>
        <v>--</v>
      </c>
      <c r="P371" s="101" t="str">
        <f t="shared" si="36"/>
        <v>--</v>
      </c>
    </row>
    <row r="372" spans="1:16" s="39" customFormat="1" ht="12" hidden="1" customHeight="1" x14ac:dyDescent="0.2">
      <c r="A372" s="11">
        <v>34</v>
      </c>
      <c r="C372" s="105" t="str">
        <f t="shared" si="32"/>
        <v>項目34</v>
      </c>
      <c r="D372" s="18" t="str">
        <f t="shared" si="33"/>
        <v>--</v>
      </c>
      <c r="E372" s="18" t="str">
        <f t="shared" si="33"/>
        <v>--</v>
      </c>
      <c r="F372" s="18" t="str">
        <f t="shared" si="33"/>
        <v>--</v>
      </c>
      <c r="G372" s="18" t="str">
        <f t="shared" si="33"/>
        <v>--</v>
      </c>
      <c r="H372" s="18" t="str">
        <f t="shared" si="33"/>
        <v>--</v>
      </c>
      <c r="I372" s="18" t="str">
        <f t="shared" si="34"/>
        <v>--</v>
      </c>
      <c r="J372" s="18" t="str">
        <f t="shared" si="34"/>
        <v>--</v>
      </c>
      <c r="K372" s="18" t="str">
        <f t="shared" si="34"/>
        <v>--</v>
      </c>
      <c r="L372" s="18" t="str">
        <f t="shared" si="34"/>
        <v>--</v>
      </c>
      <c r="M372" s="18" t="str">
        <f t="shared" si="34"/>
        <v>--</v>
      </c>
      <c r="N372" s="18" t="str">
        <f t="shared" si="35"/>
        <v>--</v>
      </c>
      <c r="O372" s="18" t="str">
        <f t="shared" si="35"/>
        <v>--</v>
      </c>
      <c r="P372" s="101" t="str">
        <f t="shared" si="36"/>
        <v>--</v>
      </c>
    </row>
    <row r="373" spans="1:16" s="39" customFormat="1" ht="12" hidden="1" customHeight="1" x14ac:dyDescent="0.2">
      <c r="A373" s="11">
        <v>35</v>
      </c>
      <c r="C373" s="105" t="str">
        <f t="shared" si="32"/>
        <v>項目35</v>
      </c>
      <c r="D373" s="18" t="str">
        <f t="shared" si="33"/>
        <v>--</v>
      </c>
      <c r="E373" s="18" t="str">
        <f t="shared" si="33"/>
        <v>--</v>
      </c>
      <c r="F373" s="18" t="str">
        <f t="shared" si="33"/>
        <v>--</v>
      </c>
      <c r="G373" s="18" t="str">
        <f t="shared" si="33"/>
        <v>--</v>
      </c>
      <c r="H373" s="18" t="str">
        <f t="shared" si="33"/>
        <v>--</v>
      </c>
      <c r="I373" s="18" t="str">
        <f t="shared" si="34"/>
        <v>--</v>
      </c>
      <c r="J373" s="18" t="str">
        <f t="shared" si="34"/>
        <v>--</v>
      </c>
      <c r="K373" s="18" t="str">
        <f t="shared" si="34"/>
        <v>--</v>
      </c>
      <c r="L373" s="18" t="str">
        <f t="shared" si="34"/>
        <v>--</v>
      </c>
      <c r="M373" s="18" t="str">
        <f t="shared" si="34"/>
        <v>--</v>
      </c>
      <c r="N373" s="18" t="str">
        <f t="shared" si="35"/>
        <v>--</v>
      </c>
      <c r="O373" s="18" t="str">
        <f t="shared" si="35"/>
        <v>--</v>
      </c>
      <c r="P373" s="101" t="str">
        <f t="shared" si="36"/>
        <v>--</v>
      </c>
    </row>
    <row r="374" spans="1:16" s="39" customFormat="1" ht="12" hidden="1" customHeight="1" x14ac:dyDescent="0.2">
      <c r="A374" s="11">
        <v>36</v>
      </c>
      <c r="C374" s="105" t="str">
        <f t="shared" si="32"/>
        <v>項目36</v>
      </c>
      <c r="D374" s="18" t="str">
        <f t="shared" si="33"/>
        <v>--</v>
      </c>
      <c r="E374" s="18" t="str">
        <f t="shared" si="33"/>
        <v>--</v>
      </c>
      <c r="F374" s="18" t="str">
        <f t="shared" si="33"/>
        <v>--</v>
      </c>
      <c r="G374" s="18" t="str">
        <f t="shared" si="33"/>
        <v>--</v>
      </c>
      <c r="H374" s="18" t="str">
        <f t="shared" si="33"/>
        <v>--</v>
      </c>
      <c r="I374" s="18" t="str">
        <f t="shared" si="34"/>
        <v>--</v>
      </c>
      <c r="J374" s="18" t="str">
        <f t="shared" si="34"/>
        <v>--</v>
      </c>
      <c r="K374" s="18" t="str">
        <f t="shared" si="34"/>
        <v>--</v>
      </c>
      <c r="L374" s="18" t="str">
        <f t="shared" si="34"/>
        <v>--</v>
      </c>
      <c r="M374" s="18" t="str">
        <f t="shared" si="34"/>
        <v>--</v>
      </c>
      <c r="N374" s="18" t="str">
        <f t="shared" si="35"/>
        <v>--</v>
      </c>
      <c r="O374" s="18" t="str">
        <f t="shared" si="35"/>
        <v>--</v>
      </c>
      <c r="P374" s="101" t="str">
        <f t="shared" si="36"/>
        <v>--</v>
      </c>
    </row>
    <row r="375" spans="1:16" s="39" customFormat="1" ht="12" hidden="1" customHeight="1" x14ac:dyDescent="0.2">
      <c r="A375" s="11">
        <v>37</v>
      </c>
      <c r="C375" s="105" t="str">
        <f t="shared" si="32"/>
        <v>項目37</v>
      </c>
      <c r="D375" s="18" t="str">
        <f t="shared" si="33"/>
        <v>--</v>
      </c>
      <c r="E375" s="18" t="str">
        <f t="shared" si="33"/>
        <v>--</v>
      </c>
      <c r="F375" s="18" t="str">
        <f t="shared" si="33"/>
        <v>--</v>
      </c>
      <c r="G375" s="18" t="str">
        <f t="shared" si="33"/>
        <v>--</v>
      </c>
      <c r="H375" s="18" t="str">
        <f t="shared" si="33"/>
        <v>--</v>
      </c>
      <c r="I375" s="18" t="str">
        <f t="shared" si="34"/>
        <v>--</v>
      </c>
      <c r="J375" s="18" t="str">
        <f t="shared" si="34"/>
        <v>--</v>
      </c>
      <c r="K375" s="18" t="str">
        <f t="shared" si="34"/>
        <v>--</v>
      </c>
      <c r="L375" s="18" t="str">
        <f t="shared" si="34"/>
        <v>--</v>
      </c>
      <c r="M375" s="18" t="str">
        <f t="shared" si="34"/>
        <v>--</v>
      </c>
      <c r="N375" s="18" t="str">
        <f t="shared" si="35"/>
        <v>--</v>
      </c>
      <c r="O375" s="18" t="str">
        <f t="shared" si="35"/>
        <v>--</v>
      </c>
      <c r="P375" s="101" t="str">
        <f t="shared" si="36"/>
        <v>--</v>
      </c>
    </row>
    <row r="376" spans="1:16" s="39" customFormat="1" ht="12" hidden="1" customHeight="1" x14ac:dyDescent="0.2">
      <c r="A376" s="11">
        <v>38</v>
      </c>
      <c r="C376" s="105" t="str">
        <f t="shared" si="32"/>
        <v>項目38</v>
      </c>
      <c r="D376" s="18" t="str">
        <f t="shared" si="33"/>
        <v>--</v>
      </c>
      <c r="E376" s="18" t="str">
        <f t="shared" si="33"/>
        <v>--</v>
      </c>
      <c r="F376" s="18" t="str">
        <f t="shared" si="33"/>
        <v>--</v>
      </c>
      <c r="G376" s="18" t="str">
        <f t="shared" si="33"/>
        <v>--</v>
      </c>
      <c r="H376" s="18" t="str">
        <f t="shared" si="33"/>
        <v>--</v>
      </c>
      <c r="I376" s="18" t="str">
        <f t="shared" si="34"/>
        <v>--</v>
      </c>
      <c r="J376" s="18" t="str">
        <f t="shared" si="34"/>
        <v>--</v>
      </c>
      <c r="K376" s="18" t="str">
        <f t="shared" si="34"/>
        <v>--</v>
      </c>
      <c r="L376" s="18" t="str">
        <f t="shared" si="34"/>
        <v>--</v>
      </c>
      <c r="M376" s="18" t="str">
        <f t="shared" si="34"/>
        <v>--</v>
      </c>
      <c r="N376" s="18" t="str">
        <f t="shared" si="35"/>
        <v>--</v>
      </c>
      <c r="O376" s="18" t="str">
        <f t="shared" si="35"/>
        <v>--</v>
      </c>
      <c r="P376" s="101" t="str">
        <f t="shared" si="36"/>
        <v>--</v>
      </c>
    </row>
    <row r="377" spans="1:16" s="39" customFormat="1" ht="12" hidden="1" customHeight="1" x14ac:dyDescent="0.2">
      <c r="A377" s="11">
        <v>39</v>
      </c>
      <c r="C377" s="105" t="str">
        <f t="shared" si="32"/>
        <v>項目39</v>
      </c>
      <c r="D377" s="18" t="str">
        <f t="shared" si="33"/>
        <v>--</v>
      </c>
      <c r="E377" s="18" t="str">
        <f t="shared" si="33"/>
        <v>--</v>
      </c>
      <c r="F377" s="18" t="str">
        <f t="shared" si="33"/>
        <v>--</v>
      </c>
      <c r="G377" s="18" t="str">
        <f t="shared" si="33"/>
        <v>--</v>
      </c>
      <c r="H377" s="18" t="str">
        <f t="shared" si="33"/>
        <v>--</v>
      </c>
      <c r="I377" s="18" t="str">
        <f t="shared" si="34"/>
        <v>--</v>
      </c>
      <c r="J377" s="18" t="str">
        <f t="shared" si="34"/>
        <v>--</v>
      </c>
      <c r="K377" s="18" t="str">
        <f t="shared" si="34"/>
        <v>--</v>
      </c>
      <c r="L377" s="18" t="str">
        <f t="shared" si="34"/>
        <v>--</v>
      </c>
      <c r="M377" s="18" t="str">
        <f t="shared" si="34"/>
        <v>--</v>
      </c>
      <c r="N377" s="18" t="str">
        <f t="shared" si="35"/>
        <v>--</v>
      </c>
      <c r="O377" s="18" t="str">
        <f t="shared" si="35"/>
        <v>--</v>
      </c>
      <c r="P377" s="101" t="str">
        <f t="shared" si="36"/>
        <v>--</v>
      </c>
    </row>
    <row r="378" spans="1:16" s="39" customFormat="1" ht="12" hidden="1" customHeight="1" x14ac:dyDescent="0.2">
      <c r="A378" s="11">
        <v>40</v>
      </c>
      <c r="C378" s="105" t="str">
        <f t="shared" si="32"/>
        <v>項目40</v>
      </c>
      <c r="D378" s="18" t="str">
        <f t="shared" si="33"/>
        <v>--</v>
      </c>
      <c r="E378" s="18" t="str">
        <f t="shared" si="33"/>
        <v>--</v>
      </c>
      <c r="F378" s="18" t="str">
        <f t="shared" si="33"/>
        <v>--</v>
      </c>
      <c r="G378" s="18" t="str">
        <f t="shared" si="33"/>
        <v>--</v>
      </c>
      <c r="H378" s="18" t="str">
        <f t="shared" si="33"/>
        <v>--</v>
      </c>
      <c r="I378" s="18" t="str">
        <f t="shared" si="34"/>
        <v>--</v>
      </c>
      <c r="J378" s="18" t="str">
        <f t="shared" si="34"/>
        <v>--</v>
      </c>
      <c r="K378" s="18" t="str">
        <f t="shared" si="34"/>
        <v>--</v>
      </c>
      <c r="L378" s="18" t="str">
        <f t="shared" si="34"/>
        <v>--</v>
      </c>
      <c r="M378" s="18" t="str">
        <f t="shared" si="34"/>
        <v>--</v>
      </c>
      <c r="N378" s="18" t="str">
        <f t="shared" si="35"/>
        <v>--</v>
      </c>
      <c r="O378" s="18" t="str">
        <f t="shared" si="35"/>
        <v>--</v>
      </c>
      <c r="P378" s="101" t="str">
        <f t="shared" si="36"/>
        <v>--</v>
      </c>
    </row>
    <row r="379" spans="1:16" s="39" customFormat="1" ht="12" hidden="1" customHeight="1" x14ac:dyDescent="0.2">
      <c r="A379" s="11">
        <v>41</v>
      </c>
      <c r="C379" s="105" t="str">
        <f t="shared" si="32"/>
        <v>項目41</v>
      </c>
      <c r="D379" s="18" t="str">
        <f t="shared" si="33"/>
        <v>--</v>
      </c>
      <c r="E379" s="18" t="str">
        <f t="shared" si="33"/>
        <v>--</v>
      </c>
      <c r="F379" s="18" t="str">
        <f t="shared" si="33"/>
        <v>--</v>
      </c>
      <c r="G379" s="18" t="str">
        <f t="shared" si="33"/>
        <v>--</v>
      </c>
      <c r="H379" s="18" t="str">
        <f t="shared" si="33"/>
        <v>--</v>
      </c>
      <c r="I379" s="18" t="str">
        <f t="shared" si="34"/>
        <v>--</v>
      </c>
      <c r="J379" s="18" t="str">
        <f t="shared" si="34"/>
        <v>--</v>
      </c>
      <c r="K379" s="18" t="str">
        <f t="shared" si="34"/>
        <v>--</v>
      </c>
      <c r="L379" s="18" t="str">
        <f t="shared" si="34"/>
        <v>--</v>
      </c>
      <c r="M379" s="18" t="str">
        <f t="shared" si="34"/>
        <v>--</v>
      </c>
      <c r="N379" s="18" t="str">
        <f t="shared" si="35"/>
        <v>--</v>
      </c>
      <c r="O379" s="18" t="str">
        <f t="shared" si="35"/>
        <v>--</v>
      </c>
      <c r="P379" s="101" t="str">
        <f t="shared" si="36"/>
        <v>--</v>
      </c>
    </row>
    <row r="380" spans="1:16" s="39" customFormat="1" ht="12" hidden="1" customHeight="1" x14ac:dyDescent="0.2">
      <c r="A380" s="11">
        <v>42</v>
      </c>
      <c r="C380" s="105" t="str">
        <f t="shared" si="32"/>
        <v>項目42</v>
      </c>
      <c r="D380" s="18" t="str">
        <f t="shared" si="33"/>
        <v>--</v>
      </c>
      <c r="E380" s="18" t="str">
        <f t="shared" si="33"/>
        <v>--</v>
      </c>
      <c r="F380" s="18" t="str">
        <f t="shared" si="33"/>
        <v>--</v>
      </c>
      <c r="G380" s="18" t="str">
        <f t="shared" si="33"/>
        <v>--</v>
      </c>
      <c r="H380" s="18" t="str">
        <f t="shared" si="33"/>
        <v>--</v>
      </c>
      <c r="I380" s="18" t="str">
        <f t="shared" si="34"/>
        <v>--</v>
      </c>
      <c r="J380" s="18" t="str">
        <f t="shared" si="34"/>
        <v>--</v>
      </c>
      <c r="K380" s="18" t="str">
        <f t="shared" si="34"/>
        <v>--</v>
      </c>
      <c r="L380" s="18" t="str">
        <f t="shared" si="34"/>
        <v>--</v>
      </c>
      <c r="M380" s="18" t="str">
        <f t="shared" si="34"/>
        <v>--</v>
      </c>
      <c r="N380" s="18" t="str">
        <f t="shared" si="35"/>
        <v>--</v>
      </c>
      <c r="O380" s="18" t="str">
        <f t="shared" si="35"/>
        <v>--</v>
      </c>
      <c r="P380" s="101" t="str">
        <f t="shared" si="36"/>
        <v>--</v>
      </c>
    </row>
    <row r="381" spans="1:16" s="39" customFormat="1" ht="12" hidden="1" customHeight="1" x14ac:dyDescent="0.2">
      <c r="A381" s="11">
        <v>43</v>
      </c>
      <c r="C381" s="105" t="str">
        <f t="shared" si="32"/>
        <v>項目43</v>
      </c>
      <c r="D381" s="18" t="str">
        <f t="shared" si="33"/>
        <v>--</v>
      </c>
      <c r="E381" s="18" t="str">
        <f t="shared" si="33"/>
        <v>--</v>
      </c>
      <c r="F381" s="18" t="str">
        <f t="shared" si="33"/>
        <v>--</v>
      </c>
      <c r="G381" s="18" t="str">
        <f t="shared" si="33"/>
        <v>--</v>
      </c>
      <c r="H381" s="18" t="str">
        <f t="shared" si="33"/>
        <v>--</v>
      </c>
      <c r="I381" s="18" t="str">
        <f t="shared" si="34"/>
        <v>--</v>
      </c>
      <c r="J381" s="18" t="str">
        <f t="shared" si="34"/>
        <v>--</v>
      </c>
      <c r="K381" s="18" t="str">
        <f t="shared" si="34"/>
        <v>--</v>
      </c>
      <c r="L381" s="18" t="str">
        <f t="shared" si="34"/>
        <v>--</v>
      </c>
      <c r="M381" s="18" t="str">
        <f t="shared" si="34"/>
        <v>--</v>
      </c>
      <c r="N381" s="18" t="str">
        <f t="shared" si="35"/>
        <v>--</v>
      </c>
      <c r="O381" s="18" t="str">
        <f t="shared" si="35"/>
        <v>--</v>
      </c>
      <c r="P381" s="101" t="str">
        <f t="shared" si="36"/>
        <v>--</v>
      </c>
    </row>
    <row r="382" spans="1:16" s="39" customFormat="1" ht="12" hidden="1" customHeight="1" x14ac:dyDescent="0.2">
      <c r="A382" s="11">
        <v>44</v>
      </c>
      <c r="C382" s="105" t="str">
        <f t="shared" si="32"/>
        <v>項目44</v>
      </c>
      <c r="D382" s="18" t="str">
        <f t="shared" si="33"/>
        <v>--</v>
      </c>
      <c r="E382" s="18" t="str">
        <f t="shared" si="33"/>
        <v>--</v>
      </c>
      <c r="F382" s="18" t="str">
        <f t="shared" si="33"/>
        <v>--</v>
      </c>
      <c r="G382" s="18" t="str">
        <f t="shared" si="33"/>
        <v>--</v>
      </c>
      <c r="H382" s="18" t="str">
        <f t="shared" si="33"/>
        <v>--</v>
      </c>
      <c r="I382" s="18" t="str">
        <f t="shared" si="34"/>
        <v>--</v>
      </c>
      <c r="J382" s="18" t="str">
        <f t="shared" si="34"/>
        <v>--</v>
      </c>
      <c r="K382" s="18" t="str">
        <f t="shared" si="34"/>
        <v>--</v>
      </c>
      <c r="L382" s="18" t="str">
        <f t="shared" si="34"/>
        <v>--</v>
      </c>
      <c r="M382" s="18" t="str">
        <f t="shared" si="34"/>
        <v>--</v>
      </c>
      <c r="N382" s="18" t="str">
        <f t="shared" si="35"/>
        <v>--</v>
      </c>
      <c r="O382" s="18" t="str">
        <f t="shared" si="35"/>
        <v>--</v>
      </c>
      <c r="P382" s="101" t="str">
        <f t="shared" si="36"/>
        <v>--</v>
      </c>
    </row>
    <row r="383" spans="1:16" s="39" customFormat="1" ht="12" hidden="1" customHeight="1" x14ac:dyDescent="0.2">
      <c r="A383" s="11">
        <v>45</v>
      </c>
      <c r="C383" s="105" t="str">
        <f t="shared" si="32"/>
        <v>項目45</v>
      </c>
      <c r="D383" s="18" t="str">
        <f t="shared" si="33"/>
        <v>--</v>
      </c>
      <c r="E383" s="18" t="str">
        <f t="shared" si="33"/>
        <v>--</v>
      </c>
      <c r="F383" s="18" t="str">
        <f t="shared" si="33"/>
        <v>--</v>
      </c>
      <c r="G383" s="18" t="str">
        <f t="shared" si="33"/>
        <v>--</v>
      </c>
      <c r="H383" s="18" t="str">
        <f t="shared" si="33"/>
        <v>--</v>
      </c>
      <c r="I383" s="18" t="str">
        <f t="shared" si="34"/>
        <v>--</v>
      </c>
      <c r="J383" s="18" t="str">
        <f t="shared" si="34"/>
        <v>--</v>
      </c>
      <c r="K383" s="18" t="str">
        <f t="shared" si="34"/>
        <v>--</v>
      </c>
      <c r="L383" s="18" t="str">
        <f t="shared" si="34"/>
        <v>--</v>
      </c>
      <c r="M383" s="18" t="str">
        <f t="shared" si="34"/>
        <v>--</v>
      </c>
      <c r="N383" s="18" t="str">
        <f t="shared" si="35"/>
        <v>--</v>
      </c>
      <c r="O383" s="18" t="str">
        <f t="shared" si="35"/>
        <v>--</v>
      </c>
      <c r="P383" s="101" t="str">
        <f t="shared" si="36"/>
        <v>--</v>
      </c>
    </row>
    <row r="384" spans="1:16" s="39" customFormat="1" ht="12" hidden="1" customHeight="1" x14ac:dyDescent="0.2">
      <c r="A384" s="11">
        <v>46</v>
      </c>
      <c r="C384" s="105" t="str">
        <f t="shared" si="32"/>
        <v>項目46</v>
      </c>
      <c r="D384" s="18" t="str">
        <f t="shared" si="33"/>
        <v>--</v>
      </c>
      <c r="E384" s="18" t="str">
        <f t="shared" si="33"/>
        <v>--</v>
      </c>
      <c r="F384" s="18" t="str">
        <f t="shared" si="33"/>
        <v>--</v>
      </c>
      <c r="G384" s="18" t="str">
        <f t="shared" si="33"/>
        <v>--</v>
      </c>
      <c r="H384" s="18" t="str">
        <f t="shared" si="33"/>
        <v>--</v>
      </c>
      <c r="I384" s="18" t="str">
        <f t="shared" si="34"/>
        <v>--</v>
      </c>
      <c r="J384" s="18" t="str">
        <f t="shared" si="34"/>
        <v>--</v>
      </c>
      <c r="K384" s="18" t="str">
        <f t="shared" si="34"/>
        <v>--</v>
      </c>
      <c r="L384" s="18" t="str">
        <f t="shared" si="34"/>
        <v>--</v>
      </c>
      <c r="M384" s="18" t="str">
        <f t="shared" si="34"/>
        <v>--</v>
      </c>
      <c r="N384" s="18" t="str">
        <f t="shared" si="35"/>
        <v>--</v>
      </c>
      <c r="O384" s="18" t="str">
        <f t="shared" si="35"/>
        <v>--</v>
      </c>
      <c r="P384" s="101" t="str">
        <f t="shared" si="36"/>
        <v>--</v>
      </c>
    </row>
    <row r="385" spans="1:16" s="39" customFormat="1" ht="12" hidden="1" customHeight="1" x14ac:dyDescent="0.2">
      <c r="A385" s="11">
        <v>47</v>
      </c>
      <c r="C385" s="105" t="str">
        <f t="shared" si="32"/>
        <v>項目47</v>
      </c>
      <c r="D385" s="18" t="str">
        <f t="shared" si="33"/>
        <v>--</v>
      </c>
      <c r="E385" s="18" t="str">
        <f t="shared" si="33"/>
        <v>--</v>
      </c>
      <c r="F385" s="18" t="str">
        <f t="shared" si="33"/>
        <v>--</v>
      </c>
      <c r="G385" s="18" t="str">
        <f t="shared" si="33"/>
        <v>--</v>
      </c>
      <c r="H385" s="18" t="str">
        <f t="shared" si="33"/>
        <v>--</v>
      </c>
      <c r="I385" s="18" t="str">
        <f t="shared" si="34"/>
        <v>--</v>
      </c>
      <c r="J385" s="18" t="str">
        <f t="shared" si="34"/>
        <v>--</v>
      </c>
      <c r="K385" s="18" t="str">
        <f t="shared" si="34"/>
        <v>--</v>
      </c>
      <c r="L385" s="18" t="str">
        <f t="shared" si="34"/>
        <v>--</v>
      </c>
      <c r="M385" s="18" t="str">
        <f t="shared" si="34"/>
        <v>--</v>
      </c>
      <c r="N385" s="18" t="str">
        <f t="shared" si="35"/>
        <v>--</v>
      </c>
      <c r="O385" s="18" t="str">
        <f t="shared" si="35"/>
        <v>--</v>
      </c>
      <c r="P385" s="101" t="str">
        <f t="shared" si="36"/>
        <v>--</v>
      </c>
    </row>
    <row r="386" spans="1:16" s="39" customFormat="1" ht="12" hidden="1" customHeight="1" x14ac:dyDescent="0.2">
      <c r="A386" s="11">
        <v>48</v>
      </c>
      <c r="C386" s="105" t="str">
        <f t="shared" si="32"/>
        <v>項目48</v>
      </c>
      <c r="D386" s="18" t="str">
        <f t="shared" si="33"/>
        <v>--</v>
      </c>
      <c r="E386" s="18" t="str">
        <f t="shared" si="33"/>
        <v>--</v>
      </c>
      <c r="F386" s="18" t="str">
        <f t="shared" si="33"/>
        <v>--</v>
      </c>
      <c r="G386" s="18" t="str">
        <f t="shared" si="33"/>
        <v>--</v>
      </c>
      <c r="H386" s="18" t="str">
        <f t="shared" si="33"/>
        <v>--</v>
      </c>
      <c r="I386" s="18" t="str">
        <f t="shared" si="34"/>
        <v>--</v>
      </c>
      <c r="J386" s="18" t="str">
        <f t="shared" si="34"/>
        <v>--</v>
      </c>
      <c r="K386" s="18" t="str">
        <f t="shared" si="34"/>
        <v>--</v>
      </c>
      <c r="L386" s="18" t="str">
        <f t="shared" si="34"/>
        <v>--</v>
      </c>
      <c r="M386" s="18" t="str">
        <f t="shared" si="34"/>
        <v>--</v>
      </c>
      <c r="N386" s="18" t="str">
        <f t="shared" si="35"/>
        <v>--</v>
      </c>
      <c r="O386" s="18" t="str">
        <f t="shared" si="35"/>
        <v>--</v>
      </c>
      <c r="P386" s="101" t="str">
        <f t="shared" si="36"/>
        <v>--</v>
      </c>
    </row>
    <row r="387" spans="1:16" s="39" customFormat="1" ht="12" hidden="1" customHeight="1" x14ac:dyDescent="0.2">
      <c r="A387" s="11">
        <v>49</v>
      </c>
      <c r="C387" s="105" t="str">
        <f t="shared" si="32"/>
        <v>項目49</v>
      </c>
      <c r="D387" s="18" t="str">
        <f t="shared" si="33"/>
        <v>--</v>
      </c>
      <c r="E387" s="18" t="str">
        <f t="shared" si="33"/>
        <v>--</v>
      </c>
      <c r="F387" s="18" t="str">
        <f t="shared" si="33"/>
        <v>--</v>
      </c>
      <c r="G387" s="18" t="str">
        <f t="shared" si="33"/>
        <v>--</v>
      </c>
      <c r="H387" s="18" t="str">
        <f t="shared" si="33"/>
        <v>--</v>
      </c>
      <c r="I387" s="18" t="str">
        <f t="shared" si="34"/>
        <v>--</v>
      </c>
      <c r="J387" s="18" t="str">
        <f t="shared" si="34"/>
        <v>--</v>
      </c>
      <c r="K387" s="18" t="str">
        <f t="shared" si="34"/>
        <v>--</v>
      </c>
      <c r="L387" s="18" t="str">
        <f t="shared" si="34"/>
        <v>--</v>
      </c>
      <c r="M387" s="18" t="str">
        <f t="shared" si="34"/>
        <v>--</v>
      </c>
      <c r="N387" s="18" t="str">
        <f t="shared" si="35"/>
        <v>--</v>
      </c>
      <c r="O387" s="18" t="str">
        <f t="shared" si="35"/>
        <v>--</v>
      </c>
      <c r="P387" s="101" t="str">
        <f t="shared" si="36"/>
        <v>--</v>
      </c>
    </row>
    <row r="388" spans="1:16" s="39" customFormat="1" ht="12" hidden="1" customHeight="1" x14ac:dyDescent="0.2">
      <c r="A388" s="11">
        <v>50</v>
      </c>
      <c r="C388" s="105" t="str">
        <f t="shared" si="32"/>
        <v>項目50</v>
      </c>
      <c r="D388" s="18" t="str">
        <f t="shared" si="33"/>
        <v>--</v>
      </c>
      <c r="E388" s="18" t="str">
        <f t="shared" si="33"/>
        <v>--</v>
      </c>
      <c r="F388" s="18" t="str">
        <f t="shared" si="33"/>
        <v>--</v>
      </c>
      <c r="G388" s="18" t="str">
        <f t="shared" si="33"/>
        <v>--</v>
      </c>
      <c r="H388" s="18" t="str">
        <f t="shared" si="33"/>
        <v>--</v>
      </c>
      <c r="I388" s="18" t="str">
        <f t="shared" si="34"/>
        <v>--</v>
      </c>
      <c r="J388" s="18" t="str">
        <f t="shared" si="34"/>
        <v>--</v>
      </c>
      <c r="K388" s="18" t="str">
        <f t="shared" si="34"/>
        <v>--</v>
      </c>
      <c r="L388" s="18" t="str">
        <f t="shared" si="34"/>
        <v>--</v>
      </c>
      <c r="M388" s="18" t="str">
        <f t="shared" si="34"/>
        <v>--</v>
      </c>
      <c r="N388" s="18" t="str">
        <f t="shared" si="35"/>
        <v>--</v>
      </c>
      <c r="O388" s="18" t="str">
        <f t="shared" si="35"/>
        <v>--</v>
      </c>
      <c r="P388" s="101" t="str">
        <f t="shared" si="36"/>
        <v>--</v>
      </c>
    </row>
    <row r="389" spans="1:16" ht="6" hidden="1" customHeight="1" x14ac:dyDescent="0.2">
      <c r="A389" s="34"/>
      <c r="C389" s="137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</row>
    <row r="390" spans="1:16" ht="12.5" hidden="1" x14ac:dyDescent="0.2">
      <c r="A390" s="34">
        <v>1</v>
      </c>
      <c r="C390" s="137" t="s">
        <v>109</v>
      </c>
      <c r="D390" s="18" t="str">
        <f t="shared" ref="D390:O390" si="37">IF(INDEX(累計比較データ期間合計,$A390,D$228*4+$G$1)="", "--", INDEX(累計比較データ期間合計,$A390,D$228*4+$G$1))</f>
        <v>--</v>
      </c>
      <c r="E390" s="18">
        <f t="shared" si="37"/>
        <v>4259230103.0570998</v>
      </c>
      <c r="F390" s="18">
        <f t="shared" si="37"/>
        <v>4275859130.0419998</v>
      </c>
      <c r="G390" s="18">
        <f t="shared" si="37"/>
        <v>4294415884.5746002</v>
      </c>
      <c r="H390" s="18">
        <f t="shared" si="37"/>
        <v>4324075923.2323999</v>
      </c>
      <c r="I390" s="18">
        <f t="shared" si="37"/>
        <v>4145916209.9294</v>
      </c>
      <c r="J390" s="18">
        <f t="shared" si="37"/>
        <v>4472309355.6791</v>
      </c>
      <c r="K390" s="18">
        <f t="shared" si="37"/>
        <v>4269676474.9124999</v>
      </c>
      <c r="L390" s="18">
        <f t="shared" si="37"/>
        <v>5272681780.5536003</v>
      </c>
      <c r="M390" s="18">
        <f t="shared" si="37"/>
        <v>4240823801.1856999</v>
      </c>
      <c r="N390" s="18">
        <f t="shared" si="37"/>
        <v>4149827202.7375998</v>
      </c>
      <c r="O390" s="18">
        <f t="shared" si="37"/>
        <v>4450394477.3636999</v>
      </c>
      <c r="P390" s="101">
        <f>IF(INDEX(合算比較データ合計,$A390,P$228*4+$G$1)="", "--", INDEX(合算比較データ合計,$A390,P$228*4+$G$1))</f>
        <v>48155210343.2677</v>
      </c>
    </row>
  </sheetData>
  <phoneticPr fontId="28"/>
  <printOptions horizontalCentered="1"/>
  <pageMargins left="0.59055118110236215" right="0.59055118110236215" top="0.59055118110236215" bottom="0.59055118110236215" header="0.31496062992125989" footer="0.31496062992125989"/>
  <pageSetup paperSize="9" scale="63" orientation="landscape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10013"/>
  <sheetViews>
    <sheetView showGridLines="0" zoomScale="75" workbookViewId="0">
      <pane xSplit="3" topLeftCell="D1" activePane="topRight" state="frozen"/>
      <selection pane="topRight"/>
    </sheetView>
  </sheetViews>
  <sheetFormatPr defaultColWidth="5.6328125" defaultRowHeight="12" x14ac:dyDescent="0.2"/>
  <cols>
    <col min="1" max="1" width="2.08984375" style="59" customWidth="1"/>
    <col min="2" max="2" width="1.6328125" style="59" customWidth="1"/>
    <col min="3" max="3" width="35.453125" style="100" customWidth="1"/>
    <col min="4" max="15" width="12.6328125" style="39" customWidth="1"/>
    <col min="16" max="17" width="1.6328125" style="59" customWidth="1"/>
    <col min="18" max="18" width="2.08984375" style="59" customWidth="1"/>
    <col min="19" max="16384" width="5.6328125" style="59"/>
  </cols>
  <sheetData>
    <row r="1" spans="1:18" s="39" customFormat="1" ht="24" customHeight="1" x14ac:dyDescent="0.2">
      <c r="A1" s="11"/>
      <c r="C1" s="182" t="s">
        <v>136</v>
      </c>
      <c r="D1" s="141" t="s">
        <v>1</v>
      </c>
      <c r="E1" s="11">
        <f>VLOOKUP($D$1, 値単位リスト, 2, FALSE)</f>
        <v>2</v>
      </c>
      <c r="F1" s="11" t="str">
        <f>VLOOKUP($D$1, 値単位リスト, 3, FALSE)</f>
        <v>千円</v>
      </c>
      <c r="G1" s="11">
        <f>VLOOKUP($D$1, 値単位リスト, 4, FALSE)</f>
        <v>1000</v>
      </c>
      <c r="H1" s="11"/>
      <c r="I1" s="11" t="str">
        <f>分析POS名称</f>
        <v>RDS06 スーパー  04 首都圏</v>
      </c>
      <c r="J1" s="11"/>
      <c r="K1" s="11" t="str">
        <f>比較POS名称</f>
        <v>RDS06 スーパー  00 全国</v>
      </c>
      <c r="L1" s="11"/>
      <c r="M1" s="11"/>
      <c r="N1" s="11"/>
      <c r="O1" s="11"/>
      <c r="P1" s="11"/>
      <c r="Q1" s="11"/>
      <c r="R1" s="11"/>
    </row>
    <row r="2" spans="1:18" s="84" customFormat="1" ht="24" customHeight="1" x14ac:dyDescent="0.2">
      <c r="A2" s="113"/>
      <c r="C2" s="93" t="str">
        <f>"【 " &amp; 分析種別名称 &amp; " 販売指数(" &amp; $D$1 &amp; ") 】" &amp; PI値モード名称</f>
        <v>【 カテゴリー別 販売指数(金額) 】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8" s="39" customFormat="1" ht="12.75" customHeight="1" x14ac:dyDescent="0.2">
      <c r="A3" s="11"/>
      <c r="C3" s="94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P3" s="96" t="str">
        <f>IF(分析POS名称="","",分析POS名称) &amp;  " (" &amp; IF(年度開始年月=分析終了年月,年度開始年月,年度開始年月&amp;"～"&amp;分析終了年月) &amp; ")"</f>
        <v>RDS06 スーパー  04 首都圏 (2017年4月～2018年3月)</v>
      </c>
    </row>
    <row r="4" spans="1:18" ht="12" customHeight="1" x14ac:dyDescent="0.2">
      <c r="A4" s="34"/>
    </row>
    <row r="5" spans="1:18" ht="12" customHeight="1" x14ac:dyDescent="0.2">
      <c r="A5" s="34"/>
    </row>
    <row r="6" spans="1:18" ht="12" customHeight="1" x14ac:dyDescent="0.2">
      <c r="A6" s="34"/>
    </row>
    <row r="7" spans="1:18" ht="12" customHeight="1" x14ac:dyDescent="0.2">
      <c r="A7" s="34"/>
    </row>
    <row r="8" spans="1:18" ht="12" customHeight="1" x14ac:dyDescent="0.2">
      <c r="A8" s="34"/>
    </row>
    <row r="9" spans="1:18" ht="12" customHeight="1" x14ac:dyDescent="0.2">
      <c r="A9" s="34"/>
    </row>
    <row r="10" spans="1:18" ht="12" customHeight="1" x14ac:dyDescent="0.2">
      <c r="A10" s="34"/>
    </row>
    <row r="11" spans="1:18" ht="12" customHeight="1" x14ac:dyDescent="0.2">
      <c r="A11" s="34"/>
    </row>
    <row r="12" spans="1:18" ht="12" customHeight="1" x14ac:dyDescent="0.2">
      <c r="A12" s="34"/>
    </row>
    <row r="13" spans="1:18" ht="12" customHeight="1" x14ac:dyDescent="0.2">
      <c r="A13" s="34"/>
    </row>
    <row r="14" spans="1:18" ht="12" customHeight="1" x14ac:dyDescent="0.2">
      <c r="A14" s="34"/>
    </row>
    <row r="15" spans="1:18" ht="12" customHeight="1" x14ac:dyDescent="0.2">
      <c r="A15" s="34"/>
    </row>
    <row r="16" spans="1:18" ht="12" customHeight="1" x14ac:dyDescent="0.2">
      <c r="A16" s="34"/>
    </row>
    <row r="17" spans="1:15" ht="12" customHeight="1" x14ac:dyDescent="0.2">
      <c r="A17" s="34"/>
    </row>
    <row r="18" spans="1:15" ht="12" customHeight="1" x14ac:dyDescent="0.2">
      <c r="A18" s="34"/>
    </row>
    <row r="19" spans="1:15" ht="12" customHeight="1" x14ac:dyDescent="0.2">
      <c r="A19" s="34"/>
    </row>
    <row r="20" spans="1:15" ht="12" customHeight="1" x14ac:dyDescent="0.2">
      <c r="A20" s="34"/>
    </row>
    <row r="21" spans="1:15" ht="12" customHeight="1" x14ac:dyDescent="0.2">
      <c r="A21" s="34"/>
    </row>
    <row r="22" spans="1:15" ht="12" customHeight="1" x14ac:dyDescent="0.2">
      <c r="A22" s="34"/>
    </row>
    <row r="23" spans="1:15" ht="12" customHeight="1" x14ac:dyDescent="0.2">
      <c r="A23" s="34"/>
    </row>
    <row r="24" spans="1:15" ht="12" customHeight="1" x14ac:dyDescent="0.2">
      <c r="A24" s="34"/>
    </row>
    <row r="25" spans="1:15" ht="12" customHeight="1" x14ac:dyDescent="0.2">
      <c r="A25" s="34"/>
    </row>
    <row r="26" spans="1:15" ht="12" customHeight="1" x14ac:dyDescent="0.2">
      <c r="A26" s="34"/>
    </row>
    <row r="27" spans="1:15" ht="12" customHeight="1" x14ac:dyDescent="0.2">
      <c r="A27" s="34"/>
    </row>
    <row r="28" spans="1:15" ht="12" customHeight="1" x14ac:dyDescent="0.2">
      <c r="A28" s="34"/>
    </row>
    <row r="29" spans="1:15" ht="12" customHeight="1" x14ac:dyDescent="0.2">
      <c r="A29" s="34"/>
    </row>
    <row r="30" spans="1:15" ht="12" customHeight="1" x14ac:dyDescent="0.2">
      <c r="A30" s="34"/>
    </row>
    <row r="31" spans="1:15" ht="12" customHeight="1" x14ac:dyDescent="0.2">
      <c r="A31" s="34"/>
    </row>
    <row r="32" spans="1:15" ht="12" customHeight="1" thickBot="1" x14ac:dyDescent="0.25">
      <c r="A32" s="34"/>
      <c r="C32" s="205" t="str">
        <f>"平均を100とした場合の指数"</f>
        <v>平均を100とした場合の指数</v>
      </c>
      <c r="D32" s="11">
        <v>0</v>
      </c>
      <c r="E32" s="11">
        <v>1</v>
      </c>
      <c r="F32" s="11">
        <v>2</v>
      </c>
      <c r="G32" s="11">
        <v>3</v>
      </c>
      <c r="H32" s="11">
        <v>4</v>
      </c>
      <c r="I32" s="11">
        <v>5</v>
      </c>
      <c r="J32" s="11">
        <v>6</v>
      </c>
      <c r="K32" s="11">
        <v>7</v>
      </c>
      <c r="L32" s="11">
        <v>8</v>
      </c>
      <c r="M32" s="11">
        <v>9</v>
      </c>
      <c r="N32" s="11">
        <v>10</v>
      </c>
      <c r="O32" s="11">
        <v>11</v>
      </c>
    </row>
    <row r="33" spans="1:16" s="39" customFormat="1" ht="18" customHeight="1" thickBot="1" x14ac:dyDescent="0.25">
      <c r="A33" s="11"/>
      <c r="C33" s="205" t="str">
        <f>分析オプション</f>
        <v xml:space="preserve"> [税抜分析]</v>
      </c>
      <c r="D33" s="99" t="str">
        <f>INFO!AC$4</f>
        <v>4月</v>
      </c>
      <c r="E33" s="29" t="str">
        <f>INFO!AD$4</f>
        <v>5月</v>
      </c>
      <c r="F33" s="29" t="str">
        <f>INFO!AE$4</f>
        <v>6月</v>
      </c>
      <c r="G33" s="29" t="str">
        <f>INFO!AF$4</f>
        <v>7月</v>
      </c>
      <c r="H33" s="29" t="str">
        <f>INFO!AG$4</f>
        <v>8月</v>
      </c>
      <c r="I33" s="29" t="str">
        <f>INFO!AH$4</f>
        <v>9月</v>
      </c>
      <c r="J33" s="29" t="str">
        <f>INFO!AI$4</f>
        <v>10月</v>
      </c>
      <c r="K33" s="29" t="str">
        <f>INFO!AJ$4</f>
        <v>11月</v>
      </c>
      <c r="L33" s="29" t="str">
        <f>INFO!AK$4</f>
        <v>12月</v>
      </c>
      <c r="M33" s="29" t="str">
        <f>INFO!AL$4</f>
        <v>1月</v>
      </c>
      <c r="N33" s="29" t="str">
        <f>INFO!AM$4</f>
        <v>2月</v>
      </c>
      <c r="O33" s="98" t="str">
        <f>INFO!AN$4</f>
        <v>3月</v>
      </c>
      <c r="P33" s="188"/>
    </row>
    <row r="34" spans="1:16" s="39" customFormat="1" ht="15" customHeight="1" x14ac:dyDescent="0.2">
      <c r="A34" s="11">
        <v>1</v>
      </c>
      <c r="C34" s="174" t="str">
        <f t="shared" ref="C34:C83" si="0">IF(INDEX(項目,$A34,1)="","",INDEX(項目,$A34,1))</f>
        <v>加工食品</v>
      </c>
      <c r="D34" s="150" t="str">
        <f t="shared" ref="D34:H83" si="1">IF(ISERROR(D87/$P87), "--", D87/$P87*100)</f>
        <v>--</v>
      </c>
      <c r="E34" s="69">
        <f t="shared" si="1"/>
        <v>94.857923428044799</v>
      </c>
      <c r="F34" s="69">
        <f t="shared" si="1"/>
        <v>95.439274765111278</v>
      </c>
      <c r="G34" s="40">
        <f t="shared" si="1"/>
        <v>96.058499814836978</v>
      </c>
      <c r="H34" s="40">
        <f t="shared" si="1"/>
        <v>95.695734333730115</v>
      </c>
      <c r="I34" s="40">
        <f t="shared" ref="I34:M83" si="2">IF(ISERROR(I87/$P87), "--", I87/$P87*100)</f>
        <v>95.756959248002289</v>
      </c>
      <c r="J34" s="40">
        <f t="shared" si="2"/>
        <v>105.27631474926626</v>
      </c>
      <c r="K34" s="40">
        <f t="shared" si="2"/>
        <v>101.36193190444476</v>
      </c>
      <c r="L34" s="40">
        <f t="shared" si="2"/>
        <v>124.28098285276397</v>
      </c>
      <c r="M34" s="40">
        <f t="shared" si="2"/>
        <v>97.770259133396962</v>
      </c>
      <c r="N34" s="40">
        <f t="shared" ref="N34:O83" si="3">IF(ISERROR(N87/$P87), "--", N87/$P87*100)</f>
        <v>93.32660601220995</v>
      </c>
      <c r="O34" s="153">
        <f t="shared" si="3"/>
        <v>100.17551375819266</v>
      </c>
      <c r="P34" s="204"/>
    </row>
    <row r="35" spans="1:16" s="39" customFormat="1" ht="15" customHeight="1" x14ac:dyDescent="0.2">
      <c r="A35" s="11">
        <v>2</v>
      </c>
      <c r="C35" s="132" t="str">
        <f t="shared" si="0"/>
        <v>生鮮食品</v>
      </c>
      <c r="D35" s="159" t="str">
        <f t="shared" si="1"/>
        <v>--</v>
      </c>
      <c r="E35" s="33">
        <f t="shared" si="1"/>
        <v>92.639582636922242</v>
      </c>
      <c r="F35" s="33">
        <f t="shared" si="1"/>
        <v>95.796659039800858</v>
      </c>
      <c r="G35" s="33">
        <f t="shared" si="1"/>
        <v>89.045942119406362</v>
      </c>
      <c r="H35" s="33">
        <f t="shared" si="1"/>
        <v>87.826768964121641</v>
      </c>
      <c r="I35" s="33">
        <f t="shared" si="2"/>
        <v>90.487559679433829</v>
      </c>
      <c r="J35" s="33">
        <f t="shared" si="2"/>
        <v>106.73687536995405</v>
      </c>
      <c r="K35" s="33">
        <f t="shared" si="2"/>
        <v>103.59796079581618</v>
      </c>
      <c r="L35" s="33">
        <f t="shared" si="2"/>
        <v>117.00350255619637</v>
      </c>
      <c r="M35" s="33">
        <f t="shared" si="2"/>
        <v>108.82091192724812</v>
      </c>
      <c r="N35" s="33">
        <f t="shared" si="3"/>
        <v>101.86824683572347</v>
      </c>
      <c r="O35" s="144">
        <f t="shared" si="3"/>
        <v>106.17599007537682</v>
      </c>
      <c r="P35" s="204"/>
    </row>
    <row r="36" spans="1:16" s="39" customFormat="1" ht="15" customHeight="1" thickBot="1" x14ac:dyDescent="0.25">
      <c r="A36" s="11">
        <v>3</v>
      </c>
      <c r="C36" s="132" t="str">
        <f t="shared" si="0"/>
        <v>菓子類</v>
      </c>
      <c r="D36" s="159" t="str">
        <f t="shared" si="1"/>
        <v>--</v>
      </c>
      <c r="E36" s="33">
        <f t="shared" si="1"/>
        <v>104.86697260133755</v>
      </c>
      <c r="F36" s="33">
        <f t="shared" si="1"/>
        <v>99.637796087135357</v>
      </c>
      <c r="G36" s="33">
        <f t="shared" si="1"/>
        <v>103.35402093822401</v>
      </c>
      <c r="H36" s="33">
        <f t="shared" si="1"/>
        <v>98.952935879288844</v>
      </c>
      <c r="I36" s="33">
        <f t="shared" si="2"/>
        <v>93.179828354031784</v>
      </c>
      <c r="J36" s="33">
        <f t="shared" si="2"/>
        <v>98.113536236030725</v>
      </c>
      <c r="K36" s="33">
        <f t="shared" si="2"/>
        <v>93.956022415469192</v>
      </c>
      <c r="L36" s="33">
        <f t="shared" si="2"/>
        <v>109.24175457494808</v>
      </c>
      <c r="M36" s="33">
        <f t="shared" si="2"/>
        <v>96.863454658926727</v>
      </c>
      <c r="N36" s="33">
        <f t="shared" si="3"/>
        <v>97.640438639302587</v>
      </c>
      <c r="O36" s="144">
        <f t="shared" si="3"/>
        <v>104.19323961530533</v>
      </c>
      <c r="P36" s="204"/>
    </row>
    <row r="37" spans="1:16" s="39" customFormat="1" ht="15" hidden="1" customHeight="1" x14ac:dyDescent="0.2">
      <c r="A37" s="11">
        <v>4</v>
      </c>
      <c r="C37" s="132" t="str">
        <f t="shared" si="0"/>
        <v>項目4</v>
      </c>
      <c r="D37" s="159" t="str">
        <f t="shared" si="1"/>
        <v>--</v>
      </c>
      <c r="E37" s="33" t="str">
        <f t="shared" si="1"/>
        <v>--</v>
      </c>
      <c r="F37" s="33" t="str">
        <f t="shared" si="1"/>
        <v>--</v>
      </c>
      <c r="G37" s="33" t="str">
        <f t="shared" si="1"/>
        <v>--</v>
      </c>
      <c r="H37" s="33" t="str">
        <f t="shared" si="1"/>
        <v>--</v>
      </c>
      <c r="I37" s="33" t="str">
        <f t="shared" si="2"/>
        <v>--</v>
      </c>
      <c r="J37" s="33" t="str">
        <f t="shared" si="2"/>
        <v>--</v>
      </c>
      <c r="K37" s="33" t="str">
        <f t="shared" si="2"/>
        <v>--</v>
      </c>
      <c r="L37" s="33" t="str">
        <f t="shared" si="2"/>
        <v>--</v>
      </c>
      <c r="M37" s="33" t="str">
        <f t="shared" si="2"/>
        <v>--</v>
      </c>
      <c r="N37" s="33" t="str">
        <f t="shared" si="3"/>
        <v>--</v>
      </c>
      <c r="O37" s="144" t="str">
        <f t="shared" si="3"/>
        <v>--</v>
      </c>
      <c r="P37" s="204"/>
    </row>
    <row r="38" spans="1:16" s="39" customFormat="1" ht="15" hidden="1" customHeight="1" x14ac:dyDescent="0.2">
      <c r="A38" s="11">
        <v>5</v>
      </c>
      <c r="C38" s="132" t="str">
        <f t="shared" si="0"/>
        <v>項目5</v>
      </c>
      <c r="D38" s="159" t="str">
        <f t="shared" si="1"/>
        <v>--</v>
      </c>
      <c r="E38" s="33" t="str">
        <f t="shared" si="1"/>
        <v>--</v>
      </c>
      <c r="F38" s="33" t="str">
        <f t="shared" si="1"/>
        <v>--</v>
      </c>
      <c r="G38" s="33" t="str">
        <f t="shared" si="1"/>
        <v>--</v>
      </c>
      <c r="H38" s="33" t="str">
        <f t="shared" si="1"/>
        <v>--</v>
      </c>
      <c r="I38" s="33" t="str">
        <f t="shared" si="2"/>
        <v>--</v>
      </c>
      <c r="J38" s="33" t="str">
        <f t="shared" si="2"/>
        <v>--</v>
      </c>
      <c r="K38" s="33" t="str">
        <f t="shared" si="2"/>
        <v>--</v>
      </c>
      <c r="L38" s="33" t="str">
        <f t="shared" si="2"/>
        <v>--</v>
      </c>
      <c r="M38" s="33" t="str">
        <f t="shared" si="2"/>
        <v>--</v>
      </c>
      <c r="N38" s="33" t="str">
        <f t="shared" si="3"/>
        <v>--</v>
      </c>
      <c r="O38" s="144" t="str">
        <f t="shared" si="3"/>
        <v>--</v>
      </c>
      <c r="P38" s="204"/>
    </row>
    <row r="39" spans="1:16" s="39" customFormat="1" ht="15" hidden="1" customHeight="1" x14ac:dyDescent="0.2">
      <c r="A39" s="11">
        <v>6</v>
      </c>
      <c r="C39" s="132" t="str">
        <f t="shared" si="0"/>
        <v>項目6</v>
      </c>
      <c r="D39" s="159" t="str">
        <f t="shared" si="1"/>
        <v>--</v>
      </c>
      <c r="E39" s="33" t="str">
        <f t="shared" si="1"/>
        <v>--</v>
      </c>
      <c r="F39" s="33" t="str">
        <f t="shared" si="1"/>
        <v>--</v>
      </c>
      <c r="G39" s="33" t="str">
        <f t="shared" si="1"/>
        <v>--</v>
      </c>
      <c r="H39" s="33" t="str">
        <f t="shared" si="1"/>
        <v>--</v>
      </c>
      <c r="I39" s="33" t="str">
        <f t="shared" si="2"/>
        <v>--</v>
      </c>
      <c r="J39" s="33" t="str">
        <f t="shared" si="2"/>
        <v>--</v>
      </c>
      <c r="K39" s="33" t="str">
        <f t="shared" si="2"/>
        <v>--</v>
      </c>
      <c r="L39" s="33" t="str">
        <f t="shared" si="2"/>
        <v>--</v>
      </c>
      <c r="M39" s="33" t="str">
        <f t="shared" si="2"/>
        <v>--</v>
      </c>
      <c r="N39" s="33" t="str">
        <f t="shared" si="3"/>
        <v>--</v>
      </c>
      <c r="O39" s="144" t="str">
        <f t="shared" si="3"/>
        <v>--</v>
      </c>
      <c r="P39" s="204"/>
    </row>
    <row r="40" spans="1:16" s="39" customFormat="1" ht="15" hidden="1" customHeight="1" x14ac:dyDescent="0.2">
      <c r="A40" s="11">
        <v>7</v>
      </c>
      <c r="C40" s="132" t="str">
        <f t="shared" si="0"/>
        <v>項目7</v>
      </c>
      <c r="D40" s="159" t="str">
        <f t="shared" si="1"/>
        <v>--</v>
      </c>
      <c r="E40" s="33" t="str">
        <f t="shared" si="1"/>
        <v>--</v>
      </c>
      <c r="F40" s="33" t="str">
        <f t="shared" si="1"/>
        <v>--</v>
      </c>
      <c r="G40" s="33" t="str">
        <f t="shared" si="1"/>
        <v>--</v>
      </c>
      <c r="H40" s="33" t="str">
        <f t="shared" si="1"/>
        <v>--</v>
      </c>
      <c r="I40" s="33" t="str">
        <f t="shared" si="2"/>
        <v>--</v>
      </c>
      <c r="J40" s="33" t="str">
        <f t="shared" si="2"/>
        <v>--</v>
      </c>
      <c r="K40" s="33" t="str">
        <f t="shared" si="2"/>
        <v>--</v>
      </c>
      <c r="L40" s="33" t="str">
        <f t="shared" si="2"/>
        <v>--</v>
      </c>
      <c r="M40" s="33" t="str">
        <f t="shared" si="2"/>
        <v>--</v>
      </c>
      <c r="N40" s="33" t="str">
        <f t="shared" si="3"/>
        <v>--</v>
      </c>
      <c r="O40" s="144" t="str">
        <f t="shared" si="3"/>
        <v>--</v>
      </c>
      <c r="P40" s="204"/>
    </row>
    <row r="41" spans="1:16" s="39" customFormat="1" ht="15" hidden="1" customHeight="1" x14ac:dyDescent="0.2">
      <c r="A41" s="11">
        <v>8</v>
      </c>
      <c r="C41" s="132" t="str">
        <f t="shared" si="0"/>
        <v>項目8</v>
      </c>
      <c r="D41" s="159" t="str">
        <f t="shared" si="1"/>
        <v>--</v>
      </c>
      <c r="E41" s="33" t="str">
        <f t="shared" si="1"/>
        <v>--</v>
      </c>
      <c r="F41" s="33" t="str">
        <f t="shared" si="1"/>
        <v>--</v>
      </c>
      <c r="G41" s="33" t="str">
        <f t="shared" si="1"/>
        <v>--</v>
      </c>
      <c r="H41" s="33" t="str">
        <f t="shared" si="1"/>
        <v>--</v>
      </c>
      <c r="I41" s="33" t="str">
        <f t="shared" si="2"/>
        <v>--</v>
      </c>
      <c r="J41" s="33" t="str">
        <f t="shared" si="2"/>
        <v>--</v>
      </c>
      <c r="K41" s="33" t="str">
        <f t="shared" si="2"/>
        <v>--</v>
      </c>
      <c r="L41" s="33" t="str">
        <f t="shared" si="2"/>
        <v>--</v>
      </c>
      <c r="M41" s="33" t="str">
        <f t="shared" si="2"/>
        <v>--</v>
      </c>
      <c r="N41" s="33" t="str">
        <f t="shared" si="3"/>
        <v>--</v>
      </c>
      <c r="O41" s="144" t="str">
        <f t="shared" si="3"/>
        <v>--</v>
      </c>
      <c r="P41" s="204"/>
    </row>
    <row r="42" spans="1:16" s="39" customFormat="1" ht="15" hidden="1" customHeight="1" x14ac:dyDescent="0.2">
      <c r="A42" s="11">
        <v>9</v>
      </c>
      <c r="C42" s="132" t="str">
        <f t="shared" si="0"/>
        <v>項目9</v>
      </c>
      <c r="D42" s="159" t="str">
        <f t="shared" si="1"/>
        <v>--</v>
      </c>
      <c r="E42" s="33" t="str">
        <f t="shared" si="1"/>
        <v>--</v>
      </c>
      <c r="F42" s="33" t="str">
        <f t="shared" si="1"/>
        <v>--</v>
      </c>
      <c r="G42" s="33" t="str">
        <f t="shared" si="1"/>
        <v>--</v>
      </c>
      <c r="H42" s="33" t="str">
        <f t="shared" si="1"/>
        <v>--</v>
      </c>
      <c r="I42" s="33" t="str">
        <f t="shared" si="2"/>
        <v>--</v>
      </c>
      <c r="J42" s="33" t="str">
        <f t="shared" si="2"/>
        <v>--</v>
      </c>
      <c r="K42" s="33" t="str">
        <f t="shared" si="2"/>
        <v>--</v>
      </c>
      <c r="L42" s="33" t="str">
        <f t="shared" si="2"/>
        <v>--</v>
      </c>
      <c r="M42" s="33" t="str">
        <f t="shared" si="2"/>
        <v>--</v>
      </c>
      <c r="N42" s="33" t="str">
        <f t="shared" si="3"/>
        <v>--</v>
      </c>
      <c r="O42" s="144" t="str">
        <f t="shared" si="3"/>
        <v>--</v>
      </c>
      <c r="P42" s="204"/>
    </row>
    <row r="43" spans="1:16" s="39" customFormat="1" ht="15" hidden="1" customHeight="1" x14ac:dyDescent="0.2">
      <c r="A43" s="11">
        <v>10</v>
      </c>
      <c r="C43" s="132" t="str">
        <f t="shared" si="0"/>
        <v>項目10</v>
      </c>
      <c r="D43" s="159" t="str">
        <f t="shared" si="1"/>
        <v>--</v>
      </c>
      <c r="E43" s="33" t="str">
        <f t="shared" si="1"/>
        <v>--</v>
      </c>
      <c r="F43" s="33" t="str">
        <f t="shared" si="1"/>
        <v>--</v>
      </c>
      <c r="G43" s="33" t="str">
        <f t="shared" si="1"/>
        <v>--</v>
      </c>
      <c r="H43" s="33" t="str">
        <f t="shared" si="1"/>
        <v>--</v>
      </c>
      <c r="I43" s="33" t="str">
        <f t="shared" si="2"/>
        <v>--</v>
      </c>
      <c r="J43" s="33" t="str">
        <f t="shared" si="2"/>
        <v>--</v>
      </c>
      <c r="K43" s="33" t="str">
        <f t="shared" si="2"/>
        <v>--</v>
      </c>
      <c r="L43" s="33" t="str">
        <f t="shared" si="2"/>
        <v>--</v>
      </c>
      <c r="M43" s="33" t="str">
        <f t="shared" si="2"/>
        <v>--</v>
      </c>
      <c r="N43" s="33" t="str">
        <f t="shared" si="3"/>
        <v>--</v>
      </c>
      <c r="O43" s="144" t="str">
        <f t="shared" si="3"/>
        <v>--</v>
      </c>
      <c r="P43" s="204"/>
    </row>
    <row r="44" spans="1:16" s="39" customFormat="1" ht="15" hidden="1" customHeight="1" x14ac:dyDescent="0.2">
      <c r="A44" s="11">
        <v>11</v>
      </c>
      <c r="C44" s="132" t="str">
        <f t="shared" si="0"/>
        <v>項目11</v>
      </c>
      <c r="D44" s="159" t="str">
        <f t="shared" si="1"/>
        <v>--</v>
      </c>
      <c r="E44" s="33" t="str">
        <f t="shared" si="1"/>
        <v>--</v>
      </c>
      <c r="F44" s="33" t="str">
        <f t="shared" si="1"/>
        <v>--</v>
      </c>
      <c r="G44" s="33" t="str">
        <f t="shared" si="1"/>
        <v>--</v>
      </c>
      <c r="H44" s="33" t="str">
        <f t="shared" si="1"/>
        <v>--</v>
      </c>
      <c r="I44" s="33" t="str">
        <f t="shared" si="2"/>
        <v>--</v>
      </c>
      <c r="J44" s="33" t="str">
        <f t="shared" si="2"/>
        <v>--</v>
      </c>
      <c r="K44" s="33" t="str">
        <f t="shared" si="2"/>
        <v>--</v>
      </c>
      <c r="L44" s="33" t="str">
        <f t="shared" si="2"/>
        <v>--</v>
      </c>
      <c r="M44" s="33" t="str">
        <f t="shared" si="2"/>
        <v>--</v>
      </c>
      <c r="N44" s="33" t="str">
        <f t="shared" si="3"/>
        <v>--</v>
      </c>
      <c r="O44" s="144" t="str">
        <f t="shared" si="3"/>
        <v>--</v>
      </c>
      <c r="P44" s="204"/>
    </row>
    <row r="45" spans="1:16" s="39" customFormat="1" ht="15" hidden="1" customHeight="1" x14ac:dyDescent="0.2">
      <c r="A45" s="11">
        <v>12</v>
      </c>
      <c r="C45" s="132" t="str">
        <f t="shared" si="0"/>
        <v>項目12</v>
      </c>
      <c r="D45" s="159" t="str">
        <f t="shared" si="1"/>
        <v>--</v>
      </c>
      <c r="E45" s="33" t="str">
        <f t="shared" si="1"/>
        <v>--</v>
      </c>
      <c r="F45" s="33" t="str">
        <f t="shared" si="1"/>
        <v>--</v>
      </c>
      <c r="G45" s="33" t="str">
        <f t="shared" si="1"/>
        <v>--</v>
      </c>
      <c r="H45" s="33" t="str">
        <f t="shared" si="1"/>
        <v>--</v>
      </c>
      <c r="I45" s="33" t="str">
        <f t="shared" si="2"/>
        <v>--</v>
      </c>
      <c r="J45" s="33" t="str">
        <f t="shared" si="2"/>
        <v>--</v>
      </c>
      <c r="K45" s="33" t="str">
        <f t="shared" si="2"/>
        <v>--</v>
      </c>
      <c r="L45" s="33" t="str">
        <f t="shared" si="2"/>
        <v>--</v>
      </c>
      <c r="M45" s="33" t="str">
        <f t="shared" si="2"/>
        <v>--</v>
      </c>
      <c r="N45" s="33" t="str">
        <f t="shared" si="3"/>
        <v>--</v>
      </c>
      <c r="O45" s="144" t="str">
        <f t="shared" si="3"/>
        <v>--</v>
      </c>
      <c r="P45" s="204"/>
    </row>
    <row r="46" spans="1:16" s="39" customFormat="1" ht="15" hidden="1" customHeight="1" x14ac:dyDescent="0.2">
      <c r="A46" s="11">
        <v>13</v>
      </c>
      <c r="C46" s="132" t="str">
        <f t="shared" si="0"/>
        <v>項目13</v>
      </c>
      <c r="D46" s="159" t="str">
        <f t="shared" si="1"/>
        <v>--</v>
      </c>
      <c r="E46" s="33" t="str">
        <f t="shared" si="1"/>
        <v>--</v>
      </c>
      <c r="F46" s="33" t="str">
        <f t="shared" si="1"/>
        <v>--</v>
      </c>
      <c r="G46" s="33" t="str">
        <f t="shared" si="1"/>
        <v>--</v>
      </c>
      <c r="H46" s="33" t="str">
        <f t="shared" si="1"/>
        <v>--</v>
      </c>
      <c r="I46" s="33" t="str">
        <f t="shared" si="2"/>
        <v>--</v>
      </c>
      <c r="J46" s="33" t="str">
        <f t="shared" si="2"/>
        <v>--</v>
      </c>
      <c r="K46" s="33" t="str">
        <f t="shared" si="2"/>
        <v>--</v>
      </c>
      <c r="L46" s="33" t="str">
        <f t="shared" si="2"/>
        <v>--</v>
      </c>
      <c r="M46" s="33" t="str">
        <f t="shared" si="2"/>
        <v>--</v>
      </c>
      <c r="N46" s="33" t="str">
        <f t="shared" si="3"/>
        <v>--</v>
      </c>
      <c r="O46" s="144" t="str">
        <f t="shared" si="3"/>
        <v>--</v>
      </c>
      <c r="P46" s="204"/>
    </row>
    <row r="47" spans="1:16" s="39" customFormat="1" ht="15" hidden="1" customHeight="1" x14ac:dyDescent="0.2">
      <c r="A47" s="11">
        <v>14</v>
      </c>
      <c r="C47" s="132" t="str">
        <f t="shared" si="0"/>
        <v>項目14</v>
      </c>
      <c r="D47" s="159" t="str">
        <f t="shared" si="1"/>
        <v>--</v>
      </c>
      <c r="E47" s="33" t="str">
        <f t="shared" si="1"/>
        <v>--</v>
      </c>
      <c r="F47" s="33" t="str">
        <f t="shared" si="1"/>
        <v>--</v>
      </c>
      <c r="G47" s="33" t="str">
        <f t="shared" si="1"/>
        <v>--</v>
      </c>
      <c r="H47" s="33" t="str">
        <f t="shared" si="1"/>
        <v>--</v>
      </c>
      <c r="I47" s="33" t="str">
        <f t="shared" si="2"/>
        <v>--</v>
      </c>
      <c r="J47" s="33" t="str">
        <f t="shared" si="2"/>
        <v>--</v>
      </c>
      <c r="K47" s="33" t="str">
        <f t="shared" si="2"/>
        <v>--</v>
      </c>
      <c r="L47" s="33" t="str">
        <f t="shared" si="2"/>
        <v>--</v>
      </c>
      <c r="M47" s="33" t="str">
        <f t="shared" si="2"/>
        <v>--</v>
      </c>
      <c r="N47" s="33" t="str">
        <f t="shared" si="3"/>
        <v>--</v>
      </c>
      <c r="O47" s="144" t="str">
        <f t="shared" si="3"/>
        <v>--</v>
      </c>
      <c r="P47" s="204"/>
    </row>
    <row r="48" spans="1:16" s="39" customFormat="1" ht="15" hidden="1" customHeight="1" x14ac:dyDescent="0.2">
      <c r="A48" s="11">
        <v>15</v>
      </c>
      <c r="C48" s="132" t="str">
        <f t="shared" si="0"/>
        <v>項目15</v>
      </c>
      <c r="D48" s="159" t="str">
        <f t="shared" si="1"/>
        <v>--</v>
      </c>
      <c r="E48" s="33" t="str">
        <f t="shared" si="1"/>
        <v>--</v>
      </c>
      <c r="F48" s="33" t="str">
        <f t="shared" si="1"/>
        <v>--</v>
      </c>
      <c r="G48" s="33" t="str">
        <f t="shared" si="1"/>
        <v>--</v>
      </c>
      <c r="H48" s="33" t="str">
        <f t="shared" si="1"/>
        <v>--</v>
      </c>
      <c r="I48" s="33" t="str">
        <f t="shared" si="2"/>
        <v>--</v>
      </c>
      <c r="J48" s="33" t="str">
        <f t="shared" si="2"/>
        <v>--</v>
      </c>
      <c r="K48" s="33" t="str">
        <f t="shared" si="2"/>
        <v>--</v>
      </c>
      <c r="L48" s="33" t="str">
        <f t="shared" si="2"/>
        <v>--</v>
      </c>
      <c r="M48" s="33" t="str">
        <f t="shared" si="2"/>
        <v>--</v>
      </c>
      <c r="N48" s="33" t="str">
        <f t="shared" si="3"/>
        <v>--</v>
      </c>
      <c r="O48" s="144" t="str">
        <f t="shared" si="3"/>
        <v>--</v>
      </c>
      <c r="P48" s="204"/>
    </row>
    <row r="49" spans="1:16" s="39" customFormat="1" ht="15" hidden="1" customHeight="1" x14ac:dyDescent="0.2">
      <c r="A49" s="11">
        <v>16</v>
      </c>
      <c r="C49" s="132" t="str">
        <f t="shared" si="0"/>
        <v>項目16</v>
      </c>
      <c r="D49" s="159" t="str">
        <f t="shared" si="1"/>
        <v>--</v>
      </c>
      <c r="E49" s="33" t="str">
        <f t="shared" si="1"/>
        <v>--</v>
      </c>
      <c r="F49" s="33" t="str">
        <f t="shared" si="1"/>
        <v>--</v>
      </c>
      <c r="G49" s="33" t="str">
        <f t="shared" si="1"/>
        <v>--</v>
      </c>
      <c r="H49" s="33" t="str">
        <f t="shared" si="1"/>
        <v>--</v>
      </c>
      <c r="I49" s="33" t="str">
        <f t="shared" si="2"/>
        <v>--</v>
      </c>
      <c r="J49" s="33" t="str">
        <f t="shared" si="2"/>
        <v>--</v>
      </c>
      <c r="K49" s="33" t="str">
        <f t="shared" si="2"/>
        <v>--</v>
      </c>
      <c r="L49" s="33" t="str">
        <f t="shared" si="2"/>
        <v>--</v>
      </c>
      <c r="M49" s="33" t="str">
        <f t="shared" si="2"/>
        <v>--</v>
      </c>
      <c r="N49" s="33" t="str">
        <f t="shared" si="3"/>
        <v>--</v>
      </c>
      <c r="O49" s="144" t="str">
        <f t="shared" si="3"/>
        <v>--</v>
      </c>
      <c r="P49" s="204"/>
    </row>
    <row r="50" spans="1:16" s="39" customFormat="1" ht="15" hidden="1" customHeight="1" x14ac:dyDescent="0.2">
      <c r="A50" s="11">
        <v>17</v>
      </c>
      <c r="C50" s="132" t="str">
        <f t="shared" si="0"/>
        <v>項目17</v>
      </c>
      <c r="D50" s="159" t="str">
        <f t="shared" si="1"/>
        <v>--</v>
      </c>
      <c r="E50" s="33" t="str">
        <f t="shared" si="1"/>
        <v>--</v>
      </c>
      <c r="F50" s="33" t="str">
        <f t="shared" si="1"/>
        <v>--</v>
      </c>
      <c r="G50" s="33" t="str">
        <f t="shared" si="1"/>
        <v>--</v>
      </c>
      <c r="H50" s="33" t="str">
        <f t="shared" si="1"/>
        <v>--</v>
      </c>
      <c r="I50" s="33" t="str">
        <f t="shared" si="2"/>
        <v>--</v>
      </c>
      <c r="J50" s="33" t="str">
        <f t="shared" si="2"/>
        <v>--</v>
      </c>
      <c r="K50" s="33" t="str">
        <f t="shared" si="2"/>
        <v>--</v>
      </c>
      <c r="L50" s="33" t="str">
        <f t="shared" si="2"/>
        <v>--</v>
      </c>
      <c r="M50" s="33" t="str">
        <f t="shared" si="2"/>
        <v>--</v>
      </c>
      <c r="N50" s="33" t="str">
        <f t="shared" si="3"/>
        <v>--</v>
      </c>
      <c r="O50" s="144" t="str">
        <f t="shared" si="3"/>
        <v>--</v>
      </c>
      <c r="P50" s="204"/>
    </row>
    <row r="51" spans="1:16" s="39" customFormat="1" ht="15" hidden="1" customHeight="1" x14ac:dyDescent="0.2">
      <c r="A51" s="11">
        <v>18</v>
      </c>
      <c r="C51" s="132" t="str">
        <f t="shared" si="0"/>
        <v>項目18</v>
      </c>
      <c r="D51" s="159" t="str">
        <f t="shared" si="1"/>
        <v>--</v>
      </c>
      <c r="E51" s="33" t="str">
        <f t="shared" si="1"/>
        <v>--</v>
      </c>
      <c r="F51" s="33" t="str">
        <f t="shared" si="1"/>
        <v>--</v>
      </c>
      <c r="G51" s="33" t="str">
        <f t="shared" si="1"/>
        <v>--</v>
      </c>
      <c r="H51" s="33" t="str">
        <f t="shared" si="1"/>
        <v>--</v>
      </c>
      <c r="I51" s="33" t="str">
        <f t="shared" si="2"/>
        <v>--</v>
      </c>
      <c r="J51" s="33" t="str">
        <f t="shared" si="2"/>
        <v>--</v>
      </c>
      <c r="K51" s="33" t="str">
        <f t="shared" si="2"/>
        <v>--</v>
      </c>
      <c r="L51" s="33" t="str">
        <f t="shared" si="2"/>
        <v>--</v>
      </c>
      <c r="M51" s="33" t="str">
        <f t="shared" si="2"/>
        <v>--</v>
      </c>
      <c r="N51" s="33" t="str">
        <f t="shared" si="3"/>
        <v>--</v>
      </c>
      <c r="O51" s="144" t="str">
        <f t="shared" si="3"/>
        <v>--</v>
      </c>
      <c r="P51" s="204"/>
    </row>
    <row r="52" spans="1:16" s="39" customFormat="1" ht="15" hidden="1" customHeight="1" x14ac:dyDescent="0.2">
      <c r="A52" s="11">
        <v>19</v>
      </c>
      <c r="C52" s="132" t="str">
        <f t="shared" si="0"/>
        <v>項目19</v>
      </c>
      <c r="D52" s="159" t="str">
        <f t="shared" si="1"/>
        <v>--</v>
      </c>
      <c r="E52" s="33" t="str">
        <f t="shared" si="1"/>
        <v>--</v>
      </c>
      <c r="F52" s="33" t="str">
        <f t="shared" si="1"/>
        <v>--</v>
      </c>
      <c r="G52" s="33" t="str">
        <f t="shared" si="1"/>
        <v>--</v>
      </c>
      <c r="H52" s="33" t="str">
        <f t="shared" si="1"/>
        <v>--</v>
      </c>
      <c r="I52" s="33" t="str">
        <f t="shared" si="2"/>
        <v>--</v>
      </c>
      <c r="J52" s="33" t="str">
        <f t="shared" si="2"/>
        <v>--</v>
      </c>
      <c r="K52" s="33" t="str">
        <f t="shared" si="2"/>
        <v>--</v>
      </c>
      <c r="L52" s="33" t="str">
        <f t="shared" si="2"/>
        <v>--</v>
      </c>
      <c r="M52" s="33" t="str">
        <f t="shared" si="2"/>
        <v>--</v>
      </c>
      <c r="N52" s="33" t="str">
        <f t="shared" si="3"/>
        <v>--</v>
      </c>
      <c r="O52" s="144" t="str">
        <f t="shared" si="3"/>
        <v>--</v>
      </c>
      <c r="P52" s="204"/>
    </row>
    <row r="53" spans="1:16" s="39" customFormat="1" ht="15" hidden="1" customHeight="1" x14ac:dyDescent="0.2">
      <c r="A53" s="11">
        <v>20</v>
      </c>
      <c r="C53" s="132" t="str">
        <f t="shared" si="0"/>
        <v>項目20</v>
      </c>
      <c r="D53" s="159" t="str">
        <f t="shared" si="1"/>
        <v>--</v>
      </c>
      <c r="E53" s="33" t="str">
        <f t="shared" si="1"/>
        <v>--</v>
      </c>
      <c r="F53" s="33" t="str">
        <f t="shared" si="1"/>
        <v>--</v>
      </c>
      <c r="G53" s="33" t="str">
        <f t="shared" si="1"/>
        <v>--</v>
      </c>
      <c r="H53" s="33" t="str">
        <f t="shared" si="1"/>
        <v>--</v>
      </c>
      <c r="I53" s="33" t="str">
        <f t="shared" si="2"/>
        <v>--</v>
      </c>
      <c r="J53" s="33" t="str">
        <f t="shared" si="2"/>
        <v>--</v>
      </c>
      <c r="K53" s="33" t="str">
        <f t="shared" si="2"/>
        <v>--</v>
      </c>
      <c r="L53" s="33" t="str">
        <f t="shared" si="2"/>
        <v>--</v>
      </c>
      <c r="M53" s="33" t="str">
        <f t="shared" si="2"/>
        <v>--</v>
      </c>
      <c r="N53" s="33" t="str">
        <f t="shared" si="3"/>
        <v>--</v>
      </c>
      <c r="O53" s="144" t="str">
        <f t="shared" si="3"/>
        <v>--</v>
      </c>
      <c r="P53" s="204"/>
    </row>
    <row r="54" spans="1:16" s="39" customFormat="1" ht="15" hidden="1" customHeight="1" x14ac:dyDescent="0.2">
      <c r="A54" s="11">
        <v>21</v>
      </c>
      <c r="C54" s="132" t="str">
        <f t="shared" si="0"/>
        <v>項目21</v>
      </c>
      <c r="D54" s="159" t="str">
        <f t="shared" si="1"/>
        <v>--</v>
      </c>
      <c r="E54" s="33" t="str">
        <f t="shared" si="1"/>
        <v>--</v>
      </c>
      <c r="F54" s="33" t="str">
        <f t="shared" si="1"/>
        <v>--</v>
      </c>
      <c r="G54" s="33" t="str">
        <f t="shared" si="1"/>
        <v>--</v>
      </c>
      <c r="H54" s="33" t="str">
        <f t="shared" si="1"/>
        <v>--</v>
      </c>
      <c r="I54" s="33" t="str">
        <f t="shared" si="2"/>
        <v>--</v>
      </c>
      <c r="J54" s="33" t="str">
        <f t="shared" si="2"/>
        <v>--</v>
      </c>
      <c r="K54" s="33" t="str">
        <f t="shared" si="2"/>
        <v>--</v>
      </c>
      <c r="L54" s="33" t="str">
        <f t="shared" si="2"/>
        <v>--</v>
      </c>
      <c r="M54" s="33" t="str">
        <f t="shared" si="2"/>
        <v>--</v>
      </c>
      <c r="N54" s="33" t="str">
        <f t="shared" si="3"/>
        <v>--</v>
      </c>
      <c r="O54" s="144" t="str">
        <f t="shared" si="3"/>
        <v>--</v>
      </c>
      <c r="P54" s="204"/>
    </row>
    <row r="55" spans="1:16" s="39" customFormat="1" ht="15" hidden="1" customHeight="1" x14ac:dyDescent="0.2">
      <c r="A55" s="11">
        <v>22</v>
      </c>
      <c r="C55" s="132" t="str">
        <f t="shared" si="0"/>
        <v>項目22</v>
      </c>
      <c r="D55" s="159" t="str">
        <f t="shared" si="1"/>
        <v>--</v>
      </c>
      <c r="E55" s="33" t="str">
        <f t="shared" si="1"/>
        <v>--</v>
      </c>
      <c r="F55" s="33" t="str">
        <f t="shared" si="1"/>
        <v>--</v>
      </c>
      <c r="G55" s="33" t="str">
        <f t="shared" si="1"/>
        <v>--</v>
      </c>
      <c r="H55" s="33" t="str">
        <f t="shared" si="1"/>
        <v>--</v>
      </c>
      <c r="I55" s="33" t="str">
        <f t="shared" si="2"/>
        <v>--</v>
      </c>
      <c r="J55" s="33" t="str">
        <f t="shared" si="2"/>
        <v>--</v>
      </c>
      <c r="K55" s="33" t="str">
        <f t="shared" si="2"/>
        <v>--</v>
      </c>
      <c r="L55" s="33" t="str">
        <f t="shared" si="2"/>
        <v>--</v>
      </c>
      <c r="M55" s="33" t="str">
        <f t="shared" si="2"/>
        <v>--</v>
      </c>
      <c r="N55" s="33" t="str">
        <f t="shared" si="3"/>
        <v>--</v>
      </c>
      <c r="O55" s="144" t="str">
        <f t="shared" si="3"/>
        <v>--</v>
      </c>
      <c r="P55" s="204"/>
    </row>
    <row r="56" spans="1:16" s="39" customFormat="1" ht="15" hidden="1" customHeight="1" x14ac:dyDescent="0.2">
      <c r="A56" s="11">
        <v>23</v>
      </c>
      <c r="C56" s="132" t="str">
        <f t="shared" si="0"/>
        <v>項目23</v>
      </c>
      <c r="D56" s="159" t="str">
        <f t="shared" si="1"/>
        <v>--</v>
      </c>
      <c r="E56" s="33" t="str">
        <f t="shared" si="1"/>
        <v>--</v>
      </c>
      <c r="F56" s="33" t="str">
        <f t="shared" si="1"/>
        <v>--</v>
      </c>
      <c r="G56" s="33" t="str">
        <f t="shared" si="1"/>
        <v>--</v>
      </c>
      <c r="H56" s="33" t="str">
        <f t="shared" si="1"/>
        <v>--</v>
      </c>
      <c r="I56" s="33" t="str">
        <f t="shared" si="2"/>
        <v>--</v>
      </c>
      <c r="J56" s="33" t="str">
        <f t="shared" si="2"/>
        <v>--</v>
      </c>
      <c r="K56" s="33" t="str">
        <f t="shared" si="2"/>
        <v>--</v>
      </c>
      <c r="L56" s="33" t="str">
        <f t="shared" si="2"/>
        <v>--</v>
      </c>
      <c r="M56" s="33" t="str">
        <f t="shared" si="2"/>
        <v>--</v>
      </c>
      <c r="N56" s="33" t="str">
        <f t="shared" si="3"/>
        <v>--</v>
      </c>
      <c r="O56" s="144" t="str">
        <f t="shared" si="3"/>
        <v>--</v>
      </c>
      <c r="P56" s="204"/>
    </row>
    <row r="57" spans="1:16" s="39" customFormat="1" ht="15" hidden="1" customHeight="1" x14ac:dyDescent="0.2">
      <c r="A57" s="11">
        <v>24</v>
      </c>
      <c r="C57" s="132" t="str">
        <f t="shared" si="0"/>
        <v>項目24</v>
      </c>
      <c r="D57" s="159" t="str">
        <f t="shared" si="1"/>
        <v>--</v>
      </c>
      <c r="E57" s="33" t="str">
        <f t="shared" si="1"/>
        <v>--</v>
      </c>
      <c r="F57" s="33" t="str">
        <f t="shared" si="1"/>
        <v>--</v>
      </c>
      <c r="G57" s="33" t="str">
        <f t="shared" si="1"/>
        <v>--</v>
      </c>
      <c r="H57" s="33" t="str">
        <f t="shared" si="1"/>
        <v>--</v>
      </c>
      <c r="I57" s="33" t="str">
        <f t="shared" si="2"/>
        <v>--</v>
      </c>
      <c r="J57" s="33" t="str">
        <f t="shared" si="2"/>
        <v>--</v>
      </c>
      <c r="K57" s="33" t="str">
        <f t="shared" si="2"/>
        <v>--</v>
      </c>
      <c r="L57" s="33" t="str">
        <f t="shared" si="2"/>
        <v>--</v>
      </c>
      <c r="M57" s="33" t="str">
        <f t="shared" si="2"/>
        <v>--</v>
      </c>
      <c r="N57" s="33" t="str">
        <f t="shared" si="3"/>
        <v>--</v>
      </c>
      <c r="O57" s="144" t="str">
        <f t="shared" si="3"/>
        <v>--</v>
      </c>
      <c r="P57" s="204"/>
    </row>
    <row r="58" spans="1:16" s="39" customFormat="1" ht="15" hidden="1" customHeight="1" x14ac:dyDescent="0.2">
      <c r="A58" s="11">
        <v>25</v>
      </c>
      <c r="C58" s="132" t="str">
        <f t="shared" si="0"/>
        <v>項目25</v>
      </c>
      <c r="D58" s="159" t="str">
        <f t="shared" si="1"/>
        <v>--</v>
      </c>
      <c r="E58" s="33" t="str">
        <f t="shared" si="1"/>
        <v>--</v>
      </c>
      <c r="F58" s="33" t="str">
        <f t="shared" si="1"/>
        <v>--</v>
      </c>
      <c r="G58" s="33" t="str">
        <f t="shared" si="1"/>
        <v>--</v>
      </c>
      <c r="H58" s="33" t="str">
        <f t="shared" si="1"/>
        <v>--</v>
      </c>
      <c r="I58" s="33" t="str">
        <f t="shared" si="2"/>
        <v>--</v>
      </c>
      <c r="J58" s="33" t="str">
        <f t="shared" si="2"/>
        <v>--</v>
      </c>
      <c r="K58" s="33" t="str">
        <f t="shared" si="2"/>
        <v>--</v>
      </c>
      <c r="L58" s="33" t="str">
        <f t="shared" si="2"/>
        <v>--</v>
      </c>
      <c r="M58" s="33" t="str">
        <f t="shared" si="2"/>
        <v>--</v>
      </c>
      <c r="N58" s="33" t="str">
        <f t="shared" si="3"/>
        <v>--</v>
      </c>
      <c r="O58" s="144" t="str">
        <f t="shared" si="3"/>
        <v>--</v>
      </c>
      <c r="P58" s="204"/>
    </row>
    <row r="59" spans="1:16" s="39" customFormat="1" ht="15" hidden="1" customHeight="1" x14ac:dyDescent="0.2">
      <c r="A59" s="11">
        <v>26</v>
      </c>
      <c r="C59" s="132" t="str">
        <f t="shared" si="0"/>
        <v>項目26</v>
      </c>
      <c r="D59" s="159" t="str">
        <f t="shared" si="1"/>
        <v>--</v>
      </c>
      <c r="E59" s="33" t="str">
        <f t="shared" si="1"/>
        <v>--</v>
      </c>
      <c r="F59" s="33" t="str">
        <f t="shared" si="1"/>
        <v>--</v>
      </c>
      <c r="G59" s="33" t="str">
        <f t="shared" si="1"/>
        <v>--</v>
      </c>
      <c r="H59" s="33" t="str">
        <f t="shared" si="1"/>
        <v>--</v>
      </c>
      <c r="I59" s="33" t="str">
        <f t="shared" si="2"/>
        <v>--</v>
      </c>
      <c r="J59" s="33" t="str">
        <f t="shared" si="2"/>
        <v>--</v>
      </c>
      <c r="K59" s="33" t="str">
        <f t="shared" si="2"/>
        <v>--</v>
      </c>
      <c r="L59" s="33" t="str">
        <f t="shared" si="2"/>
        <v>--</v>
      </c>
      <c r="M59" s="33" t="str">
        <f t="shared" si="2"/>
        <v>--</v>
      </c>
      <c r="N59" s="33" t="str">
        <f t="shared" si="3"/>
        <v>--</v>
      </c>
      <c r="O59" s="144" t="str">
        <f t="shared" si="3"/>
        <v>--</v>
      </c>
      <c r="P59" s="204"/>
    </row>
    <row r="60" spans="1:16" s="39" customFormat="1" ht="15" hidden="1" customHeight="1" x14ac:dyDescent="0.2">
      <c r="A60" s="11">
        <v>27</v>
      </c>
      <c r="C60" s="132" t="str">
        <f t="shared" si="0"/>
        <v>項目27</v>
      </c>
      <c r="D60" s="159" t="str">
        <f t="shared" si="1"/>
        <v>--</v>
      </c>
      <c r="E60" s="33" t="str">
        <f t="shared" si="1"/>
        <v>--</v>
      </c>
      <c r="F60" s="33" t="str">
        <f t="shared" si="1"/>
        <v>--</v>
      </c>
      <c r="G60" s="33" t="str">
        <f t="shared" si="1"/>
        <v>--</v>
      </c>
      <c r="H60" s="33" t="str">
        <f t="shared" si="1"/>
        <v>--</v>
      </c>
      <c r="I60" s="33" t="str">
        <f t="shared" si="2"/>
        <v>--</v>
      </c>
      <c r="J60" s="33" t="str">
        <f t="shared" si="2"/>
        <v>--</v>
      </c>
      <c r="K60" s="33" t="str">
        <f t="shared" si="2"/>
        <v>--</v>
      </c>
      <c r="L60" s="33" t="str">
        <f t="shared" si="2"/>
        <v>--</v>
      </c>
      <c r="M60" s="33" t="str">
        <f t="shared" si="2"/>
        <v>--</v>
      </c>
      <c r="N60" s="33" t="str">
        <f t="shared" si="3"/>
        <v>--</v>
      </c>
      <c r="O60" s="144" t="str">
        <f t="shared" si="3"/>
        <v>--</v>
      </c>
      <c r="P60" s="204"/>
    </row>
    <row r="61" spans="1:16" s="39" customFormat="1" ht="15" hidden="1" customHeight="1" x14ac:dyDescent="0.2">
      <c r="A61" s="11">
        <v>28</v>
      </c>
      <c r="C61" s="132" t="str">
        <f t="shared" si="0"/>
        <v>項目28</v>
      </c>
      <c r="D61" s="159" t="str">
        <f t="shared" si="1"/>
        <v>--</v>
      </c>
      <c r="E61" s="33" t="str">
        <f t="shared" si="1"/>
        <v>--</v>
      </c>
      <c r="F61" s="33" t="str">
        <f t="shared" si="1"/>
        <v>--</v>
      </c>
      <c r="G61" s="33" t="str">
        <f t="shared" si="1"/>
        <v>--</v>
      </c>
      <c r="H61" s="33" t="str">
        <f t="shared" si="1"/>
        <v>--</v>
      </c>
      <c r="I61" s="33" t="str">
        <f t="shared" si="2"/>
        <v>--</v>
      </c>
      <c r="J61" s="33" t="str">
        <f t="shared" si="2"/>
        <v>--</v>
      </c>
      <c r="K61" s="33" t="str">
        <f t="shared" si="2"/>
        <v>--</v>
      </c>
      <c r="L61" s="33" t="str">
        <f t="shared" si="2"/>
        <v>--</v>
      </c>
      <c r="M61" s="33" t="str">
        <f t="shared" si="2"/>
        <v>--</v>
      </c>
      <c r="N61" s="33" t="str">
        <f t="shared" si="3"/>
        <v>--</v>
      </c>
      <c r="O61" s="144" t="str">
        <f t="shared" si="3"/>
        <v>--</v>
      </c>
      <c r="P61" s="204"/>
    </row>
    <row r="62" spans="1:16" s="39" customFormat="1" ht="15" hidden="1" customHeight="1" x14ac:dyDescent="0.2">
      <c r="A62" s="11">
        <v>29</v>
      </c>
      <c r="C62" s="132" t="str">
        <f t="shared" si="0"/>
        <v>項目29</v>
      </c>
      <c r="D62" s="159" t="str">
        <f t="shared" si="1"/>
        <v>--</v>
      </c>
      <c r="E62" s="33" t="str">
        <f t="shared" si="1"/>
        <v>--</v>
      </c>
      <c r="F62" s="33" t="str">
        <f t="shared" si="1"/>
        <v>--</v>
      </c>
      <c r="G62" s="33" t="str">
        <f t="shared" si="1"/>
        <v>--</v>
      </c>
      <c r="H62" s="33" t="str">
        <f t="shared" si="1"/>
        <v>--</v>
      </c>
      <c r="I62" s="33" t="str">
        <f t="shared" si="2"/>
        <v>--</v>
      </c>
      <c r="J62" s="33" t="str">
        <f t="shared" si="2"/>
        <v>--</v>
      </c>
      <c r="K62" s="33" t="str">
        <f t="shared" si="2"/>
        <v>--</v>
      </c>
      <c r="L62" s="33" t="str">
        <f t="shared" si="2"/>
        <v>--</v>
      </c>
      <c r="M62" s="33" t="str">
        <f t="shared" si="2"/>
        <v>--</v>
      </c>
      <c r="N62" s="33" t="str">
        <f t="shared" si="3"/>
        <v>--</v>
      </c>
      <c r="O62" s="144" t="str">
        <f t="shared" si="3"/>
        <v>--</v>
      </c>
      <c r="P62" s="204"/>
    </row>
    <row r="63" spans="1:16" s="39" customFormat="1" ht="15" hidden="1" customHeight="1" x14ac:dyDescent="0.2">
      <c r="A63" s="11">
        <v>30</v>
      </c>
      <c r="C63" s="132" t="str">
        <f t="shared" si="0"/>
        <v>項目30</v>
      </c>
      <c r="D63" s="159" t="str">
        <f t="shared" si="1"/>
        <v>--</v>
      </c>
      <c r="E63" s="33" t="str">
        <f t="shared" si="1"/>
        <v>--</v>
      </c>
      <c r="F63" s="33" t="str">
        <f t="shared" si="1"/>
        <v>--</v>
      </c>
      <c r="G63" s="33" t="str">
        <f t="shared" si="1"/>
        <v>--</v>
      </c>
      <c r="H63" s="33" t="str">
        <f t="shared" si="1"/>
        <v>--</v>
      </c>
      <c r="I63" s="33" t="str">
        <f t="shared" si="2"/>
        <v>--</v>
      </c>
      <c r="J63" s="33" t="str">
        <f t="shared" si="2"/>
        <v>--</v>
      </c>
      <c r="K63" s="33" t="str">
        <f t="shared" si="2"/>
        <v>--</v>
      </c>
      <c r="L63" s="33" t="str">
        <f t="shared" si="2"/>
        <v>--</v>
      </c>
      <c r="M63" s="33" t="str">
        <f t="shared" si="2"/>
        <v>--</v>
      </c>
      <c r="N63" s="33" t="str">
        <f t="shared" si="3"/>
        <v>--</v>
      </c>
      <c r="O63" s="144" t="str">
        <f t="shared" si="3"/>
        <v>--</v>
      </c>
      <c r="P63" s="204"/>
    </row>
    <row r="64" spans="1:16" s="39" customFormat="1" ht="15" hidden="1" customHeight="1" x14ac:dyDescent="0.2">
      <c r="A64" s="11">
        <v>31</v>
      </c>
      <c r="C64" s="132" t="str">
        <f t="shared" si="0"/>
        <v>項目31</v>
      </c>
      <c r="D64" s="159" t="str">
        <f t="shared" si="1"/>
        <v>--</v>
      </c>
      <c r="E64" s="33" t="str">
        <f t="shared" si="1"/>
        <v>--</v>
      </c>
      <c r="F64" s="33" t="str">
        <f t="shared" si="1"/>
        <v>--</v>
      </c>
      <c r="G64" s="33" t="str">
        <f t="shared" si="1"/>
        <v>--</v>
      </c>
      <c r="H64" s="33" t="str">
        <f t="shared" si="1"/>
        <v>--</v>
      </c>
      <c r="I64" s="33" t="str">
        <f t="shared" si="2"/>
        <v>--</v>
      </c>
      <c r="J64" s="33" t="str">
        <f t="shared" si="2"/>
        <v>--</v>
      </c>
      <c r="K64" s="33" t="str">
        <f t="shared" si="2"/>
        <v>--</v>
      </c>
      <c r="L64" s="33" t="str">
        <f t="shared" si="2"/>
        <v>--</v>
      </c>
      <c r="M64" s="33" t="str">
        <f t="shared" si="2"/>
        <v>--</v>
      </c>
      <c r="N64" s="33" t="str">
        <f t="shared" si="3"/>
        <v>--</v>
      </c>
      <c r="O64" s="144" t="str">
        <f t="shared" si="3"/>
        <v>--</v>
      </c>
      <c r="P64" s="204"/>
    </row>
    <row r="65" spans="1:16" s="39" customFormat="1" ht="15" hidden="1" customHeight="1" x14ac:dyDescent="0.2">
      <c r="A65" s="11">
        <v>32</v>
      </c>
      <c r="C65" s="132" t="str">
        <f t="shared" si="0"/>
        <v>項目32</v>
      </c>
      <c r="D65" s="159" t="str">
        <f t="shared" si="1"/>
        <v>--</v>
      </c>
      <c r="E65" s="33" t="str">
        <f t="shared" si="1"/>
        <v>--</v>
      </c>
      <c r="F65" s="33" t="str">
        <f t="shared" si="1"/>
        <v>--</v>
      </c>
      <c r="G65" s="33" t="str">
        <f t="shared" si="1"/>
        <v>--</v>
      </c>
      <c r="H65" s="33" t="str">
        <f t="shared" si="1"/>
        <v>--</v>
      </c>
      <c r="I65" s="33" t="str">
        <f t="shared" si="2"/>
        <v>--</v>
      </c>
      <c r="J65" s="33" t="str">
        <f t="shared" si="2"/>
        <v>--</v>
      </c>
      <c r="K65" s="33" t="str">
        <f t="shared" si="2"/>
        <v>--</v>
      </c>
      <c r="L65" s="33" t="str">
        <f t="shared" si="2"/>
        <v>--</v>
      </c>
      <c r="M65" s="33" t="str">
        <f t="shared" si="2"/>
        <v>--</v>
      </c>
      <c r="N65" s="33" t="str">
        <f t="shared" si="3"/>
        <v>--</v>
      </c>
      <c r="O65" s="144" t="str">
        <f t="shared" si="3"/>
        <v>--</v>
      </c>
      <c r="P65" s="204"/>
    </row>
    <row r="66" spans="1:16" s="39" customFormat="1" ht="15" hidden="1" customHeight="1" x14ac:dyDescent="0.2">
      <c r="A66" s="11">
        <v>33</v>
      </c>
      <c r="C66" s="132" t="str">
        <f t="shared" si="0"/>
        <v>項目33</v>
      </c>
      <c r="D66" s="159" t="str">
        <f t="shared" si="1"/>
        <v>--</v>
      </c>
      <c r="E66" s="33" t="str">
        <f t="shared" si="1"/>
        <v>--</v>
      </c>
      <c r="F66" s="33" t="str">
        <f t="shared" si="1"/>
        <v>--</v>
      </c>
      <c r="G66" s="33" t="str">
        <f t="shared" si="1"/>
        <v>--</v>
      </c>
      <c r="H66" s="33" t="str">
        <f t="shared" si="1"/>
        <v>--</v>
      </c>
      <c r="I66" s="33" t="str">
        <f t="shared" si="2"/>
        <v>--</v>
      </c>
      <c r="J66" s="33" t="str">
        <f t="shared" si="2"/>
        <v>--</v>
      </c>
      <c r="K66" s="33" t="str">
        <f t="shared" si="2"/>
        <v>--</v>
      </c>
      <c r="L66" s="33" t="str">
        <f t="shared" si="2"/>
        <v>--</v>
      </c>
      <c r="M66" s="33" t="str">
        <f t="shared" si="2"/>
        <v>--</v>
      </c>
      <c r="N66" s="33" t="str">
        <f t="shared" si="3"/>
        <v>--</v>
      </c>
      <c r="O66" s="144" t="str">
        <f t="shared" si="3"/>
        <v>--</v>
      </c>
      <c r="P66" s="204"/>
    </row>
    <row r="67" spans="1:16" s="39" customFormat="1" ht="15" hidden="1" customHeight="1" x14ac:dyDescent="0.2">
      <c r="A67" s="11">
        <v>34</v>
      </c>
      <c r="C67" s="132" t="str">
        <f t="shared" si="0"/>
        <v>項目34</v>
      </c>
      <c r="D67" s="159" t="str">
        <f t="shared" si="1"/>
        <v>--</v>
      </c>
      <c r="E67" s="33" t="str">
        <f t="shared" si="1"/>
        <v>--</v>
      </c>
      <c r="F67" s="33" t="str">
        <f t="shared" si="1"/>
        <v>--</v>
      </c>
      <c r="G67" s="33" t="str">
        <f t="shared" si="1"/>
        <v>--</v>
      </c>
      <c r="H67" s="33" t="str">
        <f t="shared" si="1"/>
        <v>--</v>
      </c>
      <c r="I67" s="33" t="str">
        <f t="shared" si="2"/>
        <v>--</v>
      </c>
      <c r="J67" s="33" t="str">
        <f t="shared" si="2"/>
        <v>--</v>
      </c>
      <c r="K67" s="33" t="str">
        <f t="shared" si="2"/>
        <v>--</v>
      </c>
      <c r="L67" s="33" t="str">
        <f t="shared" si="2"/>
        <v>--</v>
      </c>
      <c r="M67" s="33" t="str">
        <f t="shared" si="2"/>
        <v>--</v>
      </c>
      <c r="N67" s="33" t="str">
        <f t="shared" si="3"/>
        <v>--</v>
      </c>
      <c r="O67" s="144" t="str">
        <f t="shared" si="3"/>
        <v>--</v>
      </c>
      <c r="P67" s="204"/>
    </row>
    <row r="68" spans="1:16" s="39" customFormat="1" ht="15" hidden="1" customHeight="1" x14ac:dyDescent="0.2">
      <c r="A68" s="11">
        <v>35</v>
      </c>
      <c r="C68" s="132" t="str">
        <f t="shared" si="0"/>
        <v>項目35</v>
      </c>
      <c r="D68" s="159" t="str">
        <f t="shared" si="1"/>
        <v>--</v>
      </c>
      <c r="E68" s="33" t="str">
        <f t="shared" si="1"/>
        <v>--</v>
      </c>
      <c r="F68" s="33" t="str">
        <f t="shared" si="1"/>
        <v>--</v>
      </c>
      <c r="G68" s="33" t="str">
        <f t="shared" si="1"/>
        <v>--</v>
      </c>
      <c r="H68" s="33" t="str">
        <f t="shared" si="1"/>
        <v>--</v>
      </c>
      <c r="I68" s="33" t="str">
        <f t="shared" si="2"/>
        <v>--</v>
      </c>
      <c r="J68" s="33" t="str">
        <f t="shared" si="2"/>
        <v>--</v>
      </c>
      <c r="K68" s="33" t="str">
        <f t="shared" si="2"/>
        <v>--</v>
      </c>
      <c r="L68" s="33" t="str">
        <f t="shared" si="2"/>
        <v>--</v>
      </c>
      <c r="M68" s="33" t="str">
        <f t="shared" si="2"/>
        <v>--</v>
      </c>
      <c r="N68" s="33" t="str">
        <f t="shared" si="3"/>
        <v>--</v>
      </c>
      <c r="O68" s="144" t="str">
        <f t="shared" si="3"/>
        <v>--</v>
      </c>
      <c r="P68" s="204"/>
    </row>
    <row r="69" spans="1:16" s="39" customFormat="1" ht="15" hidden="1" customHeight="1" x14ac:dyDescent="0.2">
      <c r="A69" s="11">
        <v>36</v>
      </c>
      <c r="C69" s="132" t="str">
        <f t="shared" si="0"/>
        <v>項目36</v>
      </c>
      <c r="D69" s="159" t="str">
        <f t="shared" si="1"/>
        <v>--</v>
      </c>
      <c r="E69" s="33" t="str">
        <f t="shared" si="1"/>
        <v>--</v>
      </c>
      <c r="F69" s="33" t="str">
        <f t="shared" si="1"/>
        <v>--</v>
      </c>
      <c r="G69" s="33" t="str">
        <f t="shared" si="1"/>
        <v>--</v>
      </c>
      <c r="H69" s="33" t="str">
        <f t="shared" si="1"/>
        <v>--</v>
      </c>
      <c r="I69" s="33" t="str">
        <f t="shared" si="2"/>
        <v>--</v>
      </c>
      <c r="J69" s="33" t="str">
        <f t="shared" si="2"/>
        <v>--</v>
      </c>
      <c r="K69" s="33" t="str">
        <f t="shared" si="2"/>
        <v>--</v>
      </c>
      <c r="L69" s="33" t="str">
        <f t="shared" si="2"/>
        <v>--</v>
      </c>
      <c r="M69" s="33" t="str">
        <f t="shared" si="2"/>
        <v>--</v>
      </c>
      <c r="N69" s="33" t="str">
        <f t="shared" si="3"/>
        <v>--</v>
      </c>
      <c r="O69" s="144" t="str">
        <f t="shared" si="3"/>
        <v>--</v>
      </c>
      <c r="P69" s="204"/>
    </row>
    <row r="70" spans="1:16" s="39" customFormat="1" ht="15" hidden="1" customHeight="1" x14ac:dyDescent="0.2">
      <c r="A70" s="11">
        <v>37</v>
      </c>
      <c r="C70" s="132" t="str">
        <f t="shared" si="0"/>
        <v>項目37</v>
      </c>
      <c r="D70" s="159" t="str">
        <f t="shared" si="1"/>
        <v>--</v>
      </c>
      <c r="E70" s="33" t="str">
        <f t="shared" si="1"/>
        <v>--</v>
      </c>
      <c r="F70" s="33" t="str">
        <f t="shared" si="1"/>
        <v>--</v>
      </c>
      <c r="G70" s="33" t="str">
        <f t="shared" si="1"/>
        <v>--</v>
      </c>
      <c r="H70" s="33" t="str">
        <f t="shared" si="1"/>
        <v>--</v>
      </c>
      <c r="I70" s="33" t="str">
        <f t="shared" si="2"/>
        <v>--</v>
      </c>
      <c r="J70" s="33" t="str">
        <f t="shared" si="2"/>
        <v>--</v>
      </c>
      <c r="K70" s="33" t="str">
        <f t="shared" si="2"/>
        <v>--</v>
      </c>
      <c r="L70" s="33" t="str">
        <f t="shared" si="2"/>
        <v>--</v>
      </c>
      <c r="M70" s="33" t="str">
        <f t="shared" si="2"/>
        <v>--</v>
      </c>
      <c r="N70" s="33" t="str">
        <f t="shared" si="3"/>
        <v>--</v>
      </c>
      <c r="O70" s="144" t="str">
        <f t="shared" si="3"/>
        <v>--</v>
      </c>
      <c r="P70" s="204"/>
    </row>
    <row r="71" spans="1:16" s="39" customFormat="1" ht="15" hidden="1" customHeight="1" x14ac:dyDescent="0.2">
      <c r="A71" s="11">
        <v>38</v>
      </c>
      <c r="C71" s="132" t="str">
        <f t="shared" si="0"/>
        <v>項目38</v>
      </c>
      <c r="D71" s="159" t="str">
        <f t="shared" si="1"/>
        <v>--</v>
      </c>
      <c r="E71" s="33" t="str">
        <f t="shared" si="1"/>
        <v>--</v>
      </c>
      <c r="F71" s="33" t="str">
        <f t="shared" si="1"/>
        <v>--</v>
      </c>
      <c r="G71" s="33" t="str">
        <f t="shared" si="1"/>
        <v>--</v>
      </c>
      <c r="H71" s="33" t="str">
        <f t="shared" si="1"/>
        <v>--</v>
      </c>
      <c r="I71" s="33" t="str">
        <f t="shared" si="2"/>
        <v>--</v>
      </c>
      <c r="J71" s="33" t="str">
        <f t="shared" si="2"/>
        <v>--</v>
      </c>
      <c r="K71" s="33" t="str">
        <f t="shared" si="2"/>
        <v>--</v>
      </c>
      <c r="L71" s="33" t="str">
        <f t="shared" si="2"/>
        <v>--</v>
      </c>
      <c r="M71" s="33" t="str">
        <f t="shared" si="2"/>
        <v>--</v>
      </c>
      <c r="N71" s="33" t="str">
        <f t="shared" si="3"/>
        <v>--</v>
      </c>
      <c r="O71" s="144" t="str">
        <f t="shared" si="3"/>
        <v>--</v>
      </c>
      <c r="P71" s="204"/>
    </row>
    <row r="72" spans="1:16" s="39" customFormat="1" ht="15" hidden="1" customHeight="1" x14ac:dyDescent="0.2">
      <c r="A72" s="11">
        <v>39</v>
      </c>
      <c r="C72" s="132" t="str">
        <f t="shared" si="0"/>
        <v>項目39</v>
      </c>
      <c r="D72" s="159" t="str">
        <f t="shared" si="1"/>
        <v>--</v>
      </c>
      <c r="E72" s="33" t="str">
        <f t="shared" si="1"/>
        <v>--</v>
      </c>
      <c r="F72" s="33" t="str">
        <f t="shared" si="1"/>
        <v>--</v>
      </c>
      <c r="G72" s="33" t="str">
        <f t="shared" si="1"/>
        <v>--</v>
      </c>
      <c r="H72" s="33" t="str">
        <f t="shared" si="1"/>
        <v>--</v>
      </c>
      <c r="I72" s="33" t="str">
        <f t="shared" si="2"/>
        <v>--</v>
      </c>
      <c r="J72" s="33" t="str">
        <f t="shared" si="2"/>
        <v>--</v>
      </c>
      <c r="K72" s="33" t="str">
        <f t="shared" si="2"/>
        <v>--</v>
      </c>
      <c r="L72" s="33" t="str">
        <f t="shared" si="2"/>
        <v>--</v>
      </c>
      <c r="M72" s="33" t="str">
        <f t="shared" si="2"/>
        <v>--</v>
      </c>
      <c r="N72" s="33" t="str">
        <f t="shared" si="3"/>
        <v>--</v>
      </c>
      <c r="O72" s="144" t="str">
        <f t="shared" si="3"/>
        <v>--</v>
      </c>
      <c r="P72" s="204"/>
    </row>
    <row r="73" spans="1:16" s="39" customFormat="1" ht="15" hidden="1" customHeight="1" x14ac:dyDescent="0.2">
      <c r="A73" s="11">
        <v>40</v>
      </c>
      <c r="C73" s="132" t="str">
        <f t="shared" si="0"/>
        <v>項目40</v>
      </c>
      <c r="D73" s="159" t="str">
        <f t="shared" si="1"/>
        <v>--</v>
      </c>
      <c r="E73" s="33" t="str">
        <f t="shared" si="1"/>
        <v>--</v>
      </c>
      <c r="F73" s="33" t="str">
        <f t="shared" si="1"/>
        <v>--</v>
      </c>
      <c r="G73" s="33" t="str">
        <f t="shared" si="1"/>
        <v>--</v>
      </c>
      <c r="H73" s="33" t="str">
        <f t="shared" si="1"/>
        <v>--</v>
      </c>
      <c r="I73" s="33" t="str">
        <f t="shared" si="2"/>
        <v>--</v>
      </c>
      <c r="J73" s="33" t="str">
        <f t="shared" si="2"/>
        <v>--</v>
      </c>
      <c r="K73" s="33" t="str">
        <f t="shared" si="2"/>
        <v>--</v>
      </c>
      <c r="L73" s="33" t="str">
        <f t="shared" si="2"/>
        <v>--</v>
      </c>
      <c r="M73" s="33" t="str">
        <f t="shared" si="2"/>
        <v>--</v>
      </c>
      <c r="N73" s="33" t="str">
        <f t="shared" si="3"/>
        <v>--</v>
      </c>
      <c r="O73" s="144" t="str">
        <f t="shared" si="3"/>
        <v>--</v>
      </c>
      <c r="P73" s="204"/>
    </row>
    <row r="74" spans="1:16" s="39" customFormat="1" ht="15" hidden="1" customHeight="1" x14ac:dyDescent="0.2">
      <c r="A74" s="11">
        <v>41</v>
      </c>
      <c r="C74" s="132" t="str">
        <f t="shared" si="0"/>
        <v>項目41</v>
      </c>
      <c r="D74" s="159" t="str">
        <f t="shared" si="1"/>
        <v>--</v>
      </c>
      <c r="E74" s="33" t="str">
        <f t="shared" si="1"/>
        <v>--</v>
      </c>
      <c r="F74" s="33" t="str">
        <f t="shared" si="1"/>
        <v>--</v>
      </c>
      <c r="G74" s="33" t="str">
        <f t="shared" si="1"/>
        <v>--</v>
      </c>
      <c r="H74" s="33" t="str">
        <f t="shared" si="1"/>
        <v>--</v>
      </c>
      <c r="I74" s="33" t="str">
        <f t="shared" si="2"/>
        <v>--</v>
      </c>
      <c r="J74" s="33" t="str">
        <f t="shared" si="2"/>
        <v>--</v>
      </c>
      <c r="K74" s="33" t="str">
        <f t="shared" si="2"/>
        <v>--</v>
      </c>
      <c r="L74" s="33" t="str">
        <f t="shared" si="2"/>
        <v>--</v>
      </c>
      <c r="M74" s="33" t="str">
        <f t="shared" si="2"/>
        <v>--</v>
      </c>
      <c r="N74" s="33" t="str">
        <f t="shared" si="3"/>
        <v>--</v>
      </c>
      <c r="O74" s="144" t="str">
        <f t="shared" si="3"/>
        <v>--</v>
      </c>
      <c r="P74" s="204"/>
    </row>
    <row r="75" spans="1:16" s="39" customFormat="1" ht="15" hidden="1" customHeight="1" x14ac:dyDescent="0.2">
      <c r="A75" s="11">
        <v>42</v>
      </c>
      <c r="C75" s="132" t="str">
        <f t="shared" si="0"/>
        <v>項目42</v>
      </c>
      <c r="D75" s="159" t="str">
        <f t="shared" si="1"/>
        <v>--</v>
      </c>
      <c r="E75" s="33" t="str">
        <f t="shared" si="1"/>
        <v>--</v>
      </c>
      <c r="F75" s="33" t="str">
        <f t="shared" si="1"/>
        <v>--</v>
      </c>
      <c r="G75" s="33" t="str">
        <f t="shared" si="1"/>
        <v>--</v>
      </c>
      <c r="H75" s="33" t="str">
        <f t="shared" si="1"/>
        <v>--</v>
      </c>
      <c r="I75" s="33" t="str">
        <f t="shared" si="2"/>
        <v>--</v>
      </c>
      <c r="J75" s="33" t="str">
        <f t="shared" si="2"/>
        <v>--</v>
      </c>
      <c r="K75" s="33" t="str">
        <f t="shared" si="2"/>
        <v>--</v>
      </c>
      <c r="L75" s="33" t="str">
        <f t="shared" si="2"/>
        <v>--</v>
      </c>
      <c r="M75" s="33" t="str">
        <f t="shared" si="2"/>
        <v>--</v>
      </c>
      <c r="N75" s="33" t="str">
        <f t="shared" si="3"/>
        <v>--</v>
      </c>
      <c r="O75" s="144" t="str">
        <f t="shared" si="3"/>
        <v>--</v>
      </c>
      <c r="P75" s="204"/>
    </row>
    <row r="76" spans="1:16" s="39" customFormat="1" ht="15" hidden="1" customHeight="1" x14ac:dyDescent="0.2">
      <c r="A76" s="11">
        <v>43</v>
      </c>
      <c r="C76" s="132" t="str">
        <f t="shared" si="0"/>
        <v>項目43</v>
      </c>
      <c r="D76" s="159" t="str">
        <f t="shared" si="1"/>
        <v>--</v>
      </c>
      <c r="E76" s="33" t="str">
        <f t="shared" si="1"/>
        <v>--</v>
      </c>
      <c r="F76" s="33" t="str">
        <f t="shared" si="1"/>
        <v>--</v>
      </c>
      <c r="G76" s="33" t="str">
        <f t="shared" si="1"/>
        <v>--</v>
      </c>
      <c r="H76" s="33" t="str">
        <f t="shared" si="1"/>
        <v>--</v>
      </c>
      <c r="I76" s="33" t="str">
        <f t="shared" si="2"/>
        <v>--</v>
      </c>
      <c r="J76" s="33" t="str">
        <f t="shared" si="2"/>
        <v>--</v>
      </c>
      <c r="K76" s="33" t="str">
        <f t="shared" si="2"/>
        <v>--</v>
      </c>
      <c r="L76" s="33" t="str">
        <f t="shared" si="2"/>
        <v>--</v>
      </c>
      <c r="M76" s="33" t="str">
        <f t="shared" si="2"/>
        <v>--</v>
      </c>
      <c r="N76" s="33" t="str">
        <f t="shared" si="3"/>
        <v>--</v>
      </c>
      <c r="O76" s="144" t="str">
        <f t="shared" si="3"/>
        <v>--</v>
      </c>
      <c r="P76" s="204"/>
    </row>
    <row r="77" spans="1:16" s="39" customFormat="1" ht="15" hidden="1" customHeight="1" x14ac:dyDescent="0.2">
      <c r="A77" s="11">
        <v>44</v>
      </c>
      <c r="C77" s="132" t="str">
        <f t="shared" si="0"/>
        <v>項目44</v>
      </c>
      <c r="D77" s="159" t="str">
        <f t="shared" si="1"/>
        <v>--</v>
      </c>
      <c r="E77" s="33" t="str">
        <f t="shared" si="1"/>
        <v>--</v>
      </c>
      <c r="F77" s="33" t="str">
        <f t="shared" si="1"/>
        <v>--</v>
      </c>
      <c r="G77" s="33" t="str">
        <f t="shared" si="1"/>
        <v>--</v>
      </c>
      <c r="H77" s="33" t="str">
        <f t="shared" si="1"/>
        <v>--</v>
      </c>
      <c r="I77" s="33" t="str">
        <f t="shared" si="2"/>
        <v>--</v>
      </c>
      <c r="J77" s="33" t="str">
        <f t="shared" si="2"/>
        <v>--</v>
      </c>
      <c r="K77" s="33" t="str">
        <f t="shared" si="2"/>
        <v>--</v>
      </c>
      <c r="L77" s="33" t="str">
        <f t="shared" si="2"/>
        <v>--</v>
      </c>
      <c r="M77" s="33" t="str">
        <f t="shared" si="2"/>
        <v>--</v>
      </c>
      <c r="N77" s="33" t="str">
        <f t="shared" si="3"/>
        <v>--</v>
      </c>
      <c r="O77" s="144" t="str">
        <f t="shared" si="3"/>
        <v>--</v>
      </c>
      <c r="P77" s="204"/>
    </row>
    <row r="78" spans="1:16" s="39" customFormat="1" ht="15" hidden="1" customHeight="1" x14ac:dyDescent="0.2">
      <c r="A78" s="11">
        <v>45</v>
      </c>
      <c r="C78" s="132" t="str">
        <f t="shared" si="0"/>
        <v>項目45</v>
      </c>
      <c r="D78" s="159" t="str">
        <f t="shared" si="1"/>
        <v>--</v>
      </c>
      <c r="E78" s="33" t="str">
        <f t="shared" si="1"/>
        <v>--</v>
      </c>
      <c r="F78" s="33" t="str">
        <f t="shared" si="1"/>
        <v>--</v>
      </c>
      <c r="G78" s="33" t="str">
        <f t="shared" si="1"/>
        <v>--</v>
      </c>
      <c r="H78" s="33" t="str">
        <f t="shared" si="1"/>
        <v>--</v>
      </c>
      <c r="I78" s="33" t="str">
        <f t="shared" si="2"/>
        <v>--</v>
      </c>
      <c r="J78" s="33" t="str">
        <f t="shared" si="2"/>
        <v>--</v>
      </c>
      <c r="K78" s="33" t="str">
        <f t="shared" si="2"/>
        <v>--</v>
      </c>
      <c r="L78" s="33" t="str">
        <f t="shared" si="2"/>
        <v>--</v>
      </c>
      <c r="M78" s="33" t="str">
        <f t="shared" si="2"/>
        <v>--</v>
      </c>
      <c r="N78" s="33" t="str">
        <f t="shared" si="3"/>
        <v>--</v>
      </c>
      <c r="O78" s="144" t="str">
        <f t="shared" si="3"/>
        <v>--</v>
      </c>
      <c r="P78" s="204"/>
    </row>
    <row r="79" spans="1:16" s="39" customFormat="1" ht="15" hidden="1" customHeight="1" x14ac:dyDescent="0.2">
      <c r="A79" s="11">
        <v>46</v>
      </c>
      <c r="C79" s="132" t="str">
        <f t="shared" si="0"/>
        <v>項目46</v>
      </c>
      <c r="D79" s="159" t="str">
        <f t="shared" si="1"/>
        <v>--</v>
      </c>
      <c r="E79" s="33" t="str">
        <f t="shared" si="1"/>
        <v>--</v>
      </c>
      <c r="F79" s="33" t="str">
        <f t="shared" si="1"/>
        <v>--</v>
      </c>
      <c r="G79" s="33" t="str">
        <f t="shared" si="1"/>
        <v>--</v>
      </c>
      <c r="H79" s="33" t="str">
        <f t="shared" si="1"/>
        <v>--</v>
      </c>
      <c r="I79" s="33" t="str">
        <f t="shared" si="2"/>
        <v>--</v>
      </c>
      <c r="J79" s="33" t="str">
        <f t="shared" si="2"/>
        <v>--</v>
      </c>
      <c r="K79" s="33" t="str">
        <f t="shared" si="2"/>
        <v>--</v>
      </c>
      <c r="L79" s="33" t="str">
        <f t="shared" si="2"/>
        <v>--</v>
      </c>
      <c r="M79" s="33" t="str">
        <f t="shared" si="2"/>
        <v>--</v>
      </c>
      <c r="N79" s="33" t="str">
        <f t="shared" si="3"/>
        <v>--</v>
      </c>
      <c r="O79" s="144" t="str">
        <f t="shared" si="3"/>
        <v>--</v>
      </c>
      <c r="P79" s="204"/>
    </row>
    <row r="80" spans="1:16" s="39" customFormat="1" ht="15" hidden="1" customHeight="1" x14ac:dyDescent="0.2">
      <c r="A80" s="11">
        <v>47</v>
      </c>
      <c r="C80" s="132" t="str">
        <f t="shared" si="0"/>
        <v>項目47</v>
      </c>
      <c r="D80" s="159" t="str">
        <f t="shared" si="1"/>
        <v>--</v>
      </c>
      <c r="E80" s="33" t="str">
        <f t="shared" si="1"/>
        <v>--</v>
      </c>
      <c r="F80" s="33" t="str">
        <f t="shared" si="1"/>
        <v>--</v>
      </c>
      <c r="G80" s="33" t="str">
        <f t="shared" si="1"/>
        <v>--</v>
      </c>
      <c r="H80" s="33" t="str">
        <f t="shared" si="1"/>
        <v>--</v>
      </c>
      <c r="I80" s="33" t="str">
        <f t="shared" si="2"/>
        <v>--</v>
      </c>
      <c r="J80" s="33" t="str">
        <f t="shared" si="2"/>
        <v>--</v>
      </c>
      <c r="K80" s="33" t="str">
        <f t="shared" si="2"/>
        <v>--</v>
      </c>
      <c r="L80" s="33" t="str">
        <f t="shared" si="2"/>
        <v>--</v>
      </c>
      <c r="M80" s="33" t="str">
        <f t="shared" si="2"/>
        <v>--</v>
      </c>
      <c r="N80" s="33" t="str">
        <f t="shared" si="3"/>
        <v>--</v>
      </c>
      <c r="O80" s="144" t="str">
        <f t="shared" si="3"/>
        <v>--</v>
      </c>
      <c r="P80" s="204"/>
    </row>
    <row r="81" spans="1:16" s="39" customFormat="1" ht="15" hidden="1" customHeight="1" x14ac:dyDescent="0.2">
      <c r="A81" s="11">
        <v>48</v>
      </c>
      <c r="C81" s="132" t="str">
        <f t="shared" si="0"/>
        <v>項目48</v>
      </c>
      <c r="D81" s="159" t="str">
        <f t="shared" si="1"/>
        <v>--</v>
      </c>
      <c r="E81" s="33" t="str">
        <f t="shared" si="1"/>
        <v>--</v>
      </c>
      <c r="F81" s="33" t="str">
        <f t="shared" si="1"/>
        <v>--</v>
      </c>
      <c r="G81" s="33" t="str">
        <f t="shared" si="1"/>
        <v>--</v>
      </c>
      <c r="H81" s="33" t="str">
        <f t="shared" si="1"/>
        <v>--</v>
      </c>
      <c r="I81" s="33" t="str">
        <f t="shared" si="2"/>
        <v>--</v>
      </c>
      <c r="J81" s="33" t="str">
        <f t="shared" si="2"/>
        <v>--</v>
      </c>
      <c r="K81" s="33" t="str">
        <f t="shared" si="2"/>
        <v>--</v>
      </c>
      <c r="L81" s="33" t="str">
        <f t="shared" si="2"/>
        <v>--</v>
      </c>
      <c r="M81" s="33" t="str">
        <f t="shared" si="2"/>
        <v>--</v>
      </c>
      <c r="N81" s="33" t="str">
        <f t="shared" si="3"/>
        <v>--</v>
      </c>
      <c r="O81" s="144" t="str">
        <f t="shared" si="3"/>
        <v>--</v>
      </c>
      <c r="P81" s="204"/>
    </row>
    <row r="82" spans="1:16" s="39" customFormat="1" ht="15" hidden="1" customHeight="1" x14ac:dyDescent="0.2">
      <c r="A82" s="11">
        <v>49</v>
      </c>
      <c r="C82" s="132" t="str">
        <f t="shared" si="0"/>
        <v>項目49</v>
      </c>
      <c r="D82" s="159" t="str">
        <f t="shared" si="1"/>
        <v>--</v>
      </c>
      <c r="E82" s="33" t="str">
        <f t="shared" si="1"/>
        <v>--</v>
      </c>
      <c r="F82" s="33" t="str">
        <f t="shared" si="1"/>
        <v>--</v>
      </c>
      <c r="G82" s="33" t="str">
        <f t="shared" si="1"/>
        <v>--</v>
      </c>
      <c r="H82" s="33" t="str">
        <f t="shared" si="1"/>
        <v>--</v>
      </c>
      <c r="I82" s="33" t="str">
        <f t="shared" si="2"/>
        <v>--</v>
      </c>
      <c r="J82" s="33" t="str">
        <f t="shared" si="2"/>
        <v>--</v>
      </c>
      <c r="K82" s="33" t="str">
        <f t="shared" si="2"/>
        <v>--</v>
      </c>
      <c r="L82" s="33" t="str">
        <f t="shared" si="2"/>
        <v>--</v>
      </c>
      <c r="M82" s="33" t="str">
        <f t="shared" si="2"/>
        <v>--</v>
      </c>
      <c r="N82" s="33" t="str">
        <f t="shared" si="3"/>
        <v>--</v>
      </c>
      <c r="O82" s="144" t="str">
        <f t="shared" si="3"/>
        <v>--</v>
      </c>
      <c r="P82" s="204"/>
    </row>
    <row r="83" spans="1:16" s="39" customFormat="1" ht="15" hidden="1" customHeight="1" thickBot="1" x14ac:dyDescent="0.25">
      <c r="A83" s="11">
        <v>50</v>
      </c>
      <c r="C83" s="127" t="str">
        <f t="shared" si="0"/>
        <v>項目50</v>
      </c>
      <c r="D83" s="151" t="str">
        <f t="shared" si="1"/>
        <v>--</v>
      </c>
      <c r="E83" s="35" t="str">
        <f t="shared" si="1"/>
        <v>--</v>
      </c>
      <c r="F83" s="35" t="str">
        <f t="shared" si="1"/>
        <v>--</v>
      </c>
      <c r="G83" s="35" t="str">
        <f t="shared" si="1"/>
        <v>--</v>
      </c>
      <c r="H83" s="35" t="str">
        <f t="shared" si="1"/>
        <v>--</v>
      </c>
      <c r="I83" s="35" t="str">
        <f t="shared" si="2"/>
        <v>--</v>
      </c>
      <c r="J83" s="35" t="str">
        <f t="shared" si="2"/>
        <v>--</v>
      </c>
      <c r="K83" s="35" t="str">
        <f t="shared" si="2"/>
        <v>--</v>
      </c>
      <c r="L83" s="35" t="str">
        <f t="shared" si="2"/>
        <v>--</v>
      </c>
      <c r="M83" s="35" t="str">
        <f t="shared" si="2"/>
        <v>--</v>
      </c>
      <c r="N83" s="35" t="str">
        <f t="shared" si="3"/>
        <v>--</v>
      </c>
      <c r="O83" s="146" t="str">
        <f t="shared" si="3"/>
        <v>--</v>
      </c>
      <c r="P83" s="204"/>
    </row>
    <row r="84" spans="1:16" ht="9" customHeight="1" x14ac:dyDescent="0.2">
      <c r="A84" s="34"/>
      <c r="C84" s="124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</row>
    <row r="85" spans="1:16" ht="12" customHeight="1" x14ac:dyDescent="0.2">
      <c r="A85" s="34"/>
    </row>
    <row r="86" spans="1:16" s="39" customFormat="1" ht="12" hidden="1" customHeight="1" x14ac:dyDescent="0.2">
      <c r="A86" s="11"/>
      <c r="C86" s="91"/>
      <c r="D86" s="24" t="str">
        <f t="shared" ref="D86:O86" si="4">D$33</f>
        <v>4月</v>
      </c>
      <c r="E86" s="24" t="str">
        <f t="shared" si="4"/>
        <v>5月</v>
      </c>
      <c r="F86" s="24" t="str">
        <f t="shared" si="4"/>
        <v>6月</v>
      </c>
      <c r="G86" s="24" t="str">
        <f t="shared" si="4"/>
        <v>7月</v>
      </c>
      <c r="H86" s="24" t="str">
        <f t="shared" si="4"/>
        <v>8月</v>
      </c>
      <c r="I86" s="24" t="str">
        <f t="shared" si="4"/>
        <v>9月</v>
      </c>
      <c r="J86" s="24" t="str">
        <f t="shared" si="4"/>
        <v>10月</v>
      </c>
      <c r="K86" s="24" t="str">
        <f t="shared" si="4"/>
        <v>11月</v>
      </c>
      <c r="L86" s="24" t="str">
        <f t="shared" si="4"/>
        <v>12月</v>
      </c>
      <c r="M86" s="24" t="str">
        <f t="shared" si="4"/>
        <v>1月</v>
      </c>
      <c r="N86" s="24" t="str">
        <f t="shared" si="4"/>
        <v>2月</v>
      </c>
      <c r="O86" s="24" t="str">
        <f t="shared" si="4"/>
        <v>3月</v>
      </c>
      <c r="P86" s="24" t="s">
        <v>62</v>
      </c>
    </row>
    <row r="87" spans="1:16" s="39" customFormat="1" ht="12" hidden="1" customHeight="1" x14ac:dyDescent="0.2">
      <c r="A87" s="11">
        <v>1</v>
      </c>
      <c r="C87" s="105" t="str">
        <f t="shared" ref="C87:C136" si="5">$C34</f>
        <v>加工食品</v>
      </c>
      <c r="D87" s="18" t="str">
        <f t="shared" ref="D87:H136" si="6">IF(INDEX(累計分析データ,$A87,D$32*4+$E$1)="", "--", INDEX(累計分析データ,$A87,D$32*4+$E$1)/$G$1)</f>
        <v>--</v>
      </c>
      <c r="E87" s="18">
        <f t="shared" si="6"/>
        <v>3449203.3837592001</v>
      </c>
      <c r="F87" s="18">
        <f t="shared" si="6"/>
        <v>3470342.3558819001</v>
      </c>
      <c r="G87" s="18">
        <f t="shared" si="6"/>
        <v>3492858.4837880996</v>
      </c>
      <c r="H87" s="18">
        <f t="shared" si="6"/>
        <v>3479667.6834867001</v>
      </c>
      <c r="I87" s="18">
        <f t="shared" ref="I87:M136" si="7">IF(INDEX(累計分析データ,$A87,I$32*4+$E$1)="", "--", INDEX(累計分析データ,$A87,I$32*4+$E$1)/$G$1)</f>
        <v>3481893.9306345</v>
      </c>
      <c r="J87" s="18">
        <f t="shared" si="7"/>
        <v>3828034.6853503999</v>
      </c>
      <c r="K87" s="18">
        <f t="shared" si="7"/>
        <v>3685700.7393207997</v>
      </c>
      <c r="L87" s="18">
        <f t="shared" si="7"/>
        <v>4519078.3342188997</v>
      </c>
      <c r="M87" s="18">
        <f t="shared" si="7"/>
        <v>3555101.1074971999</v>
      </c>
      <c r="N87" s="18">
        <f t="shared" ref="N87:O136" si="8">IF(INDEX(累計分析データ,$A87,N$32*4+$E$1)="", "--", INDEX(累計分析データ,$A87,N$32*4+$E$1)/$G$1)</f>
        <v>3393521.9496582998</v>
      </c>
      <c r="O87" s="18">
        <f t="shared" si="8"/>
        <v>3642560.4581853999</v>
      </c>
      <c r="P87" s="101">
        <f t="shared" ref="P87:P136" si="9">IF(ISERROR(AVERAGE($D87:$O87)),"--",AVERAGE($D87:$O87))</f>
        <v>3636178.4647073997</v>
      </c>
    </row>
    <row r="88" spans="1:16" s="39" customFormat="1" ht="12" hidden="1" customHeight="1" x14ac:dyDescent="0.2">
      <c r="A88" s="11">
        <v>2</v>
      </c>
      <c r="C88" s="105" t="str">
        <f t="shared" si="5"/>
        <v>生鮮食品</v>
      </c>
      <c r="D88" s="18" t="str">
        <f t="shared" si="6"/>
        <v>--</v>
      </c>
      <c r="E88" s="18">
        <f t="shared" si="6"/>
        <v>588844.64233659999</v>
      </c>
      <c r="F88" s="18">
        <f t="shared" si="6"/>
        <v>608911.95559909998</v>
      </c>
      <c r="G88" s="18">
        <f t="shared" si="6"/>
        <v>566002.3981792999</v>
      </c>
      <c r="H88" s="18">
        <f t="shared" si="6"/>
        <v>558252.97228450002</v>
      </c>
      <c r="I88" s="18">
        <f t="shared" si="7"/>
        <v>575165.74663529999</v>
      </c>
      <c r="J88" s="18">
        <f t="shared" si="7"/>
        <v>678451.21288680006</v>
      </c>
      <c r="K88" s="18">
        <f t="shared" si="7"/>
        <v>658499.34159029997</v>
      </c>
      <c r="L88" s="18">
        <f t="shared" si="7"/>
        <v>743708.93794780003</v>
      </c>
      <c r="M88" s="18">
        <f t="shared" si="7"/>
        <v>691697.96687969996</v>
      </c>
      <c r="N88" s="18">
        <f t="shared" si="8"/>
        <v>647504.76703390002</v>
      </c>
      <c r="O88" s="18">
        <f t="shared" si="8"/>
        <v>674886.05972790008</v>
      </c>
      <c r="P88" s="101">
        <f t="shared" si="9"/>
        <v>635629.6364637455</v>
      </c>
    </row>
    <row r="89" spans="1:16" s="39" customFormat="1" ht="12" hidden="1" customHeight="1" x14ac:dyDescent="0.2">
      <c r="A89" s="11">
        <v>3</v>
      </c>
      <c r="C89" s="105" t="str">
        <f t="shared" si="5"/>
        <v>菓子類</v>
      </c>
      <c r="D89" s="18" t="str">
        <f t="shared" si="6"/>
        <v>--</v>
      </c>
      <c r="E89" s="18">
        <f t="shared" si="6"/>
        <v>1206142.504066</v>
      </c>
      <c r="F89" s="18">
        <f t="shared" si="6"/>
        <v>1145998.381483</v>
      </c>
      <c r="G89" s="18">
        <f t="shared" si="6"/>
        <v>1188741.0738329</v>
      </c>
      <c r="H89" s="18">
        <f t="shared" si="6"/>
        <v>1138121.3637190999</v>
      </c>
      <c r="I89" s="18">
        <f t="shared" si="7"/>
        <v>1071721.1407125001</v>
      </c>
      <c r="J89" s="18">
        <f t="shared" si="7"/>
        <v>1128466.8885062002</v>
      </c>
      <c r="K89" s="18">
        <f t="shared" si="7"/>
        <v>1080648.647874</v>
      </c>
      <c r="L89" s="18">
        <f t="shared" si="7"/>
        <v>1256459.6854769001</v>
      </c>
      <c r="M89" s="18">
        <f t="shared" si="7"/>
        <v>1114088.8962147001</v>
      </c>
      <c r="N89" s="18">
        <f t="shared" si="8"/>
        <v>1123025.4887420002</v>
      </c>
      <c r="O89" s="18">
        <f t="shared" si="8"/>
        <v>1198393.4676373999</v>
      </c>
      <c r="P89" s="101">
        <f t="shared" si="9"/>
        <v>1150164.3216604271</v>
      </c>
    </row>
    <row r="90" spans="1:16" s="39" customFormat="1" ht="12" hidden="1" customHeight="1" x14ac:dyDescent="0.2">
      <c r="A90" s="11">
        <v>4</v>
      </c>
      <c r="C90" s="105" t="str">
        <f t="shared" si="5"/>
        <v>項目4</v>
      </c>
      <c r="D90" s="18" t="str">
        <f t="shared" si="6"/>
        <v>--</v>
      </c>
      <c r="E90" s="18" t="str">
        <f t="shared" si="6"/>
        <v>--</v>
      </c>
      <c r="F90" s="18" t="str">
        <f t="shared" si="6"/>
        <v>--</v>
      </c>
      <c r="G90" s="18" t="str">
        <f t="shared" si="6"/>
        <v>--</v>
      </c>
      <c r="H90" s="18" t="str">
        <f t="shared" si="6"/>
        <v>--</v>
      </c>
      <c r="I90" s="18" t="str">
        <f t="shared" si="7"/>
        <v>--</v>
      </c>
      <c r="J90" s="18" t="str">
        <f t="shared" si="7"/>
        <v>--</v>
      </c>
      <c r="K90" s="18" t="str">
        <f t="shared" si="7"/>
        <v>--</v>
      </c>
      <c r="L90" s="18" t="str">
        <f t="shared" si="7"/>
        <v>--</v>
      </c>
      <c r="M90" s="18" t="str">
        <f t="shared" si="7"/>
        <v>--</v>
      </c>
      <c r="N90" s="18" t="str">
        <f t="shared" si="8"/>
        <v>--</v>
      </c>
      <c r="O90" s="18" t="str">
        <f t="shared" si="8"/>
        <v>--</v>
      </c>
      <c r="P90" s="101" t="str">
        <f t="shared" si="9"/>
        <v>--</v>
      </c>
    </row>
    <row r="91" spans="1:16" s="39" customFormat="1" ht="12" hidden="1" customHeight="1" x14ac:dyDescent="0.2">
      <c r="A91" s="11">
        <v>5</v>
      </c>
      <c r="C91" s="105" t="str">
        <f t="shared" si="5"/>
        <v>項目5</v>
      </c>
      <c r="D91" s="18" t="str">
        <f t="shared" si="6"/>
        <v>--</v>
      </c>
      <c r="E91" s="18" t="str">
        <f t="shared" si="6"/>
        <v>--</v>
      </c>
      <c r="F91" s="18" t="str">
        <f t="shared" si="6"/>
        <v>--</v>
      </c>
      <c r="G91" s="18" t="str">
        <f t="shared" si="6"/>
        <v>--</v>
      </c>
      <c r="H91" s="18" t="str">
        <f t="shared" si="6"/>
        <v>--</v>
      </c>
      <c r="I91" s="18" t="str">
        <f t="shared" si="7"/>
        <v>--</v>
      </c>
      <c r="J91" s="18" t="str">
        <f t="shared" si="7"/>
        <v>--</v>
      </c>
      <c r="K91" s="18" t="str">
        <f t="shared" si="7"/>
        <v>--</v>
      </c>
      <c r="L91" s="18" t="str">
        <f t="shared" si="7"/>
        <v>--</v>
      </c>
      <c r="M91" s="18" t="str">
        <f t="shared" si="7"/>
        <v>--</v>
      </c>
      <c r="N91" s="18" t="str">
        <f t="shared" si="8"/>
        <v>--</v>
      </c>
      <c r="O91" s="18" t="str">
        <f t="shared" si="8"/>
        <v>--</v>
      </c>
      <c r="P91" s="101" t="str">
        <f t="shared" si="9"/>
        <v>--</v>
      </c>
    </row>
    <row r="92" spans="1:16" s="39" customFormat="1" ht="12" hidden="1" customHeight="1" x14ac:dyDescent="0.2">
      <c r="A92" s="11">
        <v>6</v>
      </c>
      <c r="C92" s="105" t="str">
        <f t="shared" si="5"/>
        <v>項目6</v>
      </c>
      <c r="D92" s="18" t="str">
        <f t="shared" si="6"/>
        <v>--</v>
      </c>
      <c r="E92" s="18" t="str">
        <f t="shared" si="6"/>
        <v>--</v>
      </c>
      <c r="F92" s="18" t="str">
        <f t="shared" si="6"/>
        <v>--</v>
      </c>
      <c r="G92" s="18" t="str">
        <f t="shared" si="6"/>
        <v>--</v>
      </c>
      <c r="H92" s="18" t="str">
        <f t="shared" si="6"/>
        <v>--</v>
      </c>
      <c r="I92" s="18" t="str">
        <f t="shared" si="7"/>
        <v>--</v>
      </c>
      <c r="J92" s="18" t="str">
        <f t="shared" si="7"/>
        <v>--</v>
      </c>
      <c r="K92" s="18" t="str">
        <f t="shared" si="7"/>
        <v>--</v>
      </c>
      <c r="L92" s="18" t="str">
        <f t="shared" si="7"/>
        <v>--</v>
      </c>
      <c r="M92" s="18" t="str">
        <f t="shared" si="7"/>
        <v>--</v>
      </c>
      <c r="N92" s="18" t="str">
        <f t="shared" si="8"/>
        <v>--</v>
      </c>
      <c r="O92" s="18" t="str">
        <f t="shared" si="8"/>
        <v>--</v>
      </c>
      <c r="P92" s="101" t="str">
        <f t="shared" si="9"/>
        <v>--</v>
      </c>
    </row>
    <row r="93" spans="1:16" s="39" customFormat="1" ht="12" hidden="1" customHeight="1" x14ac:dyDescent="0.2">
      <c r="A93" s="11">
        <v>7</v>
      </c>
      <c r="C93" s="105" t="str">
        <f t="shared" si="5"/>
        <v>項目7</v>
      </c>
      <c r="D93" s="18" t="str">
        <f t="shared" si="6"/>
        <v>--</v>
      </c>
      <c r="E93" s="18" t="str">
        <f t="shared" si="6"/>
        <v>--</v>
      </c>
      <c r="F93" s="18" t="str">
        <f t="shared" si="6"/>
        <v>--</v>
      </c>
      <c r="G93" s="18" t="str">
        <f t="shared" si="6"/>
        <v>--</v>
      </c>
      <c r="H93" s="18" t="str">
        <f t="shared" si="6"/>
        <v>--</v>
      </c>
      <c r="I93" s="18" t="str">
        <f t="shared" si="7"/>
        <v>--</v>
      </c>
      <c r="J93" s="18" t="str">
        <f t="shared" si="7"/>
        <v>--</v>
      </c>
      <c r="K93" s="18" t="str">
        <f t="shared" si="7"/>
        <v>--</v>
      </c>
      <c r="L93" s="18" t="str">
        <f t="shared" si="7"/>
        <v>--</v>
      </c>
      <c r="M93" s="18" t="str">
        <f t="shared" si="7"/>
        <v>--</v>
      </c>
      <c r="N93" s="18" t="str">
        <f t="shared" si="8"/>
        <v>--</v>
      </c>
      <c r="O93" s="18" t="str">
        <f t="shared" si="8"/>
        <v>--</v>
      </c>
      <c r="P93" s="101" t="str">
        <f t="shared" si="9"/>
        <v>--</v>
      </c>
    </row>
    <row r="94" spans="1:16" s="39" customFormat="1" ht="12" hidden="1" customHeight="1" x14ac:dyDescent="0.2">
      <c r="A94" s="11">
        <v>8</v>
      </c>
      <c r="C94" s="105" t="str">
        <f t="shared" si="5"/>
        <v>項目8</v>
      </c>
      <c r="D94" s="18" t="str">
        <f t="shared" si="6"/>
        <v>--</v>
      </c>
      <c r="E94" s="18" t="str">
        <f t="shared" si="6"/>
        <v>--</v>
      </c>
      <c r="F94" s="18" t="str">
        <f t="shared" si="6"/>
        <v>--</v>
      </c>
      <c r="G94" s="18" t="str">
        <f t="shared" si="6"/>
        <v>--</v>
      </c>
      <c r="H94" s="18" t="str">
        <f t="shared" si="6"/>
        <v>--</v>
      </c>
      <c r="I94" s="18" t="str">
        <f t="shared" si="7"/>
        <v>--</v>
      </c>
      <c r="J94" s="18" t="str">
        <f t="shared" si="7"/>
        <v>--</v>
      </c>
      <c r="K94" s="18" t="str">
        <f t="shared" si="7"/>
        <v>--</v>
      </c>
      <c r="L94" s="18" t="str">
        <f t="shared" si="7"/>
        <v>--</v>
      </c>
      <c r="M94" s="18" t="str">
        <f t="shared" si="7"/>
        <v>--</v>
      </c>
      <c r="N94" s="18" t="str">
        <f t="shared" si="8"/>
        <v>--</v>
      </c>
      <c r="O94" s="18" t="str">
        <f t="shared" si="8"/>
        <v>--</v>
      </c>
      <c r="P94" s="101" t="str">
        <f t="shared" si="9"/>
        <v>--</v>
      </c>
    </row>
    <row r="95" spans="1:16" s="39" customFormat="1" ht="12" hidden="1" customHeight="1" x14ac:dyDescent="0.2">
      <c r="A95" s="11">
        <v>9</v>
      </c>
      <c r="C95" s="105" t="str">
        <f t="shared" si="5"/>
        <v>項目9</v>
      </c>
      <c r="D95" s="18" t="str">
        <f t="shared" si="6"/>
        <v>--</v>
      </c>
      <c r="E95" s="18" t="str">
        <f t="shared" si="6"/>
        <v>--</v>
      </c>
      <c r="F95" s="18" t="str">
        <f t="shared" si="6"/>
        <v>--</v>
      </c>
      <c r="G95" s="18" t="str">
        <f t="shared" si="6"/>
        <v>--</v>
      </c>
      <c r="H95" s="18" t="str">
        <f t="shared" si="6"/>
        <v>--</v>
      </c>
      <c r="I95" s="18" t="str">
        <f t="shared" si="7"/>
        <v>--</v>
      </c>
      <c r="J95" s="18" t="str">
        <f t="shared" si="7"/>
        <v>--</v>
      </c>
      <c r="K95" s="18" t="str">
        <f t="shared" si="7"/>
        <v>--</v>
      </c>
      <c r="L95" s="18" t="str">
        <f t="shared" si="7"/>
        <v>--</v>
      </c>
      <c r="M95" s="18" t="str">
        <f t="shared" si="7"/>
        <v>--</v>
      </c>
      <c r="N95" s="18" t="str">
        <f t="shared" si="8"/>
        <v>--</v>
      </c>
      <c r="O95" s="18" t="str">
        <f t="shared" si="8"/>
        <v>--</v>
      </c>
      <c r="P95" s="101" t="str">
        <f t="shared" si="9"/>
        <v>--</v>
      </c>
    </row>
    <row r="96" spans="1:16" s="39" customFormat="1" ht="12" hidden="1" customHeight="1" x14ac:dyDescent="0.2">
      <c r="A96" s="11">
        <v>10</v>
      </c>
      <c r="C96" s="105" t="str">
        <f t="shared" si="5"/>
        <v>項目10</v>
      </c>
      <c r="D96" s="18" t="str">
        <f t="shared" si="6"/>
        <v>--</v>
      </c>
      <c r="E96" s="18" t="str">
        <f t="shared" si="6"/>
        <v>--</v>
      </c>
      <c r="F96" s="18" t="str">
        <f t="shared" si="6"/>
        <v>--</v>
      </c>
      <c r="G96" s="18" t="str">
        <f t="shared" si="6"/>
        <v>--</v>
      </c>
      <c r="H96" s="18" t="str">
        <f t="shared" si="6"/>
        <v>--</v>
      </c>
      <c r="I96" s="18" t="str">
        <f t="shared" si="7"/>
        <v>--</v>
      </c>
      <c r="J96" s="18" t="str">
        <f t="shared" si="7"/>
        <v>--</v>
      </c>
      <c r="K96" s="18" t="str">
        <f t="shared" si="7"/>
        <v>--</v>
      </c>
      <c r="L96" s="18" t="str">
        <f t="shared" si="7"/>
        <v>--</v>
      </c>
      <c r="M96" s="18" t="str">
        <f t="shared" si="7"/>
        <v>--</v>
      </c>
      <c r="N96" s="18" t="str">
        <f t="shared" si="8"/>
        <v>--</v>
      </c>
      <c r="O96" s="18" t="str">
        <f t="shared" si="8"/>
        <v>--</v>
      </c>
      <c r="P96" s="101" t="str">
        <f t="shared" si="9"/>
        <v>--</v>
      </c>
    </row>
    <row r="97" spans="1:16" s="39" customFormat="1" ht="12" hidden="1" customHeight="1" x14ac:dyDescent="0.2">
      <c r="A97" s="11">
        <v>11</v>
      </c>
      <c r="C97" s="105" t="str">
        <f t="shared" si="5"/>
        <v>項目11</v>
      </c>
      <c r="D97" s="18" t="str">
        <f t="shared" si="6"/>
        <v>--</v>
      </c>
      <c r="E97" s="18" t="str">
        <f t="shared" si="6"/>
        <v>--</v>
      </c>
      <c r="F97" s="18" t="str">
        <f t="shared" si="6"/>
        <v>--</v>
      </c>
      <c r="G97" s="18" t="str">
        <f t="shared" si="6"/>
        <v>--</v>
      </c>
      <c r="H97" s="18" t="str">
        <f t="shared" si="6"/>
        <v>--</v>
      </c>
      <c r="I97" s="18" t="str">
        <f t="shared" si="7"/>
        <v>--</v>
      </c>
      <c r="J97" s="18" t="str">
        <f t="shared" si="7"/>
        <v>--</v>
      </c>
      <c r="K97" s="18" t="str">
        <f t="shared" si="7"/>
        <v>--</v>
      </c>
      <c r="L97" s="18" t="str">
        <f t="shared" si="7"/>
        <v>--</v>
      </c>
      <c r="M97" s="18" t="str">
        <f t="shared" si="7"/>
        <v>--</v>
      </c>
      <c r="N97" s="18" t="str">
        <f t="shared" si="8"/>
        <v>--</v>
      </c>
      <c r="O97" s="18" t="str">
        <f t="shared" si="8"/>
        <v>--</v>
      </c>
      <c r="P97" s="101" t="str">
        <f t="shared" si="9"/>
        <v>--</v>
      </c>
    </row>
    <row r="98" spans="1:16" s="39" customFormat="1" ht="12" hidden="1" customHeight="1" x14ac:dyDescent="0.2">
      <c r="A98" s="11">
        <v>12</v>
      </c>
      <c r="C98" s="105" t="str">
        <f t="shared" si="5"/>
        <v>項目12</v>
      </c>
      <c r="D98" s="18" t="str">
        <f t="shared" si="6"/>
        <v>--</v>
      </c>
      <c r="E98" s="18" t="str">
        <f t="shared" si="6"/>
        <v>--</v>
      </c>
      <c r="F98" s="18" t="str">
        <f t="shared" si="6"/>
        <v>--</v>
      </c>
      <c r="G98" s="18" t="str">
        <f t="shared" si="6"/>
        <v>--</v>
      </c>
      <c r="H98" s="18" t="str">
        <f t="shared" si="6"/>
        <v>--</v>
      </c>
      <c r="I98" s="18" t="str">
        <f t="shared" si="7"/>
        <v>--</v>
      </c>
      <c r="J98" s="18" t="str">
        <f t="shared" si="7"/>
        <v>--</v>
      </c>
      <c r="K98" s="18" t="str">
        <f t="shared" si="7"/>
        <v>--</v>
      </c>
      <c r="L98" s="18" t="str">
        <f t="shared" si="7"/>
        <v>--</v>
      </c>
      <c r="M98" s="18" t="str">
        <f t="shared" si="7"/>
        <v>--</v>
      </c>
      <c r="N98" s="18" t="str">
        <f t="shared" si="8"/>
        <v>--</v>
      </c>
      <c r="O98" s="18" t="str">
        <f t="shared" si="8"/>
        <v>--</v>
      </c>
      <c r="P98" s="101" t="str">
        <f t="shared" si="9"/>
        <v>--</v>
      </c>
    </row>
    <row r="99" spans="1:16" s="39" customFormat="1" ht="12" hidden="1" customHeight="1" x14ac:dyDescent="0.2">
      <c r="A99" s="11">
        <v>13</v>
      </c>
      <c r="C99" s="105" t="str">
        <f t="shared" si="5"/>
        <v>項目13</v>
      </c>
      <c r="D99" s="18" t="str">
        <f t="shared" si="6"/>
        <v>--</v>
      </c>
      <c r="E99" s="18" t="str">
        <f t="shared" si="6"/>
        <v>--</v>
      </c>
      <c r="F99" s="18" t="str">
        <f t="shared" si="6"/>
        <v>--</v>
      </c>
      <c r="G99" s="18" t="str">
        <f t="shared" si="6"/>
        <v>--</v>
      </c>
      <c r="H99" s="18" t="str">
        <f t="shared" si="6"/>
        <v>--</v>
      </c>
      <c r="I99" s="18" t="str">
        <f t="shared" si="7"/>
        <v>--</v>
      </c>
      <c r="J99" s="18" t="str">
        <f t="shared" si="7"/>
        <v>--</v>
      </c>
      <c r="K99" s="18" t="str">
        <f t="shared" si="7"/>
        <v>--</v>
      </c>
      <c r="L99" s="18" t="str">
        <f t="shared" si="7"/>
        <v>--</v>
      </c>
      <c r="M99" s="18" t="str">
        <f t="shared" si="7"/>
        <v>--</v>
      </c>
      <c r="N99" s="18" t="str">
        <f t="shared" si="8"/>
        <v>--</v>
      </c>
      <c r="O99" s="18" t="str">
        <f t="shared" si="8"/>
        <v>--</v>
      </c>
      <c r="P99" s="101" t="str">
        <f t="shared" si="9"/>
        <v>--</v>
      </c>
    </row>
    <row r="100" spans="1:16" s="39" customFormat="1" ht="12" hidden="1" customHeight="1" x14ac:dyDescent="0.2">
      <c r="A100" s="11">
        <v>14</v>
      </c>
      <c r="C100" s="105" t="str">
        <f t="shared" si="5"/>
        <v>項目14</v>
      </c>
      <c r="D100" s="18" t="str">
        <f t="shared" si="6"/>
        <v>--</v>
      </c>
      <c r="E100" s="18" t="str">
        <f t="shared" si="6"/>
        <v>--</v>
      </c>
      <c r="F100" s="18" t="str">
        <f t="shared" si="6"/>
        <v>--</v>
      </c>
      <c r="G100" s="18" t="str">
        <f t="shared" si="6"/>
        <v>--</v>
      </c>
      <c r="H100" s="18" t="str">
        <f t="shared" si="6"/>
        <v>--</v>
      </c>
      <c r="I100" s="18" t="str">
        <f t="shared" si="7"/>
        <v>--</v>
      </c>
      <c r="J100" s="18" t="str">
        <f t="shared" si="7"/>
        <v>--</v>
      </c>
      <c r="K100" s="18" t="str">
        <f t="shared" si="7"/>
        <v>--</v>
      </c>
      <c r="L100" s="18" t="str">
        <f t="shared" si="7"/>
        <v>--</v>
      </c>
      <c r="M100" s="18" t="str">
        <f t="shared" si="7"/>
        <v>--</v>
      </c>
      <c r="N100" s="18" t="str">
        <f t="shared" si="8"/>
        <v>--</v>
      </c>
      <c r="O100" s="18" t="str">
        <f t="shared" si="8"/>
        <v>--</v>
      </c>
      <c r="P100" s="101" t="str">
        <f t="shared" si="9"/>
        <v>--</v>
      </c>
    </row>
    <row r="101" spans="1:16" s="39" customFormat="1" ht="12" hidden="1" customHeight="1" x14ac:dyDescent="0.2">
      <c r="A101" s="11">
        <v>15</v>
      </c>
      <c r="C101" s="105" t="str">
        <f t="shared" si="5"/>
        <v>項目15</v>
      </c>
      <c r="D101" s="18" t="str">
        <f t="shared" si="6"/>
        <v>--</v>
      </c>
      <c r="E101" s="18" t="str">
        <f t="shared" si="6"/>
        <v>--</v>
      </c>
      <c r="F101" s="18" t="str">
        <f t="shared" si="6"/>
        <v>--</v>
      </c>
      <c r="G101" s="18" t="str">
        <f t="shared" si="6"/>
        <v>--</v>
      </c>
      <c r="H101" s="18" t="str">
        <f t="shared" si="6"/>
        <v>--</v>
      </c>
      <c r="I101" s="18" t="str">
        <f t="shared" si="7"/>
        <v>--</v>
      </c>
      <c r="J101" s="18" t="str">
        <f t="shared" si="7"/>
        <v>--</v>
      </c>
      <c r="K101" s="18" t="str">
        <f t="shared" si="7"/>
        <v>--</v>
      </c>
      <c r="L101" s="18" t="str">
        <f t="shared" si="7"/>
        <v>--</v>
      </c>
      <c r="M101" s="18" t="str">
        <f t="shared" si="7"/>
        <v>--</v>
      </c>
      <c r="N101" s="18" t="str">
        <f t="shared" si="8"/>
        <v>--</v>
      </c>
      <c r="O101" s="18" t="str">
        <f t="shared" si="8"/>
        <v>--</v>
      </c>
      <c r="P101" s="101" t="str">
        <f t="shared" si="9"/>
        <v>--</v>
      </c>
    </row>
    <row r="102" spans="1:16" s="39" customFormat="1" ht="12" hidden="1" customHeight="1" x14ac:dyDescent="0.2">
      <c r="A102" s="11">
        <v>16</v>
      </c>
      <c r="C102" s="105" t="str">
        <f t="shared" si="5"/>
        <v>項目16</v>
      </c>
      <c r="D102" s="18" t="str">
        <f t="shared" si="6"/>
        <v>--</v>
      </c>
      <c r="E102" s="18" t="str">
        <f t="shared" si="6"/>
        <v>--</v>
      </c>
      <c r="F102" s="18" t="str">
        <f t="shared" si="6"/>
        <v>--</v>
      </c>
      <c r="G102" s="18" t="str">
        <f t="shared" si="6"/>
        <v>--</v>
      </c>
      <c r="H102" s="18" t="str">
        <f t="shared" si="6"/>
        <v>--</v>
      </c>
      <c r="I102" s="18" t="str">
        <f t="shared" si="7"/>
        <v>--</v>
      </c>
      <c r="J102" s="18" t="str">
        <f t="shared" si="7"/>
        <v>--</v>
      </c>
      <c r="K102" s="18" t="str">
        <f t="shared" si="7"/>
        <v>--</v>
      </c>
      <c r="L102" s="18" t="str">
        <f t="shared" si="7"/>
        <v>--</v>
      </c>
      <c r="M102" s="18" t="str">
        <f t="shared" si="7"/>
        <v>--</v>
      </c>
      <c r="N102" s="18" t="str">
        <f t="shared" si="8"/>
        <v>--</v>
      </c>
      <c r="O102" s="18" t="str">
        <f t="shared" si="8"/>
        <v>--</v>
      </c>
      <c r="P102" s="101" t="str">
        <f t="shared" si="9"/>
        <v>--</v>
      </c>
    </row>
    <row r="103" spans="1:16" s="39" customFormat="1" ht="12" hidden="1" customHeight="1" x14ac:dyDescent="0.2">
      <c r="A103" s="11">
        <v>17</v>
      </c>
      <c r="C103" s="105" t="str">
        <f t="shared" si="5"/>
        <v>項目17</v>
      </c>
      <c r="D103" s="18" t="str">
        <f t="shared" si="6"/>
        <v>--</v>
      </c>
      <c r="E103" s="18" t="str">
        <f t="shared" si="6"/>
        <v>--</v>
      </c>
      <c r="F103" s="18" t="str">
        <f t="shared" si="6"/>
        <v>--</v>
      </c>
      <c r="G103" s="18" t="str">
        <f t="shared" si="6"/>
        <v>--</v>
      </c>
      <c r="H103" s="18" t="str">
        <f t="shared" si="6"/>
        <v>--</v>
      </c>
      <c r="I103" s="18" t="str">
        <f t="shared" si="7"/>
        <v>--</v>
      </c>
      <c r="J103" s="18" t="str">
        <f t="shared" si="7"/>
        <v>--</v>
      </c>
      <c r="K103" s="18" t="str">
        <f t="shared" si="7"/>
        <v>--</v>
      </c>
      <c r="L103" s="18" t="str">
        <f t="shared" si="7"/>
        <v>--</v>
      </c>
      <c r="M103" s="18" t="str">
        <f t="shared" si="7"/>
        <v>--</v>
      </c>
      <c r="N103" s="18" t="str">
        <f t="shared" si="8"/>
        <v>--</v>
      </c>
      <c r="O103" s="18" t="str">
        <f t="shared" si="8"/>
        <v>--</v>
      </c>
      <c r="P103" s="101" t="str">
        <f t="shared" si="9"/>
        <v>--</v>
      </c>
    </row>
    <row r="104" spans="1:16" s="39" customFormat="1" ht="12" hidden="1" customHeight="1" x14ac:dyDescent="0.2">
      <c r="A104" s="11">
        <v>18</v>
      </c>
      <c r="C104" s="105" t="str">
        <f t="shared" si="5"/>
        <v>項目18</v>
      </c>
      <c r="D104" s="18" t="str">
        <f t="shared" si="6"/>
        <v>--</v>
      </c>
      <c r="E104" s="18" t="str">
        <f t="shared" si="6"/>
        <v>--</v>
      </c>
      <c r="F104" s="18" t="str">
        <f t="shared" si="6"/>
        <v>--</v>
      </c>
      <c r="G104" s="18" t="str">
        <f t="shared" si="6"/>
        <v>--</v>
      </c>
      <c r="H104" s="18" t="str">
        <f t="shared" si="6"/>
        <v>--</v>
      </c>
      <c r="I104" s="18" t="str">
        <f t="shared" si="7"/>
        <v>--</v>
      </c>
      <c r="J104" s="18" t="str">
        <f t="shared" si="7"/>
        <v>--</v>
      </c>
      <c r="K104" s="18" t="str">
        <f t="shared" si="7"/>
        <v>--</v>
      </c>
      <c r="L104" s="18" t="str">
        <f t="shared" si="7"/>
        <v>--</v>
      </c>
      <c r="M104" s="18" t="str">
        <f t="shared" si="7"/>
        <v>--</v>
      </c>
      <c r="N104" s="18" t="str">
        <f t="shared" si="8"/>
        <v>--</v>
      </c>
      <c r="O104" s="18" t="str">
        <f t="shared" si="8"/>
        <v>--</v>
      </c>
      <c r="P104" s="101" t="str">
        <f t="shared" si="9"/>
        <v>--</v>
      </c>
    </row>
    <row r="105" spans="1:16" s="39" customFormat="1" ht="12" hidden="1" customHeight="1" x14ac:dyDescent="0.2">
      <c r="A105" s="11">
        <v>19</v>
      </c>
      <c r="C105" s="105" t="str">
        <f t="shared" si="5"/>
        <v>項目19</v>
      </c>
      <c r="D105" s="18" t="str">
        <f t="shared" si="6"/>
        <v>--</v>
      </c>
      <c r="E105" s="18" t="str">
        <f t="shared" si="6"/>
        <v>--</v>
      </c>
      <c r="F105" s="18" t="str">
        <f t="shared" si="6"/>
        <v>--</v>
      </c>
      <c r="G105" s="18" t="str">
        <f t="shared" si="6"/>
        <v>--</v>
      </c>
      <c r="H105" s="18" t="str">
        <f t="shared" si="6"/>
        <v>--</v>
      </c>
      <c r="I105" s="18" t="str">
        <f t="shared" si="7"/>
        <v>--</v>
      </c>
      <c r="J105" s="18" t="str">
        <f t="shared" si="7"/>
        <v>--</v>
      </c>
      <c r="K105" s="18" t="str">
        <f t="shared" si="7"/>
        <v>--</v>
      </c>
      <c r="L105" s="18" t="str">
        <f t="shared" si="7"/>
        <v>--</v>
      </c>
      <c r="M105" s="18" t="str">
        <f t="shared" si="7"/>
        <v>--</v>
      </c>
      <c r="N105" s="18" t="str">
        <f t="shared" si="8"/>
        <v>--</v>
      </c>
      <c r="O105" s="18" t="str">
        <f t="shared" si="8"/>
        <v>--</v>
      </c>
      <c r="P105" s="101" t="str">
        <f t="shared" si="9"/>
        <v>--</v>
      </c>
    </row>
    <row r="106" spans="1:16" s="39" customFormat="1" ht="12" hidden="1" customHeight="1" x14ac:dyDescent="0.2">
      <c r="A106" s="11">
        <v>20</v>
      </c>
      <c r="C106" s="105" t="str">
        <f t="shared" si="5"/>
        <v>項目20</v>
      </c>
      <c r="D106" s="18" t="str">
        <f t="shared" si="6"/>
        <v>--</v>
      </c>
      <c r="E106" s="18" t="str">
        <f t="shared" si="6"/>
        <v>--</v>
      </c>
      <c r="F106" s="18" t="str">
        <f t="shared" si="6"/>
        <v>--</v>
      </c>
      <c r="G106" s="18" t="str">
        <f t="shared" si="6"/>
        <v>--</v>
      </c>
      <c r="H106" s="18" t="str">
        <f t="shared" si="6"/>
        <v>--</v>
      </c>
      <c r="I106" s="18" t="str">
        <f t="shared" si="7"/>
        <v>--</v>
      </c>
      <c r="J106" s="18" t="str">
        <f t="shared" si="7"/>
        <v>--</v>
      </c>
      <c r="K106" s="18" t="str">
        <f t="shared" si="7"/>
        <v>--</v>
      </c>
      <c r="L106" s="18" t="str">
        <f t="shared" si="7"/>
        <v>--</v>
      </c>
      <c r="M106" s="18" t="str">
        <f t="shared" si="7"/>
        <v>--</v>
      </c>
      <c r="N106" s="18" t="str">
        <f t="shared" si="8"/>
        <v>--</v>
      </c>
      <c r="O106" s="18" t="str">
        <f t="shared" si="8"/>
        <v>--</v>
      </c>
      <c r="P106" s="101" t="str">
        <f t="shared" si="9"/>
        <v>--</v>
      </c>
    </row>
    <row r="107" spans="1:16" s="39" customFormat="1" ht="12" hidden="1" customHeight="1" x14ac:dyDescent="0.2">
      <c r="A107" s="11">
        <v>21</v>
      </c>
      <c r="C107" s="105" t="str">
        <f t="shared" si="5"/>
        <v>項目21</v>
      </c>
      <c r="D107" s="18" t="str">
        <f t="shared" si="6"/>
        <v>--</v>
      </c>
      <c r="E107" s="18" t="str">
        <f t="shared" si="6"/>
        <v>--</v>
      </c>
      <c r="F107" s="18" t="str">
        <f t="shared" si="6"/>
        <v>--</v>
      </c>
      <c r="G107" s="18" t="str">
        <f t="shared" si="6"/>
        <v>--</v>
      </c>
      <c r="H107" s="18" t="str">
        <f t="shared" si="6"/>
        <v>--</v>
      </c>
      <c r="I107" s="18" t="str">
        <f t="shared" si="7"/>
        <v>--</v>
      </c>
      <c r="J107" s="18" t="str">
        <f t="shared" si="7"/>
        <v>--</v>
      </c>
      <c r="K107" s="18" t="str">
        <f t="shared" si="7"/>
        <v>--</v>
      </c>
      <c r="L107" s="18" t="str">
        <f t="shared" si="7"/>
        <v>--</v>
      </c>
      <c r="M107" s="18" t="str">
        <f t="shared" si="7"/>
        <v>--</v>
      </c>
      <c r="N107" s="18" t="str">
        <f t="shared" si="8"/>
        <v>--</v>
      </c>
      <c r="O107" s="18" t="str">
        <f t="shared" si="8"/>
        <v>--</v>
      </c>
      <c r="P107" s="101" t="str">
        <f t="shared" si="9"/>
        <v>--</v>
      </c>
    </row>
    <row r="108" spans="1:16" s="39" customFormat="1" ht="12" hidden="1" customHeight="1" x14ac:dyDescent="0.2">
      <c r="A108" s="11">
        <v>22</v>
      </c>
      <c r="C108" s="105" t="str">
        <f t="shared" si="5"/>
        <v>項目22</v>
      </c>
      <c r="D108" s="18" t="str">
        <f t="shared" si="6"/>
        <v>--</v>
      </c>
      <c r="E108" s="18" t="str">
        <f t="shared" si="6"/>
        <v>--</v>
      </c>
      <c r="F108" s="18" t="str">
        <f t="shared" si="6"/>
        <v>--</v>
      </c>
      <c r="G108" s="18" t="str">
        <f t="shared" si="6"/>
        <v>--</v>
      </c>
      <c r="H108" s="18" t="str">
        <f t="shared" si="6"/>
        <v>--</v>
      </c>
      <c r="I108" s="18" t="str">
        <f t="shared" si="7"/>
        <v>--</v>
      </c>
      <c r="J108" s="18" t="str">
        <f t="shared" si="7"/>
        <v>--</v>
      </c>
      <c r="K108" s="18" t="str">
        <f t="shared" si="7"/>
        <v>--</v>
      </c>
      <c r="L108" s="18" t="str">
        <f t="shared" si="7"/>
        <v>--</v>
      </c>
      <c r="M108" s="18" t="str">
        <f t="shared" si="7"/>
        <v>--</v>
      </c>
      <c r="N108" s="18" t="str">
        <f t="shared" si="8"/>
        <v>--</v>
      </c>
      <c r="O108" s="18" t="str">
        <f t="shared" si="8"/>
        <v>--</v>
      </c>
      <c r="P108" s="101" t="str">
        <f t="shared" si="9"/>
        <v>--</v>
      </c>
    </row>
    <row r="109" spans="1:16" s="39" customFormat="1" ht="12" hidden="1" customHeight="1" x14ac:dyDescent="0.2">
      <c r="A109" s="11">
        <v>23</v>
      </c>
      <c r="C109" s="105" t="str">
        <f t="shared" si="5"/>
        <v>項目23</v>
      </c>
      <c r="D109" s="18" t="str">
        <f t="shared" si="6"/>
        <v>--</v>
      </c>
      <c r="E109" s="18" t="str">
        <f t="shared" si="6"/>
        <v>--</v>
      </c>
      <c r="F109" s="18" t="str">
        <f t="shared" si="6"/>
        <v>--</v>
      </c>
      <c r="G109" s="18" t="str">
        <f t="shared" si="6"/>
        <v>--</v>
      </c>
      <c r="H109" s="18" t="str">
        <f t="shared" si="6"/>
        <v>--</v>
      </c>
      <c r="I109" s="18" t="str">
        <f t="shared" si="7"/>
        <v>--</v>
      </c>
      <c r="J109" s="18" t="str">
        <f t="shared" si="7"/>
        <v>--</v>
      </c>
      <c r="K109" s="18" t="str">
        <f t="shared" si="7"/>
        <v>--</v>
      </c>
      <c r="L109" s="18" t="str">
        <f t="shared" si="7"/>
        <v>--</v>
      </c>
      <c r="M109" s="18" t="str">
        <f t="shared" si="7"/>
        <v>--</v>
      </c>
      <c r="N109" s="18" t="str">
        <f t="shared" si="8"/>
        <v>--</v>
      </c>
      <c r="O109" s="18" t="str">
        <f t="shared" si="8"/>
        <v>--</v>
      </c>
      <c r="P109" s="101" t="str">
        <f t="shared" si="9"/>
        <v>--</v>
      </c>
    </row>
    <row r="110" spans="1:16" s="39" customFormat="1" ht="12" hidden="1" customHeight="1" x14ac:dyDescent="0.2">
      <c r="A110" s="11">
        <v>24</v>
      </c>
      <c r="C110" s="105" t="str">
        <f t="shared" si="5"/>
        <v>項目24</v>
      </c>
      <c r="D110" s="18" t="str">
        <f t="shared" si="6"/>
        <v>--</v>
      </c>
      <c r="E110" s="18" t="str">
        <f t="shared" si="6"/>
        <v>--</v>
      </c>
      <c r="F110" s="18" t="str">
        <f t="shared" si="6"/>
        <v>--</v>
      </c>
      <c r="G110" s="18" t="str">
        <f t="shared" si="6"/>
        <v>--</v>
      </c>
      <c r="H110" s="18" t="str">
        <f t="shared" si="6"/>
        <v>--</v>
      </c>
      <c r="I110" s="18" t="str">
        <f t="shared" si="7"/>
        <v>--</v>
      </c>
      <c r="J110" s="18" t="str">
        <f t="shared" si="7"/>
        <v>--</v>
      </c>
      <c r="K110" s="18" t="str">
        <f t="shared" si="7"/>
        <v>--</v>
      </c>
      <c r="L110" s="18" t="str">
        <f t="shared" si="7"/>
        <v>--</v>
      </c>
      <c r="M110" s="18" t="str">
        <f t="shared" si="7"/>
        <v>--</v>
      </c>
      <c r="N110" s="18" t="str">
        <f t="shared" si="8"/>
        <v>--</v>
      </c>
      <c r="O110" s="18" t="str">
        <f t="shared" si="8"/>
        <v>--</v>
      </c>
      <c r="P110" s="101" t="str">
        <f t="shared" si="9"/>
        <v>--</v>
      </c>
    </row>
    <row r="111" spans="1:16" s="39" customFormat="1" ht="12" hidden="1" customHeight="1" x14ac:dyDescent="0.2">
      <c r="A111" s="11">
        <v>25</v>
      </c>
      <c r="C111" s="105" t="str">
        <f t="shared" si="5"/>
        <v>項目25</v>
      </c>
      <c r="D111" s="18" t="str">
        <f t="shared" si="6"/>
        <v>--</v>
      </c>
      <c r="E111" s="18" t="str">
        <f t="shared" si="6"/>
        <v>--</v>
      </c>
      <c r="F111" s="18" t="str">
        <f t="shared" si="6"/>
        <v>--</v>
      </c>
      <c r="G111" s="18" t="str">
        <f t="shared" si="6"/>
        <v>--</v>
      </c>
      <c r="H111" s="18" t="str">
        <f t="shared" si="6"/>
        <v>--</v>
      </c>
      <c r="I111" s="18" t="str">
        <f t="shared" si="7"/>
        <v>--</v>
      </c>
      <c r="J111" s="18" t="str">
        <f t="shared" si="7"/>
        <v>--</v>
      </c>
      <c r="K111" s="18" t="str">
        <f t="shared" si="7"/>
        <v>--</v>
      </c>
      <c r="L111" s="18" t="str">
        <f t="shared" si="7"/>
        <v>--</v>
      </c>
      <c r="M111" s="18" t="str">
        <f t="shared" si="7"/>
        <v>--</v>
      </c>
      <c r="N111" s="18" t="str">
        <f t="shared" si="8"/>
        <v>--</v>
      </c>
      <c r="O111" s="18" t="str">
        <f t="shared" si="8"/>
        <v>--</v>
      </c>
      <c r="P111" s="101" t="str">
        <f t="shared" si="9"/>
        <v>--</v>
      </c>
    </row>
    <row r="112" spans="1:16" s="39" customFormat="1" ht="12" hidden="1" customHeight="1" x14ac:dyDescent="0.2">
      <c r="A112" s="11">
        <v>26</v>
      </c>
      <c r="C112" s="105" t="str">
        <f t="shared" si="5"/>
        <v>項目26</v>
      </c>
      <c r="D112" s="18" t="str">
        <f t="shared" si="6"/>
        <v>--</v>
      </c>
      <c r="E112" s="18" t="str">
        <f t="shared" si="6"/>
        <v>--</v>
      </c>
      <c r="F112" s="18" t="str">
        <f t="shared" si="6"/>
        <v>--</v>
      </c>
      <c r="G112" s="18" t="str">
        <f t="shared" si="6"/>
        <v>--</v>
      </c>
      <c r="H112" s="18" t="str">
        <f t="shared" si="6"/>
        <v>--</v>
      </c>
      <c r="I112" s="18" t="str">
        <f t="shared" si="7"/>
        <v>--</v>
      </c>
      <c r="J112" s="18" t="str">
        <f t="shared" si="7"/>
        <v>--</v>
      </c>
      <c r="K112" s="18" t="str">
        <f t="shared" si="7"/>
        <v>--</v>
      </c>
      <c r="L112" s="18" t="str">
        <f t="shared" si="7"/>
        <v>--</v>
      </c>
      <c r="M112" s="18" t="str">
        <f t="shared" si="7"/>
        <v>--</v>
      </c>
      <c r="N112" s="18" t="str">
        <f t="shared" si="8"/>
        <v>--</v>
      </c>
      <c r="O112" s="18" t="str">
        <f t="shared" si="8"/>
        <v>--</v>
      </c>
      <c r="P112" s="101" t="str">
        <f t="shared" si="9"/>
        <v>--</v>
      </c>
    </row>
    <row r="113" spans="1:16" s="39" customFormat="1" ht="12" hidden="1" customHeight="1" x14ac:dyDescent="0.2">
      <c r="A113" s="11">
        <v>27</v>
      </c>
      <c r="C113" s="105" t="str">
        <f t="shared" si="5"/>
        <v>項目27</v>
      </c>
      <c r="D113" s="18" t="str">
        <f t="shared" si="6"/>
        <v>--</v>
      </c>
      <c r="E113" s="18" t="str">
        <f t="shared" si="6"/>
        <v>--</v>
      </c>
      <c r="F113" s="18" t="str">
        <f t="shared" si="6"/>
        <v>--</v>
      </c>
      <c r="G113" s="18" t="str">
        <f t="shared" si="6"/>
        <v>--</v>
      </c>
      <c r="H113" s="18" t="str">
        <f t="shared" si="6"/>
        <v>--</v>
      </c>
      <c r="I113" s="18" t="str">
        <f t="shared" si="7"/>
        <v>--</v>
      </c>
      <c r="J113" s="18" t="str">
        <f t="shared" si="7"/>
        <v>--</v>
      </c>
      <c r="K113" s="18" t="str">
        <f t="shared" si="7"/>
        <v>--</v>
      </c>
      <c r="L113" s="18" t="str">
        <f t="shared" si="7"/>
        <v>--</v>
      </c>
      <c r="M113" s="18" t="str">
        <f t="shared" si="7"/>
        <v>--</v>
      </c>
      <c r="N113" s="18" t="str">
        <f t="shared" si="8"/>
        <v>--</v>
      </c>
      <c r="O113" s="18" t="str">
        <f t="shared" si="8"/>
        <v>--</v>
      </c>
      <c r="P113" s="101" t="str">
        <f t="shared" si="9"/>
        <v>--</v>
      </c>
    </row>
    <row r="114" spans="1:16" s="39" customFormat="1" ht="12" hidden="1" customHeight="1" x14ac:dyDescent="0.2">
      <c r="A114" s="11">
        <v>28</v>
      </c>
      <c r="C114" s="105" t="str">
        <f t="shared" si="5"/>
        <v>項目28</v>
      </c>
      <c r="D114" s="18" t="str">
        <f t="shared" si="6"/>
        <v>--</v>
      </c>
      <c r="E114" s="18" t="str">
        <f t="shared" si="6"/>
        <v>--</v>
      </c>
      <c r="F114" s="18" t="str">
        <f t="shared" si="6"/>
        <v>--</v>
      </c>
      <c r="G114" s="18" t="str">
        <f t="shared" si="6"/>
        <v>--</v>
      </c>
      <c r="H114" s="18" t="str">
        <f t="shared" si="6"/>
        <v>--</v>
      </c>
      <c r="I114" s="18" t="str">
        <f t="shared" si="7"/>
        <v>--</v>
      </c>
      <c r="J114" s="18" t="str">
        <f t="shared" si="7"/>
        <v>--</v>
      </c>
      <c r="K114" s="18" t="str">
        <f t="shared" si="7"/>
        <v>--</v>
      </c>
      <c r="L114" s="18" t="str">
        <f t="shared" si="7"/>
        <v>--</v>
      </c>
      <c r="M114" s="18" t="str">
        <f t="shared" si="7"/>
        <v>--</v>
      </c>
      <c r="N114" s="18" t="str">
        <f t="shared" si="8"/>
        <v>--</v>
      </c>
      <c r="O114" s="18" t="str">
        <f t="shared" si="8"/>
        <v>--</v>
      </c>
      <c r="P114" s="101" t="str">
        <f t="shared" si="9"/>
        <v>--</v>
      </c>
    </row>
    <row r="115" spans="1:16" s="39" customFormat="1" ht="12" hidden="1" customHeight="1" x14ac:dyDescent="0.2">
      <c r="A115" s="11">
        <v>29</v>
      </c>
      <c r="C115" s="105" t="str">
        <f t="shared" si="5"/>
        <v>項目29</v>
      </c>
      <c r="D115" s="18" t="str">
        <f t="shared" si="6"/>
        <v>--</v>
      </c>
      <c r="E115" s="18" t="str">
        <f t="shared" si="6"/>
        <v>--</v>
      </c>
      <c r="F115" s="18" t="str">
        <f t="shared" si="6"/>
        <v>--</v>
      </c>
      <c r="G115" s="18" t="str">
        <f t="shared" si="6"/>
        <v>--</v>
      </c>
      <c r="H115" s="18" t="str">
        <f t="shared" si="6"/>
        <v>--</v>
      </c>
      <c r="I115" s="18" t="str">
        <f t="shared" si="7"/>
        <v>--</v>
      </c>
      <c r="J115" s="18" t="str">
        <f t="shared" si="7"/>
        <v>--</v>
      </c>
      <c r="K115" s="18" t="str">
        <f t="shared" si="7"/>
        <v>--</v>
      </c>
      <c r="L115" s="18" t="str">
        <f t="shared" si="7"/>
        <v>--</v>
      </c>
      <c r="M115" s="18" t="str">
        <f t="shared" si="7"/>
        <v>--</v>
      </c>
      <c r="N115" s="18" t="str">
        <f t="shared" si="8"/>
        <v>--</v>
      </c>
      <c r="O115" s="18" t="str">
        <f t="shared" si="8"/>
        <v>--</v>
      </c>
      <c r="P115" s="101" t="str">
        <f t="shared" si="9"/>
        <v>--</v>
      </c>
    </row>
    <row r="116" spans="1:16" s="39" customFormat="1" ht="12" hidden="1" customHeight="1" x14ac:dyDescent="0.2">
      <c r="A116" s="11">
        <v>30</v>
      </c>
      <c r="C116" s="105" t="str">
        <f t="shared" si="5"/>
        <v>項目30</v>
      </c>
      <c r="D116" s="18" t="str">
        <f t="shared" si="6"/>
        <v>--</v>
      </c>
      <c r="E116" s="18" t="str">
        <f t="shared" si="6"/>
        <v>--</v>
      </c>
      <c r="F116" s="18" t="str">
        <f t="shared" si="6"/>
        <v>--</v>
      </c>
      <c r="G116" s="18" t="str">
        <f t="shared" si="6"/>
        <v>--</v>
      </c>
      <c r="H116" s="18" t="str">
        <f t="shared" si="6"/>
        <v>--</v>
      </c>
      <c r="I116" s="18" t="str">
        <f t="shared" si="7"/>
        <v>--</v>
      </c>
      <c r="J116" s="18" t="str">
        <f t="shared" si="7"/>
        <v>--</v>
      </c>
      <c r="K116" s="18" t="str">
        <f t="shared" si="7"/>
        <v>--</v>
      </c>
      <c r="L116" s="18" t="str">
        <f t="shared" si="7"/>
        <v>--</v>
      </c>
      <c r="M116" s="18" t="str">
        <f t="shared" si="7"/>
        <v>--</v>
      </c>
      <c r="N116" s="18" t="str">
        <f t="shared" si="8"/>
        <v>--</v>
      </c>
      <c r="O116" s="18" t="str">
        <f t="shared" si="8"/>
        <v>--</v>
      </c>
      <c r="P116" s="101" t="str">
        <f t="shared" si="9"/>
        <v>--</v>
      </c>
    </row>
    <row r="117" spans="1:16" s="39" customFormat="1" ht="12" hidden="1" customHeight="1" x14ac:dyDescent="0.2">
      <c r="A117" s="11">
        <v>31</v>
      </c>
      <c r="C117" s="105" t="str">
        <f t="shared" si="5"/>
        <v>項目31</v>
      </c>
      <c r="D117" s="18" t="str">
        <f t="shared" si="6"/>
        <v>--</v>
      </c>
      <c r="E117" s="18" t="str">
        <f t="shared" si="6"/>
        <v>--</v>
      </c>
      <c r="F117" s="18" t="str">
        <f t="shared" si="6"/>
        <v>--</v>
      </c>
      <c r="G117" s="18" t="str">
        <f t="shared" si="6"/>
        <v>--</v>
      </c>
      <c r="H117" s="18" t="str">
        <f t="shared" si="6"/>
        <v>--</v>
      </c>
      <c r="I117" s="18" t="str">
        <f t="shared" si="7"/>
        <v>--</v>
      </c>
      <c r="J117" s="18" t="str">
        <f t="shared" si="7"/>
        <v>--</v>
      </c>
      <c r="K117" s="18" t="str">
        <f t="shared" si="7"/>
        <v>--</v>
      </c>
      <c r="L117" s="18" t="str">
        <f t="shared" si="7"/>
        <v>--</v>
      </c>
      <c r="M117" s="18" t="str">
        <f t="shared" si="7"/>
        <v>--</v>
      </c>
      <c r="N117" s="18" t="str">
        <f t="shared" si="8"/>
        <v>--</v>
      </c>
      <c r="O117" s="18" t="str">
        <f t="shared" si="8"/>
        <v>--</v>
      </c>
      <c r="P117" s="101" t="str">
        <f t="shared" si="9"/>
        <v>--</v>
      </c>
    </row>
    <row r="118" spans="1:16" s="39" customFormat="1" ht="12" hidden="1" customHeight="1" x14ac:dyDescent="0.2">
      <c r="A118" s="11">
        <v>32</v>
      </c>
      <c r="C118" s="105" t="str">
        <f t="shared" si="5"/>
        <v>項目32</v>
      </c>
      <c r="D118" s="18" t="str">
        <f t="shared" si="6"/>
        <v>--</v>
      </c>
      <c r="E118" s="18" t="str">
        <f t="shared" si="6"/>
        <v>--</v>
      </c>
      <c r="F118" s="18" t="str">
        <f t="shared" si="6"/>
        <v>--</v>
      </c>
      <c r="G118" s="18" t="str">
        <f t="shared" si="6"/>
        <v>--</v>
      </c>
      <c r="H118" s="18" t="str">
        <f t="shared" si="6"/>
        <v>--</v>
      </c>
      <c r="I118" s="18" t="str">
        <f t="shared" si="7"/>
        <v>--</v>
      </c>
      <c r="J118" s="18" t="str">
        <f t="shared" si="7"/>
        <v>--</v>
      </c>
      <c r="K118" s="18" t="str">
        <f t="shared" si="7"/>
        <v>--</v>
      </c>
      <c r="L118" s="18" t="str">
        <f t="shared" si="7"/>
        <v>--</v>
      </c>
      <c r="M118" s="18" t="str">
        <f t="shared" si="7"/>
        <v>--</v>
      </c>
      <c r="N118" s="18" t="str">
        <f t="shared" si="8"/>
        <v>--</v>
      </c>
      <c r="O118" s="18" t="str">
        <f t="shared" si="8"/>
        <v>--</v>
      </c>
      <c r="P118" s="101" t="str">
        <f t="shared" si="9"/>
        <v>--</v>
      </c>
    </row>
    <row r="119" spans="1:16" s="39" customFormat="1" ht="12" hidden="1" customHeight="1" x14ac:dyDescent="0.2">
      <c r="A119" s="11">
        <v>33</v>
      </c>
      <c r="C119" s="105" t="str">
        <f t="shared" si="5"/>
        <v>項目33</v>
      </c>
      <c r="D119" s="18" t="str">
        <f t="shared" si="6"/>
        <v>--</v>
      </c>
      <c r="E119" s="18" t="str">
        <f t="shared" si="6"/>
        <v>--</v>
      </c>
      <c r="F119" s="18" t="str">
        <f t="shared" si="6"/>
        <v>--</v>
      </c>
      <c r="G119" s="18" t="str">
        <f t="shared" si="6"/>
        <v>--</v>
      </c>
      <c r="H119" s="18" t="str">
        <f t="shared" si="6"/>
        <v>--</v>
      </c>
      <c r="I119" s="18" t="str">
        <f t="shared" si="7"/>
        <v>--</v>
      </c>
      <c r="J119" s="18" t="str">
        <f t="shared" si="7"/>
        <v>--</v>
      </c>
      <c r="K119" s="18" t="str">
        <f t="shared" si="7"/>
        <v>--</v>
      </c>
      <c r="L119" s="18" t="str">
        <f t="shared" si="7"/>
        <v>--</v>
      </c>
      <c r="M119" s="18" t="str">
        <f t="shared" si="7"/>
        <v>--</v>
      </c>
      <c r="N119" s="18" t="str">
        <f t="shared" si="8"/>
        <v>--</v>
      </c>
      <c r="O119" s="18" t="str">
        <f t="shared" si="8"/>
        <v>--</v>
      </c>
      <c r="P119" s="101" t="str">
        <f t="shared" si="9"/>
        <v>--</v>
      </c>
    </row>
    <row r="120" spans="1:16" s="39" customFormat="1" ht="12" hidden="1" customHeight="1" x14ac:dyDescent="0.2">
      <c r="A120" s="11">
        <v>34</v>
      </c>
      <c r="C120" s="105" t="str">
        <f t="shared" si="5"/>
        <v>項目34</v>
      </c>
      <c r="D120" s="18" t="str">
        <f t="shared" si="6"/>
        <v>--</v>
      </c>
      <c r="E120" s="18" t="str">
        <f t="shared" si="6"/>
        <v>--</v>
      </c>
      <c r="F120" s="18" t="str">
        <f t="shared" si="6"/>
        <v>--</v>
      </c>
      <c r="G120" s="18" t="str">
        <f t="shared" si="6"/>
        <v>--</v>
      </c>
      <c r="H120" s="18" t="str">
        <f t="shared" si="6"/>
        <v>--</v>
      </c>
      <c r="I120" s="18" t="str">
        <f t="shared" si="7"/>
        <v>--</v>
      </c>
      <c r="J120" s="18" t="str">
        <f t="shared" si="7"/>
        <v>--</v>
      </c>
      <c r="K120" s="18" t="str">
        <f t="shared" si="7"/>
        <v>--</v>
      </c>
      <c r="L120" s="18" t="str">
        <f t="shared" si="7"/>
        <v>--</v>
      </c>
      <c r="M120" s="18" t="str">
        <f t="shared" si="7"/>
        <v>--</v>
      </c>
      <c r="N120" s="18" t="str">
        <f t="shared" si="8"/>
        <v>--</v>
      </c>
      <c r="O120" s="18" t="str">
        <f t="shared" si="8"/>
        <v>--</v>
      </c>
      <c r="P120" s="101" t="str">
        <f t="shared" si="9"/>
        <v>--</v>
      </c>
    </row>
    <row r="121" spans="1:16" s="39" customFormat="1" ht="12" hidden="1" customHeight="1" x14ac:dyDescent="0.2">
      <c r="A121" s="11">
        <v>35</v>
      </c>
      <c r="C121" s="105" t="str">
        <f t="shared" si="5"/>
        <v>項目35</v>
      </c>
      <c r="D121" s="18" t="str">
        <f t="shared" si="6"/>
        <v>--</v>
      </c>
      <c r="E121" s="18" t="str">
        <f t="shared" si="6"/>
        <v>--</v>
      </c>
      <c r="F121" s="18" t="str">
        <f t="shared" si="6"/>
        <v>--</v>
      </c>
      <c r="G121" s="18" t="str">
        <f t="shared" si="6"/>
        <v>--</v>
      </c>
      <c r="H121" s="18" t="str">
        <f t="shared" si="6"/>
        <v>--</v>
      </c>
      <c r="I121" s="18" t="str">
        <f t="shared" si="7"/>
        <v>--</v>
      </c>
      <c r="J121" s="18" t="str">
        <f t="shared" si="7"/>
        <v>--</v>
      </c>
      <c r="K121" s="18" t="str">
        <f t="shared" si="7"/>
        <v>--</v>
      </c>
      <c r="L121" s="18" t="str">
        <f t="shared" si="7"/>
        <v>--</v>
      </c>
      <c r="M121" s="18" t="str">
        <f t="shared" si="7"/>
        <v>--</v>
      </c>
      <c r="N121" s="18" t="str">
        <f t="shared" si="8"/>
        <v>--</v>
      </c>
      <c r="O121" s="18" t="str">
        <f t="shared" si="8"/>
        <v>--</v>
      </c>
      <c r="P121" s="101" t="str">
        <f t="shared" si="9"/>
        <v>--</v>
      </c>
    </row>
    <row r="122" spans="1:16" s="39" customFormat="1" ht="12" hidden="1" customHeight="1" x14ac:dyDescent="0.2">
      <c r="A122" s="11">
        <v>36</v>
      </c>
      <c r="C122" s="105" t="str">
        <f t="shared" si="5"/>
        <v>項目36</v>
      </c>
      <c r="D122" s="18" t="str">
        <f t="shared" si="6"/>
        <v>--</v>
      </c>
      <c r="E122" s="18" t="str">
        <f t="shared" si="6"/>
        <v>--</v>
      </c>
      <c r="F122" s="18" t="str">
        <f t="shared" si="6"/>
        <v>--</v>
      </c>
      <c r="G122" s="18" t="str">
        <f t="shared" si="6"/>
        <v>--</v>
      </c>
      <c r="H122" s="18" t="str">
        <f t="shared" si="6"/>
        <v>--</v>
      </c>
      <c r="I122" s="18" t="str">
        <f t="shared" si="7"/>
        <v>--</v>
      </c>
      <c r="J122" s="18" t="str">
        <f t="shared" si="7"/>
        <v>--</v>
      </c>
      <c r="K122" s="18" t="str">
        <f t="shared" si="7"/>
        <v>--</v>
      </c>
      <c r="L122" s="18" t="str">
        <f t="shared" si="7"/>
        <v>--</v>
      </c>
      <c r="M122" s="18" t="str">
        <f t="shared" si="7"/>
        <v>--</v>
      </c>
      <c r="N122" s="18" t="str">
        <f t="shared" si="8"/>
        <v>--</v>
      </c>
      <c r="O122" s="18" t="str">
        <f t="shared" si="8"/>
        <v>--</v>
      </c>
      <c r="P122" s="101" t="str">
        <f t="shared" si="9"/>
        <v>--</v>
      </c>
    </row>
    <row r="123" spans="1:16" s="39" customFormat="1" ht="12" hidden="1" customHeight="1" x14ac:dyDescent="0.2">
      <c r="A123" s="11">
        <v>37</v>
      </c>
      <c r="C123" s="105" t="str">
        <f t="shared" si="5"/>
        <v>項目37</v>
      </c>
      <c r="D123" s="18" t="str">
        <f t="shared" si="6"/>
        <v>--</v>
      </c>
      <c r="E123" s="18" t="str">
        <f t="shared" si="6"/>
        <v>--</v>
      </c>
      <c r="F123" s="18" t="str">
        <f t="shared" si="6"/>
        <v>--</v>
      </c>
      <c r="G123" s="18" t="str">
        <f t="shared" si="6"/>
        <v>--</v>
      </c>
      <c r="H123" s="18" t="str">
        <f t="shared" si="6"/>
        <v>--</v>
      </c>
      <c r="I123" s="18" t="str">
        <f t="shared" si="7"/>
        <v>--</v>
      </c>
      <c r="J123" s="18" t="str">
        <f t="shared" si="7"/>
        <v>--</v>
      </c>
      <c r="K123" s="18" t="str">
        <f t="shared" si="7"/>
        <v>--</v>
      </c>
      <c r="L123" s="18" t="str">
        <f t="shared" si="7"/>
        <v>--</v>
      </c>
      <c r="M123" s="18" t="str">
        <f t="shared" si="7"/>
        <v>--</v>
      </c>
      <c r="N123" s="18" t="str">
        <f t="shared" si="8"/>
        <v>--</v>
      </c>
      <c r="O123" s="18" t="str">
        <f t="shared" si="8"/>
        <v>--</v>
      </c>
      <c r="P123" s="101" t="str">
        <f t="shared" si="9"/>
        <v>--</v>
      </c>
    </row>
    <row r="124" spans="1:16" s="39" customFormat="1" ht="12" hidden="1" customHeight="1" x14ac:dyDescent="0.2">
      <c r="A124" s="11">
        <v>38</v>
      </c>
      <c r="C124" s="105" t="str">
        <f t="shared" si="5"/>
        <v>項目38</v>
      </c>
      <c r="D124" s="18" t="str">
        <f t="shared" si="6"/>
        <v>--</v>
      </c>
      <c r="E124" s="18" t="str">
        <f t="shared" si="6"/>
        <v>--</v>
      </c>
      <c r="F124" s="18" t="str">
        <f t="shared" si="6"/>
        <v>--</v>
      </c>
      <c r="G124" s="18" t="str">
        <f t="shared" si="6"/>
        <v>--</v>
      </c>
      <c r="H124" s="18" t="str">
        <f t="shared" si="6"/>
        <v>--</v>
      </c>
      <c r="I124" s="18" t="str">
        <f t="shared" si="7"/>
        <v>--</v>
      </c>
      <c r="J124" s="18" t="str">
        <f t="shared" si="7"/>
        <v>--</v>
      </c>
      <c r="K124" s="18" t="str">
        <f t="shared" si="7"/>
        <v>--</v>
      </c>
      <c r="L124" s="18" t="str">
        <f t="shared" si="7"/>
        <v>--</v>
      </c>
      <c r="M124" s="18" t="str">
        <f t="shared" si="7"/>
        <v>--</v>
      </c>
      <c r="N124" s="18" t="str">
        <f t="shared" si="8"/>
        <v>--</v>
      </c>
      <c r="O124" s="18" t="str">
        <f t="shared" si="8"/>
        <v>--</v>
      </c>
      <c r="P124" s="101" t="str">
        <f t="shared" si="9"/>
        <v>--</v>
      </c>
    </row>
    <row r="125" spans="1:16" s="39" customFormat="1" ht="12" hidden="1" customHeight="1" x14ac:dyDescent="0.2">
      <c r="A125" s="11">
        <v>39</v>
      </c>
      <c r="C125" s="105" t="str">
        <f t="shared" si="5"/>
        <v>項目39</v>
      </c>
      <c r="D125" s="18" t="str">
        <f t="shared" si="6"/>
        <v>--</v>
      </c>
      <c r="E125" s="18" t="str">
        <f t="shared" si="6"/>
        <v>--</v>
      </c>
      <c r="F125" s="18" t="str">
        <f t="shared" si="6"/>
        <v>--</v>
      </c>
      <c r="G125" s="18" t="str">
        <f t="shared" si="6"/>
        <v>--</v>
      </c>
      <c r="H125" s="18" t="str">
        <f t="shared" si="6"/>
        <v>--</v>
      </c>
      <c r="I125" s="18" t="str">
        <f t="shared" si="7"/>
        <v>--</v>
      </c>
      <c r="J125" s="18" t="str">
        <f t="shared" si="7"/>
        <v>--</v>
      </c>
      <c r="K125" s="18" t="str">
        <f t="shared" si="7"/>
        <v>--</v>
      </c>
      <c r="L125" s="18" t="str">
        <f t="shared" si="7"/>
        <v>--</v>
      </c>
      <c r="M125" s="18" t="str">
        <f t="shared" si="7"/>
        <v>--</v>
      </c>
      <c r="N125" s="18" t="str">
        <f t="shared" si="8"/>
        <v>--</v>
      </c>
      <c r="O125" s="18" t="str">
        <f t="shared" si="8"/>
        <v>--</v>
      </c>
      <c r="P125" s="101" t="str">
        <f t="shared" si="9"/>
        <v>--</v>
      </c>
    </row>
    <row r="126" spans="1:16" s="39" customFormat="1" ht="12" hidden="1" customHeight="1" x14ac:dyDescent="0.2">
      <c r="A126" s="11">
        <v>40</v>
      </c>
      <c r="C126" s="105" t="str">
        <f t="shared" si="5"/>
        <v>項目40</v>
      </c>
      <c r="D126" s="18" t="str">
        <f t="shared" si="6"/>
        <v>--</v>
      </c>
      <c r="E126" s="18" t="str">
        <f t="shared" si="6"/>
        <v>--</v>
      </c>
      <c r="F126" s="18" t="str">
        <f t="shared" si="6"/>
        <v>--</v>
      </c>
      <c r="G126" s="18" t="str">
        <f t="shared" si="6"/>
        <v>--</v>
      </c>
      <c r="H126" s="18" t="str">
        <f t="shared" si="6"/>
        <v>--</v>
      </c>
      <c r="I126" s="18" t="str">
        <f t="shared" si="7"/>
        <v>--</v>
      </c>
      <c r="J126" s="18" t="str">
        <f t="shared" si="7"/>
        <v>--</v>
      </c>
      <c r="K126" s="18" t="str">
        <f t="shared" si="7"/>
        <v>--</v>
      </c>
      <c r="L126" s="18" t="str">
        <f t="shared" si="7"/>
        <v>--</v>
      </c>
      <c r="M126" s="18" t="str">
        <f t="shared" si="7"/>
        <v>--</v>
      </c>
      <c r="N126" s="18" t="str">
        <f t="shared" si="8"/>
        <v>--</v>
      </c>
      <c r="O126" s="18" t="str">
        <f t="shared" si="8"/>
        <v>--</v>
      </c>
      <c r="P126" s="101" t="str">
        <f t="shared" si="9"/>
        <v>--</v>
      </c>
    </row>
    <row r="127" spans="1:16" s="39" customFormat="1" ht="12" hidden="1" customHeight="1" x14ac:dyDescent="0.2">
      <c r="A127" s="11">
        <v>41</v>
      </c>
      <c r="C127" s="105" t="str">
        <f t="shared" si="5"/>
        <v>項目41</v>
      </c>
      <c r="D127" s="18" t="str">
        <f t="shared" si="6"/>
        <v>--</v>
      </c>
      <c r="E127" s="18" t="str">
        <f t="shared" si="6"/>
        <v>--</v>
      </c>
      <c r="F127" s="18" t="str">
        <f t="shared" si="6"/>
        <v>--</v>
      </c>
      <c r="G127" s="18" t="str">
        <f t="shared" si="6"/>
        <v>--</v>
      </c>
      <c r="H127" s="18" t="str">
        <f t="shared" si="6"/>
        <v>--</v>
      </c>
      <c r="I127" s="18" t="str">
        <f t="shared" si="7"/>
        <v>--</v>
      </c>
      <c r="J127" s="18" t="str">
        <f t="shared" si="7"/>
        <v>--</v>
      </c>
      <c r="K127" s="18" t="str">
        <f t="shared" si="7"/>
        <v>--</v>
      </c>
      <c r="L127" s="18" t="str">
        <f t="shared" si="7"/>
        <v>--</v>
      </c>
      <c r="M127" s="18" t="str">
        <f t="shared" si="7"/>
        <v>--</v>
      </c>
      <c r="N127" s="18" t="str">
        <f t="shared" si="8"/>
        <v>--</v>
      </c>
      <c r="O127" s="18" t="str">
        <f t="shared" si="8"/>
        <v>--</v>
      </c>
      <c r="P127" s="101" t="str">
        <f t="shared" si="9"/>
        <v>--</v>
      </c>
    </row>
    <row r="128" spans="1:16" s="39" customFormat="1" ht="12" hidden="1" customHeight="1" x14ac:dyDescent="0.2">
      <c r="A128" s="11">
        <v>42</v>
      </c>
      <c r="C128" s="105" t="str">
        <f t="shared" si="5"/>
        <v>項目42</v>
      </c>
      <c r="D128" s="18" t="str">
        <f t="shared" si="6"/>
        <v>--</v>
      </c>
      <c r="E128" s="18" t="str">
        <f t="shared" si="6"/>
        <v>--</v>
      </c>
      <c r="F128" s="18" t="str">
        <f t="shared" si="6"/>
        <v>--</v>
      </c>
      <c r="G128" s="18" t="str">
        <f t="shared" si="6"/>
        <v>--</v>
      </c>
      <c r="H128" s="18" t="str">
        <f t="shared" si="6"/>
        <v>--</v>
      </c>
      <c r="I128" s="18" t="str">
        <f t="shared" si="7"/>
        <v>--</v>
      </c>
      <c r="J128" s="18" t="str">
        <f t="shared" si="7"/>
        <v>--</v>
      </c>
      <c r="K128" s="18" t="str">
        <f t="shared" si="7"/>
        <v>--</v>
      </c>
      <c r="L128" s="18" t="str">
        <f t="shared" si="7"/>
        <v>--</v>
      </c>
      <c r="M128" s="18" t="str">
        <f t="shared" si="7"/>
        <v>--</v>
      </c>
      <c r="N128" s="18" t="str">
        <f t="shared" si="8"/>
        <v>--</v>
      </c>
      <c r="O128" s="18" t="str">
        <f t="shared" si="8"/>
        <v>--</v>
      </c>
      <c r="P128" s="101" t="str">
        <f t="shared" si="9"/>
        <v>--</v>
      </c>
    </row>
    <row r="129" spans="1:16" s="39" customFormat="1" ht="12" hidden="1" customHeight="1" x14ac:dyDescent="0.2">
      <c r="A129" s="11">
        <v>43</v>
      </c>
      <c r="C129" s="105" t="str">
        <f t="shared" si="5"/>
        <v>項目43</v>
      </c>
      <c r="D129" s="18" t="str">
        <f t="shared" si="6"/>
        <v>--</v>
      </c>
      <c r="E129" s="18" t="str">
        <f t="shared" si="6"/>
        <v>--</v>
      </c>
      <c r="F129" s="18" t="str">
        <f t="shared" si="6"/>
        <v>--</v>
      </c>
      <c r="G129" s="18" t="str">
        <f t="shared" si="6"/>
        <v>--</v>
      </c>
      <c r="H129" s="18" t="str">
        <f t="shared" si="6"/>
        <v>--</v>
      </c>
      <c r="I129" s="18" t="str">
        <f t="shared" si="7"/>
        <v>--</v>
      </c>
      <c r="J129" s="18" t="str">
        <f t="shared" si="7"/>
        <v>--</v>
      </c>
      <c r="K129" s="18" t="str">
        <f t="shared" si="7"/>
        <v>--</v>
      </c>
      <c r="L129" s="18" t="str">
        <f t="shared" si="7"/>
        <v>--</v>
      </c>
      <c r="M129" s="18" t="str">
        <f t="shared" si="7"/>
        <v>--</v>
      </c>
      <c r="N129" s="18" t="str">
        <f t="shared" si="8"/>
        <v>--</v>
      </c>
      <c r="O129" s="18" t="str">
        <f t="shared" si="8"/>
        <v>--</v>
      </c>
      <c r="P129" s="101" t="str">
        <f t="shared" si="9"/>
        <v>--</v>
      </c>
    </row>
    <row r="130" spans="1:16" s="39" customFormat="1" ht="12" hidden="1" customHeight="1" x14ac:dyDescent="0.2">
      <c r="A130" s="11">
        <v>44</v>
      </c>
      <c r="C130" s="105" t="str">
        <f t="shared" si="5"/>
        <v>項目44</v>
      </c>
      <c r="D130" s="18" t="str">
        <f t="shared" si="6"/>
        <v>--</v>
      </c>
      <c r="E130" s="18" t="str">
        <f t="shared" si="6"/>
        <v>--</v>
      </c>
      <c r="F130" s="18" t="str">
        <f t="shared" si="6"/>
        <v>--</v>
      </c>
      <c r="G130" s="18" t="str">
        <f t="shared" si="6"/>
        <v>--</v>
      </c>
      <c r="H130" s="18" t="str">
        <f t="shared" si="6"/>
        <v>--</v>
      </c>
      <c r="I130" s="18" t="str">
        <f t="shared" si="7"/>
        <v>--</v>
      </c>
      <c r="J130" s="18" t="str">
        <f t="shared" si="7"/>
        <v>--</v>
      </c>
      <c r="K130" s="18" t="str">
        <f t="shared" si="7"/>
        <v>--</v>
      </c>
      <c r="L130" s="18" t="str">
        <f t="shared" si="7"/>
        <v>--</v>
      </c>
      <c r="M130" s="18" t="str">
        <f t="shared" si="7"/>
        <v>--</v>
      </c>
      <c r="N130" s="18" t="str">
        <f t="shared" si="8"/>
        <v>--</v>
      </c>
      <c r="O130" s="18" t="str">
        <f t="shared" si="8"/>
        <v>--</v>
      </c>
      <c r="P130" s="101" t="str">
        <f t="shared" si="9"/>
        <v>--</v>
      </c>
    </row>
    <row r="131" spans="1:16" s="39" customFormat="1" ht="12" hidden="1" customHeight="1" x14ac:dyDescent="0.2">
      <c r="A131" s="11">
        <v>45</v>
      </c>
      <c r="C131" s="105" t="str">
        <f t="shared" si="5"/>
        <v>項目45</v>
      </c>
      <c r="D131" s="18" t="str">
        <f t="shared" si="6"/>
        <v>--</v>
      </c>
      <c r="E131" s="18" t="str">
        <f t="shared" si="6"/>
        <v>--</v>
      </c>
      <c r="F131" s="18" t="str">
        <f t="shared" si="6"/>
        <v>--</v>
      </c>
      <c r="G131" s="18" t="str">
        <f t="shared" si="6"/>
        <v>--</v>
      </c>
      <c r="H131" s="18" t="str">
        <f t="shared" si="6"/>
        <v>--</v>
      </c>
      <c r="I131" s="18" t="str">
        <f t="shared" si="7"/>
        <v>--</v>
      </c>
      <c r="J131" s="18" t="str">
        <f t="shared" si="7"/>
        <v>--</v>
      </c>
      <c r="K131" s="18" t="str">
        <f t="shared" si="7"/>
        <v>--</v>
      </c>
      <c r="L131" s="18" t="str">
        <f t="shared" si="7"/>
        <v>--</v>
      </c>
      <c r="M131" s="18" t="str">
        <f t="shared" si="7"/>
        <v>--</v>
      </c>
      <c r="N131" s="18" t="str">
        <f t="shared" si="8"/>
        <v>--</v>
      </c>
      <c r="O131" s="18" t="str">
        <f t="shared" si="8"/>
        <v>--</v>
      </c>
      <c r="P131" s="101" t="str">
        <f t="shared" si="9"/>
        <v>--</v>
      </c>
    </row>
    <row r="132" spans="1:16" s="39" customFormat="1" ht="12" hidden="1" customHeight="1" x14ac:dyDescent="0.2">
      <c r="A132" s="11">
        <v>46</v>
      </c>
      <c r="C132" s="105" t="str">
        <f t="shared" si="5"/>
        <v>項目46</v>
      </c>
      <c r="D132" s="18" t="str">
        <f t="shared" si="6"/>
        <v>--</v>
      </c>
      <c r="E132" s="18" t="str">
        <f t="shared" si="6"/>
        <v>--</v>
      </c>
      <c r="F132" s="18" t="str">
        <f t="shared" si="6"/>
        <v>--</v>
      </c>
      <c r="G132" s="18" t="str">
        <f t="shared" si="6"/>
        <v>--</v>
      </c>
      <c r="H132" s="18" t="str">
        <f t="shared" si="6"/>
        <v>--</v>
      </c>
      <c r="I132" s="18" t="str">
        <f t="shared" si="7"/>
        <v>--</v>
      </c>
      <c r="J132" s="18" t="str">
        <f t="shared" si="7"/>
        <v>--</v>
      </c>
      <c r="K132" s="18" t="str">
        <f t="shared" si="7"/>
        <v>--</v>
      </c>
      <c r="L132" s="18" t="str">
        <f t="shared" si="7"/>
        <v>--</v>
      </c>
      <c r="M132" s="18" t="str">
        <f t="shared" si="7"/>
        <v>--</v>
      </c>
      <c r="N132" s="18" t="str">
        <f t="shared" si="8"/>
        <v>--</v>
      </c>
      <c r="O132" s="18" t="str">
        <f t="shared" si="8"/>
        <v>--</v>
      </c>
      <c r="P132" s="101" t="str">
        <f t="shared" si="9"/>
        <v>--</v>
      </c>
    </row>
    <row r="133" spans="1:16" s="39" customFormat="1" ht="12" hidden="1" customHeight="1" x14ac:dyDescent="0.2">
      <c r="A133" s="11">
        <v>47</v>
      </c>
      <c r="C133" s="105" t="str">
        <f t="shared" si="5"/>
        <v>項目47</v>
      </c>
      <c r="D133" s="18" t="str">
        <f t="shared" si="6"/>
        <v>--</v>
      </c>
      <c r="E133" s="18" t="str">
        <f t="shared" si="6"/>
        <v>--</v>
      </c>
      <c r="F133" s="18" t="str">
        <f t="shared" si="6"/>
        <v>--</v>
      </c>
      <c r="G133" s="18" t="str">
        <f t="shared" si="6"/>
        <v>--</v>
      </c>
      <c r="H133" s="18" t="str">
        <f t="shared" si="6"/>
        <v>--</v>
      </c>
      <c r="I133" s="18" t="str">
        <f t="shared" si="7"/>
        <v>--</v>
      </c>
      <c r="J133" s="18" t="str">
        <f t="shared" si="7"/>
        <v>--</v>
      </c>
      <c r="K133" s="18" t="str">
        <f t="shared" si="7"/>
        <v>--</v>
      </c>
      <c r="L133" s="18" t="str">
        <f t="shared" si="7"/>
        <v>--</v>
      </c>
      <c r="M133" s="18" t="str">
        <f t="shared" si="7"/>
        <v>--</v>
      </c>
      <c r="N133" s="18" t="str">
        <f t="shared" si="8"/>
        <v>--</v>
      </c>
      <c r="O133" s="18" t="str">
        <f t="shared" si="8"/>
        <v>--</v>
      </c>
      <c r="P133" s="101" t="str">
        <f t="shared" si="9"/>
        <v>--</v>
      </c>
    </row>
    <row r="134" spans="1:16" s="39" customFormat="1" ht="12" hidden="1" customHeight="1" x14ac:dyDescent="0.2">
      <c r="A134" s="11">
        <v>48</v>
      </c>
      <c r="C134" s="105" t="str">
        <f t="shared" si="5"/>
        <v>項目48</v>
      </c>
      <c r="D134" s="18" t="str">
        <f t="shared" si="6"/>
        <v>--</v>
      </c>
      <c r="E134" s="18" t="str">
        <f t="shared" si="6"/>
        <v>--</v>
      </c>
      <c r="F134" s="18" t="str">
        <f t="shared" si="6"/>
        <v>--</v>
      </c>
      <c r="G134" s="18" t="str">
        <f t="shared" si="6"/>
        <v>--</v>
      </c>
      <c r="H134" s="18" t="str">
        <f t="shared" si="6"/>
        <v>--</v>
      </c>
      <c r="I134" s="18" t="str">
        <f t="shared" si="7"/>
        <v>--</v>
      </c>
      <c r="J134" s="18" t="str">
        <f t="shared" si="7"/>
        <v>--</v>
      </c>
      <c r="K134" s="18" t="str">
        <f t="shared" si="7"/>
        <v>--</v>
      </c>
      <c r="L134" s="18" t="str">
        <f t="shared" si="7"/>
        <v>--</v>
      </c>
      <c r="M134" s="18" t="str">
        <f t="shared" si="7"/>
        <v>--</v>
      </c>
      <c r="N134" s="18" t="str">
        <f t="shared" si="8"/>
        <v>--</v>
      </c>
      <c r="O134" s="18" t="str">
        <f t="shared" si="8"/>
        <v>--</v>
      </c>
      <c r="P134" s="101" t="str">
        <f t="shared" si="9"/>
        <v>--</v>
      </c>
    </row>
    <row r="135" spans="1:16" s="39" customFormat="1" ht="12" hidden="1" customHeight="1" x14ac:dyDescent="0.2">
      <c r="A135" s="11">
        <v>49</v>
      </c>
      <c r="C135" s="105" t="str">
        <f t="shared" si="5"/>
        <v>項目49</v>
      </c>
      <c r="D135" s="18" t="str">
        <f t="shared" si="6"/>
        <v>--</v>
      </c>
      <c r="E135" s="18" t="str">
        <f t="shared" si="6"/>
        <v>--</v>
      </c>
      <c r="F135" s="18" t="str">
        <f t="shared" si="6"/>
        <v>--</v>
      </c>
      <c r="G135" s="18" t="str">
        <f t="shared" si="6"/>
        <v>--</v>
      </c>
      <c r="H135" s="18" t="str">
        <f t="shared" si="6"/>
        <v>--</v>
      </c>
      <c r="I135" s="18" t="str">
        <f t="shared" si="7"/>
        <v>--</v>
      </c>
      <c r="J135" s="18" t="str">
        <f t="shared" si="7"/>
        <v>--</v>
      </c>
      <c r="K135" s="18" t="str">
        <f t="shared" si="7"/>
        <v>--</v>
      </c>
      <c r="L135" s="18" t="str">
        <f t="shared" si="7"/>
        <v>--</v>
      </c>
      <c r="M135" s="18" t="str">
        <f t="shared" si="7"/>
        <v>--</v>
      </c>
      <c r="N135" s="18" t="str">
        <f t="shared" si="8"/>
        <v>--</v>
      </c>
      <c r="O135" s="18" t="str">
        <f t="shared" si="8"/>
        <v>--</v>
      </c>
      <c r="P135" s="101" t="str">
        <f t="shared" si="9"/>
        <v>--</v>
      </c>
    </row>
    <row r="136" spans="1:16" s="39" customFormat="1" ht="12" hidden="1" customHeight="1" x14ac:dyDescent="0.2">
      <c r="A136" s="11">
        <v>50</v>
      </c>
      <c r="C136" s="105" t="str">
        <f t="shared" si="5"/>
        <v>項目50</v>
      </c>
      <c r="D136" s="18" t="str">
        <f t="shared" si="6"/>
        <v>--</v>
      </c>
      <c r="E136" s="18" t="str">
        <f t="shared" si="6"/>
        <v>--</v>
      </c>
      <c r="F136" s="18" t="str">
        <f t="shared" si="6"/>
        <v>--</v>
      </c>
      <c r="G136" s="18" t="str">
        <f t="shared" si="6"/>
        <v>--</v>
      </c>
      <c r="H136" s="18" t="str">
        <f t="shared" si="6"/>
        <v>--</v>
      </c>
      <c r="I136" s="18" t="str">
        <f t="shared" si="7"/>
        <v>--</v>
      </c>
      <c r="J136" s="18" t="str">
        <f t="shared" si="7"/>
        <v>--</v>
      </c>
      <c r="K136" s="18" t="str">
        <f t="shared" si="7"/>
        <v>--</v>
      </c>
      <c r="L136" s="18" t="str">
        <f t="shared" si="7"/>
        <v>--</v>
      </c>
      <c r="M136" s="18" t="str">
        <f t="shared" si="7"/>
        <v>--</v>
      </c>
      <c r="N136" s="18" t="str">
        <f t="shared" si="8"/>
        <v>--</v>
      </c>
      <c r="O136" s="18" t="str">
        <f t="shared" si="8"/>
        <v>--</v>
      </c>
      <c r="P136" s="101" t="str">
        <f t="shared" si="9"/>
        <v>--</v>
      </c>
    </row>
    <row r="137" spans="1:16" ht="12" customHeight="1" x14ac:dyDescent="0.2">
      <c r="A137" s="34"/>
    </row>
    <row r="138" spans="1:16" s="84" customFormat="1" ht="24" customHeight="1" x14ac:dyDescent="0.2">
      <c r="A138" s="113"/>
      <c r="C138" s="93" t="str">
        <f>"比較 【 " &amp; 分析種別名称 &amp; " 販売指数(" &amp; $D$1 &amp; ") 】" &amp; PI値モード名称</f>
        <v>比較 【 カテゴリー別 販売指数(金額) 】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 spans="1:16" s="39" customFormat="1" ht="12.75" customHeight="1" x14ac:dyDescent="0.2">
      <c r="A139" s="11"/>
      <c r="C139" s="94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P139" s="96" t="str">
        <f>IF(比較POS名称="","",比較POS名称) &amp;  " (" &amp; IF(年度開始年月=分析終了年月,年度開始年月,年度開始年月&amp;"～"&amp;分析終了年月) &amp; ")"</f>
        <v>RDS06 スーパー  00 全国 (2017年4月～2018年3月)</v>
      </c>
    </row>
    <row r="140" spans="1:16" ht="12" customHeight="1" x14ac:dyDescent="0.2">
      <c r="A140" s="34"/>
    </row>
    <row r="141" spans="1:16" ht="12" customHeight="1" x14ac:dyDescent="0.2">
      <c r="A141" s="34"/>
    </row>
    <row r="142" spans="1:16" ht="12" customHeight="1" x14ac:dyDescent="0.2">
      <c r="A142" s="34"/>
    </row>
    <row r="143" spans="1:16" ht="12" customHeight="1" x14ac:dyDescent="0.2">
      <c r="A143" s="34"/>
    </row>
    <row r="144" spans="1:16" ht="12" customHeight="1" x14ac:dyDescent="0.2">
      <c r="A144" s="34"/>
    </row>
    <row r="145" spans="1:1" ht="12" customHeight="1" x14ac:dyDescent="0.2">
      <c r="A145" s="34"/>
    </row>
    <row r="146" spans="1:1" ht="12" customHeight="1" x14ac:dyDescent="0.2">
      <c r="A146" s="34"/>
    </row>
    <row r="147" spans="1:1" ht="12" customHeight="1" x14ac:dyDescent="0.2">
      <c r="A147" s="34"/>
    </row>
    <row r="148" spans="1:1" ht="12" customHeight="1" x14ac:dyDescent="0.2">
      <c r="A148" s="34"/>
    </row>
    <row r="149" spans="1:1" ht="12" customHeight="1" x14ac:dyDescent="0.2">
      <c r="A149" s="34"/>
    </row>
    <row r="150" spans="1:1" ht="12" customHeight="1" x14ac:dyDescent="0.2">
      <c r="A150" s="34"/>
    </row>
    <row r="151" spans="1:1" ht="12" customHeight="1" x14ac:dyDescent="0.2">
      <c r="A151" s="34"/>
    </row>
    <row r="152" spans="1:1" ht="12" customHeight="1" x14ac:dyDescent="0.2">
      <c r="A152" s="34"/>
    </row>
    <row r="153" spans="1:1" ht="12" customHeight="1" x14ac:dyDescent="0.2">
      <c r="A153" s="34"/>
    </row>
    <row r="154" spans="1:1" ht="12" customHeight="1" x14ac:dyDescent="0.2">
      <c r="A154" s="34"/>
    </row>
    <row r="155" spans="1:1" ht="12" customHeight="1" x14ac:dyDescent="0.2">
      <c r="A155" s="34"/>
    </row>
    <row r="156" spans="1:1" ht="12" customHeight="1" x14ac:dyDescent="0.2">
      <c r="A156" s="34"/>
    </row>
    <row r="157" spans="1:1" ht="12" customHeight="1" x14ac:dyDescent="0.2">
      <c r="A157" s="34"/>
    </row>
    <row r="158" spans="1:1" ht="12" customHeight="1" x14ac:dyDescent="0.2">
      <c r="A158" s="34"/>
    </row>
    <row r="159" spans="1:1" ht="12" customHeight="1" x14ac:dyDescent="0.2">
      <c r="A159" s="34"/>
    </row>
    <row r="160" spans="1:1" ht="12" customHeight="1" x14ac:dyDescent="0.2">
      <c r="A160" s="34"/>
    </row>
    <row r="161" spans="1:16" ht="12" customHeight="1" x14ac:dyDescent="0.2">
      <c r="A161" s="34"/>
    </row>
    <row r="162" spans="1:16" ht="12" customHeight="1" x14ac:dyDescent="0.2">
      <c r="A162" s="34"/>
    </row>
    <row r="163" spans="1:16" ht="12" customHeight="1" x14ac:dyDescent="0.2">
      <c r="A163" s="34"/>
    </row>
    <row r="164" spans="1:16" ht="12" customHeight="1" x14ac:dyDescent="0.2">
      <c r="A164" s="34"/>
    </row>
    <row r="165" spans="1:16" ht="12" customHeight="1" x14ac:dyDescent="0.2">
      <c r="A165" s="34"/>
    </row>
    <row r="166" spans="1:16" ht="12" customHeight="1" x14ac:dyDescent="0.2">
      <c r="A166" s="34"/>
    </row>
    <row r="167" spans="1:16" ht="12" customHeight="1" x14ac:dyDescent="0.2">
      <c r="A167" s="34"/>
    </row>
    <row r="168" spans="1:16" ht="12" customHeight="1" thickBot="1" x14ac:dyDescent="0.25">
      <c r="A168" s="34"/>
      <c r="C168" s="205" t="str">
        <f>"平均を100とした場合の指数"</f>
        <v>平均を100とした場合の指数</v>
      </c>
      <c r="D168" s="11">
        <v>0</v>
      </c>
      <c r="E168" s="11">
        <v>1</v>
      </c>
      <c r="F168" s="11">
        <v>2</v>
      </c>
      <c r="G168" s="11">
        <v>3</v>
      </c>
      <c r="H168" s="11">
        <v>4</v>
      </c>
      <c r="I168" s="11">
        <v>5</v>
      </c>
      <c r="J168" s="11">
        <v>6</v>
      </c>
      <c r="K168" s="11">
        <v>7</v>
      </c>
      <c r="L168" s="11">
        <v>8</v>
      </c>
      <c r="M168" s="11">
        <v>9</v>
      </c>
      <c r="N168" s="11">
        <v>10</v>
      </c>
      <c r="O168" s="11">
        <v>11</v>
      </c>
    </row>
    <row r="169" spans="1:16" s="39" customFormat="1" ht="18" customHeight="1" thickBot="1" x14ac:dyDescent="0.25">
      <c r="A169" s="11"/>
      <c r="C169" s="205" t="str">
        <f>分析オプション</f>
        <v xml:space="preserve"> [税抜分析]</v>
      </c>
      <c r="D169" s="99" t="str">
        <f>INFO!AC$4</f>
        <v>4月</v>
      </c>
      <c r="E169" s="29" t="str">
        <f>INFO!AD$4</f>
        <v>5月</v>
      </c>
      <c r="F169" s="29" t="str">
        <f>INFO!AE$4</f>
        <v>6月</v>
      </c>
      <c r="G169" s="29" t="str">
        <f>INFO!AF$4</f>
        <v>7月</v>
      </c>
      <c r="H169" s="29" t="str">
        <f>INFO!AG$4</f>
        <v>8月</v>
      </c>
      <c r="I169" s="29" t="str">
        <f>INFO!AH$4</f>
        <v>9月</v>
      </c>
      <c r="J169" s="29" t="str">
        <f>INFO!AI$4</f>
        <v>10月</v>
      </c>
      <c r="K169" s="29" t="str">
        <f>INFO!AJ$4</f>
        <v>11月</v>
      </c>
      <c r="L169" s="29" t="str">
        <f>INFO!AK$4</f>
        <v>12月</v>
      </c>
      <c r="M169" s="29" t="str">
        <f>INFO!AL$4</f>
        <v>1月</v>
      </c>
      <c r="N169" s="29" t="str">
        <f>INFO!AM$4</f>
        <v>2月</v>
      </c>
      <c r="O169" s="98" t="str">
        <f>INFO!AN$4</f>
        <v>3月</v>
      </c>
      <c r="P169" s="188"/>
    </row>
    <row r="170" spans="1:16" s="39" customFormat="1" ht="15" customHeight="1" x14ac:dyDescent="0.2">
      <c r="A170" s="11">
        <v>1</v>
      </c>
      <c r="C170" s="135" t="str">
        <f t="shared" ref="C170:C219" si="10">$C34</f>
        <v>加工食品</v>
      </c>
      <c r="D170" s="326" t="str">
        <f t="shared" ref="D170:H219" si="11">IF(ISERROR(D223/$P223), "--", D223/$P223*100)</f>
        <v>--</v>
      </c>
      <c r="E170" s="69">
        <f t="shared" si="11"/>
        <v>95.872014220720857</v>
      </c>
      <c r="F170" s="69">
        <f t="shared" si="11"/>
        <v>96.625412242856285</v>
      </c>
      <c r="G170" s="40">
        <f t="shared" si="11"/>
        <v>96.988504573084924</v>
      </c>
      <c r="H170" s="40">
        <f t="shared" si="11"/>
        <v>97.780812088983055</v>
      </c>
      <c r="I170" s="40">
        <f t="shared" ref="I170:M219" si="12">IF(ISERROR(I223/$P223), "--", I223/$P223*100)</f>
        <v>94.713644795901416</v>
      </c>
      <c r="J170" s="40">
        <f t="shared" si="12"/>
        <v>103.2074689235219</v>
      </c>
      <c r="K170" s="40">
        <f t="shared" si="12"/>
        <v>99.679681851510821</v>
      </c>
      <c r="L170" s="40">
        <f t="shared" si="12"/>
        <v>124.97216858570322</v>
      </c>
      <c r="M170" s="40">
        <f t="shared" si="12"/>
        <v>96.61567737377851</v>
      </c>
      <c r="N170" s="40">
        <f t="shared" ref="N170:O219" si="13">IF(ISERROR(N223/$P223), "--", N223/$P223*100)</f>
        <v>93.033240892880414</v>
      </c>
      <c r="O170" s="330">
        <f t="shared" si="13"/>
        <v>100.51137445105856</v>
      </c>
      <c r="P170" s="204"/>
    </row>
    <row r="171" spans="1:16" s="39" customFormat="1" ht="15" customHeight="1" x14ac:dyDescent="0.2">
      <c r="A171" s="11">
        <v>2</v>
      </c>
      <c r="C171" s="132" t="str">
        <f t="shared" si="10"/>
        <v>生鮮食品</v>
      </c>
      <c r="D171" s="159" t="str">
        <f t="shared" si="11"/>
        <v>--</v>
      </c>
      <c r="E171" s="33">
        <f t="shared" si="11"/>
        <v>98.358794084489475</v>
      </c>
      <c r="F171" s="33">
        <f t="shared" si="11"/>
        <v>99.722082449940686</v>
      </c>
      <c r="G171" s="33">
        <f t="shared" si="11"/>
        <v>91.237206251489425</v>
      </c>
      <c r="H171" s="33">
        <f t="shared" si="11"/>
        <v>91.178696763478371</v>
      </c>
      <c r="I171" s="33">
        <f t="shared" si="12"/>
        <v>94.367661289253078</v>
      </c>
      <c r="J171" s="33">
        <f t="shared" si="12"/>
        <v>105.32078909861218</v>
      </c>
      <c r="K171" s="33">
        <f t="shared" si="12"/>
        <v>98.854805828357385</v>
      </c>
      <c r="L171" s="33">
        <f t="shared" si="12"/>
        <v>114.41490036697084</v>
      </c>
      <c r="M171" s="33">
        <f t="shared" si="12"/>
        <v>104.1272170584906</v>
      </c>
      <c r="N171" s="33">
        <f t="shared" si="13"/>
        <v>98.799516816638416</v>
      </c>
      <c r="O171" s="282">
        <f t="shared" si="13"/>
        <v>103.61832999227929</v>
      </c>
      <c r="P171" s="204"/>
    </row>
    <row r="172" spans="1:16" s="39" customFormat="1" ht="15" customHeight="1" thickBot="1" x14ac:dyDescent="0.25">
      <c r="A172" s="11">
        <v>3</v>
      </c>
      <c r="C172" s="132" t="str">
        <f t="shared" si="10"/>
        <v>菓子類</v>
      </c>
      <c r="D172" s="159" t="str">
        <f t="shared" si="11"/>
        <v>--</v>
      </c>
      <c r="E172" s="33">
        <f t="shared" si="11"/>
        <v>100.89898449130081</v>
      </c>
      <c r="F172" s="33">
        <f t="shared" si="11"/>
        <v>99.71824383497237</v>
      </c>
      <c r="G172" s="33">
        <f t="shared" si="11"/>
        <v>104.63601199913649</v>
      </c>
      <c r="H172" s="33">
        <f t="shared" si="11"/>
        <v>105.33712417178853</v>
      </c>
      <c r="I172" s="33">
        <f t="shared" si="12"/>
        <v>94.840541021268422</v>
      </c>
      <c r="J172" s="33">
        <f t="shared" si="12"/>
        <v>97.588890955896261</v>
      </c>
      <c r="K172" s="33">
        <f t="shared" si="12"/>
        <v>90.655830617712368</v>
      </c>
      <c r="L172" s="33">
        <f t="shared" si="12"/>
        <v>110.22042846644757</v>
      </c>
      <c r="M172" s="33">
        <f t="shared" si="12"/>
        <v>94.101062501947226</v>
      </c>
      <c r="N172" s="33">
        <f t="shared" si="13"/>
        <v>97.960995425758355</v>
      </c>
      <c r="O172" s="282">
        <f t="shared" si="13"/>
        <v>104.04188651377144</v>
      </c>
      <c r="P172" s="204"/>
    </row>
    <row r="173" spans="1:16" s="39" customFormat="1" ht="15" hidden="1" customHeight="1" x14ac:dyDescent="0.2">
      <c r="A173" s="11">
        <v>4</v>
      </c>
      <c r="C173" s="132" t="str">
        <f t="shared" si="10"/>
        <v>項目4</v>
      </c>
      <c r="D173" s="159" t="str">
        <f t="shared" si="11"/>
        <v>--</v>
      </c>
      <c r="E173" s="33" t="str">
        <f t="shared" si="11"/>
        <v>--</v>
      </c>
      <c r="F173" s="33" t="str">
        <f t="shared" si="11"/>
        <v>--</v>
      </c>
      <c r="G173" s="33" t="str">
        <f t="shared" si="11"/>
        <v>--</v>
      </c>
      <c r="H173" s="33" t="str">
        <f t="shared" si="11"/>
        <v>--</v>
      </c>
      <c r="I173" s="33" t="str">
        <f t="shared" si="12"/>
        <v>--</v>
      </c>
      <c r="J173" s="33" t="str">
        <f t="shared" si="12"/>
        <v>--</v>
      </c>
      <c r="K173" s="33" t="str">
        <f t="shared" si="12"/>
        <v>--</v>
      </c>
      <c r="L173" s="33" t="str">
        <f t="shared" si="12"/>
        <v>--</v>
      </c>
      <c r="M173" s="33" t="str">
        <f t="shared" si="12"/>
        <v>--</v>
      </c>
      <c r="N173" s="33" t="str">
        <f t="shared" si="13"/>
        <v>--</v>
      </c>
      <c r="O173" s="282" t="str">
        <f t="shared" si="13"/>
        <v>--</v>
      </c>
      <c r="P173" s="204"/>
    </row>
    <row r="174" spans="1:16" s="39" customFormat="1" ht="15" hidden="1" customHeight="1" x14ac:dyDescent="0.2">
      <c r="A174" s="11">
        <v>5</v>
      </c>
      <c r="C174" s="132" t="str">
        <f t="shared" si="10"/>
        <v>項目5</v>
      </c>
      <c r="D174" s="159" t="str">
        <f t="shared" si="11"/>
        <v>--</v>
      </c>
      <c r="E174" s="33" t="str">
        <f t="shared" si="11"/>
        <v>--</v>
      </c>
      <c r="F174" s="33" t="str">
        <f t="shared" si="11"/>
        <v>--</v>
      </c>
      <c r="G174" s="33" t="str">
        <f t="shared" si="11"/>
        <v>--</v>
      </c>
      <c r="H174" s="33" t="str">
        <f t="shared" si="11"/>
        <v>--</v>
      </c>
      <c r="I174" s="33" t="str">
        <f t="shared" si="12"/>
        <v>--</v>
      </c>
      <c r="J174" s="33" t="str">
        <f t="shared" si="12"/>
        <v>--</v>
      </c>
      <c r="K174" s="33" t="str">
        <f t="shared" si="12"/>
        <v>--</v>
      </c>
      <c r="L174" s="33" t="str">
        <f t="shared" si="12"/>
        <v>--</v>
      </c>
      <c r="M174" s="33" t="str">
        <f t="shared" si="12"/>
        <v>--</v>
      </c>
      <c r="N174" s="33" t="str">
        <f t="shared" si="13"/>
        <v>--</v>
      </c>
      <c r="O174" s="282" t="str">
        <f t="shared" si="13"/>
        <v>--</v>
      </c>
      <c r="P174" s="204"/>
    </row>
    <row r="175" spans="1:16" s="39" customFormat="1" ht="15" hidden="1" customHeight="1" x14ac:dyDescent="0.2">
      <c r="A175" s="11">
        <v>6</v>
      </c>
      <c r="C175" s="132" t="str">
        <f t="shared" si="10"/>
        <v>項目6</v>
      </c>
      <c r="D175" s="159" t="str">
        <f t="shared" si="11"/>
        <v>--</v>
      </c>
      <c r="E175" s="33" t="str">
        <f t="shared" si="11"/>
        <v>--</v>
      </c>
      <c r="F175" s="33" t="str">
        <f t="shared" si="11"/>
        <v>--</v>
      </c>
      <c r="G175" s="33" t="str">
        <f t="shared" si="11"/>
        <v>--</v>
      </c>
      <c r="H175" s="33" t="str">
        <f t="shared" si="11"/>
        <v>--</v>
      </c>
      <c r="I175" s="33" t="str">
        <f t="shared" si="12"/>
        <v>--</v>
      </c>
      <c r="J175" s="33" t="str">
        <f t="shared" si="12"/>
        <v>--</v>
      </c>
      <c r="K175" s="33" t="str">
        <f t="shared" si="12"/>
        <v>--</v>
      </c>
      <c r="L175" s="33" t="str">
        <f t="shared" si="12"/>
        <v>--</v>
      </c>
      <c r="M175" s="33" t="str">
        <f t="shared" si="12"/>
        <v>--</v>
      </c>
      <c r="N175" s="33" t="str">
        <f t="shared" si="13"/>
        <v>--</v>
      </c>
      <c r="O175" s="282" t="str">
        <f t="shared" si="13"/>
        <v>--</v>
      </c>
      <c r="P175" s="204"/>
    </row>
    <row r="176" spans="1:16" s="39" customFormat="1" ht="15" hidden="1" customHeight="1" x14ac:dyDescent="0.2">
      <c r="A176" s="11">
        <v>7</v>
      </c>
      <c r="C176" s="132" t="str">
        <f t="shared" si="10"/>
        <v>項目7</v>
      </c>
      <c r="D176" s="159" t="str">
        <f t="shared" si="11"/>
        <v>--</v>
      </c>
      <c r="E176" s="33" t="str">
        <f t="shared" si="11"/>
        <v>--</v>
      </c>
      <c r="F176" s="33" t="str">
        <f t="shared" si="11"/>
        <v>--</v>
      </c>
      <c r="G176" s="33" t="str">
        <f t="shared" si="11"/>
        <v>--</v>
      </c>
      <c r="H176" s="33" t="str">
        <f t="shared" si="11"/>
        <v>--</v>
      </c>
      <c r="I176" s="33" t="str">
        <f t="shared" si="12"/>
        <v>--</v>
      </c>
      <c r="J176" s="33" t="str">
        <f t="shared" si="12"/>
        <v>--</v>
      </c>
      <c r="K176" s="33" t="str">
        <f t="shared" si="12"/>
        <v>--</v>
      </c>
      <c r="L176" s="33" t="str">
        <f t="shared" si="12"/>
        <v>--</v>
      </c>
      <c r="M176" s="33" t="str">
        <f t="shared" si="12"/>
        <v>--</v>
      </c>
      <c r="N176" s="33" t="str">
        <f t="shared" si="13"/>
        <v>--</v>
      </c>
      <c r="O176" s="282" t="str">
        <f t="shared" si="13"/>
        <v>--</v>
      </c>
      <c r="P176" s="204"/>
    </row>
    <row r="177" spans="1:16" s="39" customFormat="1" ht="15" hidden="1" customHeight="1" x14ac:dyDescent="0.2">
      <c r="A177" s="11">
        <v>8</v>
      </c>
      <c r="C177" s="132" t="str">
        <f t="shared" si="10"/>
        <v>項目8</v>
      </c>
      <c r="D177" s="159" t="str">
        <f t="shared" si="11"/>
        <v>--</v>
      </c>
      <c r="E177" s="33" t="str">
        <f t="shared" si="11"/>
        <v>--</v>
      </c>
      <c r="F177" s="33" t="str">
        <f t="shared" si="11"/>
        <v>--</v>
      </c>
      <c r="G177" s="33" t="str">
        <f t="shared" si="11"/>
        <v>--</v>
      </c>
      <c r="H177" s="33" t="str">
        <f t="shared" si="11"/>
        <v>--</v>
      </c>
      <c r="I177" s="33" t="str">
        <f t="shared" si="12"/>
        <v>--</v>
      </c>
      <c r="J177" s="33" t="str">
        <f t="shared" si="12"/>
        <v>--</v>
      </c>
      <c r="K177" s="33" t="str">
        <f t="shared" si="12"/>
        <v>--</v>
      </c>
      <c r="L177" s="33" t="str">
        <f t="shared" si="12"/>
        <v>--</v>
      </c>
      <c r="M177" s="33" t="str">
        <f t="shared" si="12"/>
        <v>--</v>
      </c>
      <c r="N177" s="33" t="str">
        <f t="shared" si="13"/>
        <v>--</v>
      </c>
      <c r="O177" s="282" t="str">
        <f t="shared" si="13"/>
        <v>--</v>
      </c>
      <c r="P177" s="204"/>
    </row>
    <row r="178" spans="1:16" s="39" customFormat="1" ht="15" hidden="1" customHeight="1" x14ac:dyDescent="0.2">
      <c r="A178" s="11">
        <v>9</v>
      </c>
      <c r="C178" s="132" t="str">
        <f t="shared" si="10"/>
        <v>項目9</v>
      </c>
      <c r="D178" s="159" t="str">
        <f t="shared" si="11"/>
        <v>--</v>
      </c>
      <c r="E178" s="33" t="str">
        <f t="shared" si="11"/>
        <v>--</v>
      </c>
      <c r="F178" s="33" t="str">
        <f t="shared" si="11"/>
        <v>--</v>
      </c>
      <c r="G178" s="33" t="str">
        <f t="shared" si="11"/>
        <v>--</v>
      </c>
      <c r="H178" s="33" t="str">
        <f t="shared" si="11"/>
        <v>--</v>
      </c>
      <c r="I178" s="33" t="str">
        <f t="shared" si="12"/>
        <v>--</v>
      </c>
      <c r="J178" s="33" t="str">
        <f t="shared" si="12"/>
        <v>--</v>
      </c>
      <c r="K178" s="33" t="str">
        <f t="shared" si="12"/>
        <v>--</v>
      </c>
      <c r="L178" s="33" t="str">
        <f t="shared" si="12"/>
        <v>--</v>
      </c>
      <c r="M178" s="33" t="str">
        <f t="shared" si="12"/>
        <v>--</v>
      </c>
      <c r="N178" s="33" t="str">
        <f t="shared" si="13"/>
        <v>--</v>
      </c>
      <c r="O178" s="282" t="str">
        <f t="shared" si="13"/>
        <v>--</v>
      </c>
      <c r="P178" s="204"/>
    </row>
    <row r="179" spans="1:16" s="39" customFormat="1" ht="15" hidden="1" customHeight="1" x14ac:dyDescent="0.2">
      <c r="A179" s="11">
        <v>10</v>
      </c>
      <c r="C179" s="132" t="str">
        <f t="shared" si="10"/>
        <v>項目10</v>
      </c>
      <c r="D179" s="159" t="str">
        <f t="shared" si="11"/>
        <v>--</v>
      </c>
      <c r="E179" s="33" t="str">
        <f t="shared" si="11"/>
        <v>--</v>
      </c>
      <c r="F179" s="33" t="str">
        <f t="shared" si="11"/>
        <v>--</v>
      </c>
      <c r="G179" s="33" t="str">
        <f t="shared" si="11"/>
        <v>--</v>
      </c>
      <c r="H179" s="33" t="str">
        <f t="shared" si="11"/>
        <v>--</v>
      </c>
      <c r="I179" s="33" t="str">
        <f t="shared" si="12"/>
        <v>--</v>
      </c>
      <c r="J179" s="33" t="str">
        <f t="shared" si="12"/>
        <v>--</v>
      </c>
      <c r="K179" s="33" t="str">
        <f t="shared" si="12"/>
        <v>--</v>
      </c>
      <c r="L179" s="33" t="str">
        <f t="shared" si="12"/>
        <v>--</v>
      </c>
      <c r="M179" s="33" t="str">
        <f t="shared" si="12"/>
        <v>--</v>
      </c>
      <c r="N179" s="33" t="str">
        <f t="shared" si="13"/>
        <v>--</v>
      </c>
      <c r="O179" s="282" t="str">
        <f t="shared" si="13"/>
        <v>--</v>
      </c>
      <c r="P179" s="204"/>
    </row>
    <row r="180" spans="1:16" s="39" customFormat="1" ht="15" hidden="1" customHeight="1" x14ac:dyDescent="0.2">
      <c r="A180" s="11">
        <v>11</v>
      </c>
      <c r="C180" s="132" t="str">
        <f t="shared" si="10"/>
        <v>項目11</v>
      </c>
      <c r="D180" s="159" t="str">
        <f t="shared" si="11"/>
        <v>--</v>
      </c>
      <c r="E180" s="33" t="str">
        <f t="shared" si="11"/>
        <v>--</v>
      </c>
      <c r="F180" s="33" t="str">
        <f t="shared" si="11"/>
        <v>--</v>
      </c>
      <c r="G180" s="33" t="str">
        <f t="shared" si="11"/>
        <v>--</v>
      </c>
      <c r="H180" s="33" t="str">
        <f t="shared" si="11"/>
        <v>--</v>
      </c>
      <c r="I180" s="33" t="str">
        <f t="shared" si="12"/>
        <v>--</v>
      </c>
      <c r="J180" s="33" t="str">
        <f t="shared" si="12"/>
        <v>--</v>
      </c>
      <c r="K180" s="33" t="str">
        <f t="shared" si="12"/>
        <v>--</v>
      </c>
      <c r="L180" s="33" t="str">
        <f t="shared" si="12"/>
        <v>--</v>
      </c>
      <c r="M180" s="33" t="str">
        <f t="shared" si="12"/>
        <v>--</v>
      </c>
      <c r="N180" s="33" t="str">
        <f t="shared" si="13"/>
        <v>--</v>
      </c>
      <c r="O180" s="282" t="str">
        <f t="shared" si="13"/>
        <v>--</v>
      </c>
      <c r="P180" s="204"/>
    </row>
    <row r="181" spans="1:16" s="39" customFormat="1" ht="15" hidden="1" customHeight="1" x14ac:dyDescent="0.2">
      <c r="A181" s="11">
        <v>12</v>
      </c>
      <c r="C181" s="132" t="str">
        <f t="shared" si="10"/>
        <v>項目12</v>
      </c>
      <c r="D181" s="159" t="str">
        <f t="shared" si="11"/>
        <v>--</v>
      </c>
      <c r="E181" s="33" t="str">
        <f t="shared" si="11"/>
        <v>--</v>
      </c>
      <c r="F181" s="33" t="str">
        <f t="shared" si="11"/>
        <v>--</v>
      </c>
      <c r="G181" s="33" t="str">
        <f t="shared" si="11"/>
        <v>--</v>
      </c>
      <c r="H181" s="33" t="str">
        <f t="shared" si="11"/>
        <v>--</v>
      </c>
      <c r="I181" s="33" t="str">
        <f t="shared" si="12"/>
        <v>--</v>
      </c>
      <c r="J181" s="33" t="str">
        <f t="shared" si="12"/>
        <v>--</v>
      </c>
      <c r="K181" s="33" t="str">
        <f t="shared" si="12"/>
        <v>--</v>
      </c>
      <c r="L181" s="33" t="str">
        <f t="shared" si="12"/>
        <v>--</v>
      </c>
      <c r="M181" s="33" t="str">
        <f t="shared" si="12"/>
        <v>--</v>
      </c>
      <c r="N181" s="33" t="str">
        <f t="shared" si="13"/>
        <v>--</v>
      </c>
      <c r="O181" s="282" t="str">
        <f t="shared" si="13"/>
        <v>--</v>
      </c>
      <c r="P181" s="204"/>
    </row>
    <row r="182" spans="1:16" s="39" customFormat="1" ht="15" hidden="1" customHeight="1" x14ac:dyDescent="0.2">
      <c r="A182" s="11">
        <v>13</v>
      </c>
      <c r="C182" s="132" t="str">
        <f t="shared" si="10"/>
        <v>項目13</v>
      </c>
      <c r="D182" s="159" t="str">
        <f t="shared" si="11"/>
        <v>--</v>
      </c>
      <c r="E182" s="33" t="str">
        <f t="shared" si="11"/>
        <v>--</v>
      </c>
      <c r="F182" s="33" t="str">
        <f t="shared" si="11"/>
        <v>--</v>
      </c>
      <c r="G182" s="33" t="str">
        <f t="shared" si="11"/>
        <v>--</v>
      </c>
      <c r="H182" s="33" t="str">
        <f t="shared" si="11"/>
        <v>--</v>
      </c>
      <c r="I182" s="33" t="str">
        <f t="shared" si="12"/>
        <v>--</v>
      </c>
      <c r="J182" s="33" t="str">
        <f t="shared" si="12"/>
        <v>--</v>
      </c>
      <c r="K182" s="33" t="str">
        <f t="shared" si="12"/>
        <v>--</v>
      </c>
      <c r="L182" s="33" t="str">
        <f t="shared" si="12"/>
        <v>--</v>
      </c>
      <c r="M182" s="33" t="str">
        <f t="shared" si="12"/>
        <v>--</v>
      </c>
      <c r="N182" s="33" t="str">
        <f t="shared" si="13"/>
        <v>--</v>
      </c>
      <c r="O182" s="282" t="str">
        <f t="shared" si="13"/>
        <v>--</v>
      </c>
      <c r="P182" s="204"/>
    </row>
    <row r="183" spans="1:16" s="39" customFormat="1" ht="15" hidden="1" customHeight="1" x14ac:dyDescent="0.2">
      <c r="A183" s="11">
        <v>14</v>
      </c>
      <c r="C183" s="132" t="str">
        <f t="shared" si="10"/>
        <v>項目14</v>
      </c>
      <c r="D183" s="159" t="str">
        <f t="shared" si="11"/>
        <v>--</v>
      </c>
      <c r="E183" s="33" t="str">
        <f t="shared" si="11"/>
        <v>--</v>
      </c>
      <c r="F183" s="33" t="str">
        <f t="shared" si="11"/>
        <v>--</v>
      </c>
      <c r="G183" s="33" t="str">
        <f t="shared" si="11"/>
        <v>--</v>
      </c>
      <c r="H183" s="33" t="str">
        <f t="shared" si="11"/>
        <v>--</v>
      </c>
      <c r="I183" s="33" t="str">
        <f t="shared" si="12"/>
        <v>--</v>
      </c>
      <c r="J183" s="33" t="str">
        <f t="shared" si="12"/>
        <v>--</v>
      </c>
      <c r="K183" s="33" t="str">
        <f t="shared" si="12"/>
        <v>--</v>
      </c>
      <c r="L183" s="33" t="str">
        <f t="shared" si="12"/>
        <v>--</v>
      </c>
      <c r="M183" s="33" t="str">
        <f t="shared" si="12"/>
        <v>--</v>
      </c>
      <c r="N183" s="33" t="str">
        <f t="shared" si="13"/>
        <v>--</v>
      </c>
      <c r="O183" s="282" t="str">
        <f t="shared" si="13"/>
        <v>--</v>
      </c>
      <c r="P183" s="204"/>
    </row>
    <row r="184" spans="1:16" s="39" customFormat="1" ht="15" hidden="1" customHeight="1" x14ac:dyDescent="0.2">
      <c r="A184" s="11">
        <v>15</v>
      </c>
      <c r="C184" s="132" t="str">
        <f t="shared" si="10"/>
        <v>項目15</v>
      </c>
      <c r="D184" s="159" t="str">
        <f t="shared" si="11"/>
        <v>--</v>
      </c>
      <c r="E184" s="33" t="str">
        <f t="shared" si="11"/>
        <v>--</v>
      </c>
      <c r="F184" s="33" t="str">
        <f t="shared" si="11"/>
        <v>--</v>
      </c>
      <c r="G184" s="33" t="str">
        <f t="shared" si="11"/>
        <v>--</v>
      </c>
      <c r="H184" s="33" t="str">
        <f t="shared" si="11"/>
        <v>--</v>
      </c>
      <c r="I184" s="33" t="str">
        <f t="shared" si="12"/>
        <v>--</v>
      </c>
      <c r="J184" s="33" t="str">
        <f t="shared" si="12"/>
        <v>--</v>
      </c>
      <c r="K184" s="33" t="str">
        <f t="shared" si="12"/>
        <v>--</v>
      </c>
      <c r="L184" s="33" t="str">
        <f t="shared" si="12"/>
        <v>--</v>
      </c>
      <c r="M184" s="33" t="str">
        <f t="shared" si="12"/>
        <v>--</v>
      </c>
      <c r="N184" s="33" t="str">
        <f t="shared" si="13"/>
        <v>--</v>
      </c>
      <c r="O184" s="282" t="str">
        <f t="shared" si="13"/>
        <v>--</v>
      </c>
      <c r="P184" s="204"/>
    </row>
    <row r="185" spans="1:16" s="39" customFormat="1" ht="15" hidden="1" customHeight="1" x14ac:dyDescent="0.2">
      <c r="A185" s="11">
        <v>16</v>
      </c>
      <c r="C185" s="132" t="str">
        <f t="shared" si="10"/>
        <v>項目16</v>
      </c>
      <c r="D185" s="159" t="str">
        <f t="shared" si="11"/>
        <v>--</v>
      </c>
      <c r="E185" s="33" t="str">
        <f t="shared" si="11"/>
        <v>--</v>
      </c>
      <c r="F185" s="33" t="str">
        <f t="shared" si="11"/>
        <v>--</v>
      </c>
      <c r="G185" s="33" t="str">
        <f t="shared" si="11"/>
        <v>--</v>
      </c>
      <c r="H185" s="33" t="str">
        <f t="shared" si="11"/>
        <v>--</v>
      </c>
      <c r="I185" s="33" t="str">
        <f t="shared" si="12"/>
        <v>--</v>
      </c>
      <c r="J185" s="33" t="str">
        <f t="shared" si="12"/>
        <v>--</v>
      </c>
      <c r="K185" s="33" t="str">
        <f t="shared" si="12"/>
        <v>--</v>
      </c>
      <c r="L185" s="33" t="str">
        <f t="shared" si="12"/>
        <v>--</v>
      </c>
      <c r="M185" s="33" t="str">
        <f t="shared" si="12"/>
        <v>--</v>
      </c>
      <c r="N185" s="33" t="str">
        <f t="shared" si="13"/>
        <v>--</v>
      </c>
      <c r="O185" s="282" t="str">
        <f t="shared" si="13"/>
        <v>--</v>
      </c>
      <c r="P185" s="204"/>
    </row>
    <row r="186" spans="1:16" s="39" customFormat="1" ht="15" hidden="1" customHeight="1" x14ac:dyDescent="0.2">
      <c r="A186" s="11">
        <v>17</v>
      </c>
      <c r="C186" s="132" t="str">
        <f t="shared" si="10"/>
        <v>項目17</v>
      </c>
      <c r="D186" s="159" t="str">
        <f t="shared" si="11"/>
        <v>--</v>
      </c>
      <c r="E186" s="33" t="str">
        <f t="shared" si="11"/>
        <v>--</v>
      </c>
      <c r="F186" s="33" t="str">
        <f t="shared" si="11"/>
        <v>--</v>
      </c>
      <c r="G186" s="33" t="str">
        <f t="shared" si="11"/>
        <v>--</v>
      </c>
      <c r="H186" s="33" t="str">
        <f t="shared" si="11"/>
        <v>--</v>
      </c>
      <c r="I186" s="33" t="str">
        <f t="shared" si="12"/>
        <v>--</v>
      </c>
      <c r="J186" s="33" t="str">
        <f t="shared" si="12"/>
        <v>--</v>
      </c>
      <c r="K186" s="33" t="str">
        <f t="shared" si="12"/>
        <v>--</v>
      </c>
      <c r="L186" s="33" t="str">
        <f t="shared" si="12"/>
        <v>--</v>
      </c>
      <c r="M186" s="33" t="str">
        <f t="shared" si="12"/>
        <v>--</v>
      </c>
      <c r="N186" s="33" t="str">
        <f t="shared" si="13"/>
        <v>--</v>
      </c>
      <c r="O186" s="282" t="str">
        <f t="shared" si="13"/>
        <v>--</v>
      </c>
      <c r="P186" s="204"/>
    </row>
    <row r="187" spans="1:16" s="39" customFormat="1" ht="15" hidden="1" customHeight="1" x14ac:dyDescent="0.2">
      <c r="A187" s="11">
        <v>18</v>
      </c>
      <c r="C187" s="132" t="str">
        <f t="shared" si="10"/>
        <v>項目18</v>
      </c>
      <c r="D187" s="159" t="str">
        <f t="shared" si="11"/>
        <v>--</v>
      </c>
      <c r="E187" s="33" t="str">
        <f t="shared" si="11"/>
        <v>--</v>
      </c>
      <c r="F187" s="33" t="str">
        <f t="shared" si="11"/>
        <v>--</v>
      </c>
      <c r="G187" s="33" t="str">
        <f t="shared" si="11"/>
        <v>--</v>
      </c>
      <c r="H187" s="33" t="str">
        <f t="shared" si="11"/>
        <v>--</v>
      </c>
      <c r="I187" s="33" t="str">
        <f t="shared" si="12"/>
        <v>--</v>
      </c>
      <c r="J187" s="33" t="str">
        <f t="shared" si="12"/>
        <v>--</v>
      </c>
      <c r="K187" s="33" t="str">
        <f t="shared" si="12"/>
        <v>--</v>
      </c>
      <c r="L187" s="33" t="str">
        <f t="shared" si="12"/>
        <v>--</v>
      </c>
      <c r="M187" s="33" t="str">
        <f t="shared" si="12"/>
        <v>--</v>
      </c>
      <c r="N187" s="33" t="str">
        <f t="shared" si="13"/>
        <v>--</v>
      </c>
      <c r="O187" s="282" t="str">
        <f t="shared" si="13"/>
        <v>--</v>
      </c>
      <c r="P187" s="204"/>
    </row>
    <row r="188" spans="1:16" s="39" customFormat="1" ht="15" hidden="1" customHeight="1" x14ac:dyDescent="0.2">
      <c r="A188" s="11">
        <v>19</v>
      </c>
      <c r="C188" s="132" t="str">
        <f t="shared" si="10"/>
        <v>項目19</v>
      </c>
      <c r="D188" s="159" t="str">
        <f t="shared" si="11"/>
        <v>--</v>
      </c>
      <c r="E188" s="33" t="str">
        <f t="shared" si="11"/>
        <v>--</v>
      </c>
      <c r="F188" s="33" t="str">
        <f t="shared" si="11"/>
        <v>--</v>
      </c>
      <c r="G188" s="33" t="str">
        <f t="shared" si="11"/>
        <v>--</v>
      </c>
      <c r="H188" s="33" t="str">
        <f t="shared" si="11"/>
        <v>--</v>
      </c>
      <c r="I188" s="33" t="str">
        <f t="shared" si="12"/>
        <v>--</v>
      </c>
      <c r="J188" s="33" t="str">
        <f t="shared" si="12"/>
        <v>--</v>
      </c>
      <c r="K188" s="33" t="str">
        <f t="shared" si="12"/>
        <v>--</v>
      </c>
      <c r="L188" s="33" t="str">
        <f t="shared" si="12"/>
        <v>--</v>
      </c>
      <c r="M188" s="33" t="str">
        <f t="shared" si="12"/>
        <v>--</v>
      </c>
      <c r="N188" s="33" t="str">
        <f t="shared" si="13"/>
        <v>--</v>
      </c>
      <c r="O188" s="282" t="str">
        <f t="shared" si="13"/>
        <v>--</v>
      </c>
      <c r="P188" s="204"/>
    </row>
    <row r="189" spans="1:16" s="39" customFormat="1" ht="15" hidden="1" customHeight="1" x14ac:dyDescent="0.2">
      <c r="A189" s="11">
        <v>20</v>
      </c>
      <c r="C189" s="132" t="str">
        <f t="shared" si="10"/>
        <v>項目20</v>
      </c>
      <c r="D189" s="159" t="str">
        <f t="shared" si="11"/>
        <v>--</v>
      </c>
      <c r="E189" s="33" t="str">
        <f t="shared" si="11"/>
        <v>--</v>
      </c>
      <c r="F189" s="33" t="str">
        <f t="shared" si="11"/>
        <v>--</v>
      </c>
      <c r="G189" s="33" t="str">
        <f t="shared" si="11"/>
        <v>--</v>
      </c>
      <c r="H189" s="33" t="str">
        <f t="shared" si="11"/>
        <v>--</v>
      </c>
      <c r="I189" s="33" t="str">
        <f t="shared" si="12"/>
        <v>--</v>
      </c>
      <c r="J189" s="33" t="str">
        <f t="shared" si="12"/>
        <v>--</v>
      </c>
      <c r="K189" s="33" t="str">
        <f t="shared" si="12"/>
        <v>--</v>
      </c>
      <c r="L189" s="33" t="str">
        <f t="shared" si="12"/>
        <v>--</v>
      </c>
      <c r="M189" s="33" t="str">
        <f t="shared" si="12"/>
        <v>--</v>
      </c>
      <c r="N189" s="33" t="str">
        <f t="shared" si="13"/>
        <v>--</v>
      </c>
      <c r="O189" s="282" t="str">
        <f t="shared" si="13"/>
        <v>--</v>
      </c>
      <c r="P189" s="204"/>
    </row>
    <row r="190" spans="1:16" s="39" customFormat="1" ht="15" hidden="1" customHeight="1" x14ac:dyDescent="0.2">
      <c r="A190" s="11">
        <v>21</v>
      </c>
      <c r="C190" s="132" t="str">
        <f t="shared" si="10"/>
        <v>項目21</v>
      </c>
      <c r="D190" s="159" t="str">
        <f t="shared" si="11"/>
        <v>--</v>
      </c>
      <c r="E190" s="33" t="str">
        <f t="shared" si="11"/>
        <v>--</v>
      </c>
      <c r="F190" s="33" t="str">
        <f t="shared" si="11"/>
        <v>--</v>
      </c>
      <c r="G190" s="33" t="str">
        <f t="shared" si="11"/>
        <v>--</v>
      </c>
      <c r="H190" s="33" t="str">
        <f t="shared" si="11"/>
        <v>--</v>
      </c>
      <c r="I190" s="33" t="str">
        <f t="shared" si="12"/>
        <v>--</v>
      </c>
      <c r="J190" s="33" t="str">
        <f t="shared" si="12"/>
        <v>--</v>
      </c>
      <c r="K190" s="33" t="str">
        <f t="shared" si="12"/>
        <v>--</v>
      </c>
      <c r="L190" s="33" t="str">
        <f t="shared" si="12"/>
        <v>--</v>
      </c>
      <c r="M190" s="33" t="str">
        <f t="shared" si="12"/>
        <v>--</v>
      </c>
      <c r="N190" s="33" t="str">
        <f t="shared" si="13"/>
        <v>--</v>
      </c>
      <c r="O190" s="282" t="str">
        <f t="shared" si="13"/>
        <v>--</v>
      </c>
      <c r="P190" s="204"/>
    </row>
    <row r="191" spans="1:16" s="39" customFormat="1" ht="15" hidden="1" customHeight="1" x14ac:dyDescent="0.2">
      <c r="A191" s="11">
        <v>22</v>
      </c>
      <c r="C191" s="132" t="str">
        <f t="shared" si="10"/>
        <v>項目22</v>
      </c>
      <c r="D191" s="159" t="str">
        <f t="shared" si="11"/>
        <v>--</v>
      </c>
      <c r="E191" s="33" t="str">
        <f t="shared" si="11"/>
        <v>--</v>
      </c>
      <c r="F191" s="33" t="str">
        <f t="shared" si="11"/>
        <v>--</v>
      </c>
      <c r="G191" s="33" t="str">
        <f t="shared" si="11"/>
        <v>--</v>
      </c>
      <c r="H191" s="33" t="str">
        <f t="shared" si="11"/>
        <v>--</v>
      </c>
      <c r="I191" s="33" t="str">
        <f t="shared" si="12"/>
        <v>--</v>
      </c>
      <c r="J191" s="33" t="str">
        <f t="shared" si="12"/>
        <v>--</v>
      </c>
      <c r="K191" s="33" t="str">
        <f t="shared" si="12"/>
        <v>--</v>
      </c>
      <c r="L191" s="33" t="str">
        <f t="shared" si="12"/>
        <v>--</v>
      </c>
      <c r="M191" s="33" t="str">
        <f t="shared" si="12"/>
        <v>--</v>
      </c>
      <c r="N191" s="33" t="str">
        <f t="shared" si="13"/>
        <v>--</v>
      </c>
      <c r="O191" s="282" t="str">
        <f t="shared" si="13"/>
        <v>--</v>
      </c>
      <c r="P191" s="204"/>
    </row>
    <row r="192" spans="1:16" s="39" customFormat="1" ht="15" hidden="1" customHeight="1" x14ac:dyDescent="0.2">
      <c r="A192" s="11">
        <v>23</v>
      </c>
      <c r="C192" s="132" t="str">
        <f t="shared" si="10"/>
        <v>項目23</v>
      </c>
      <c r="D192" s="159" t="str">
        <f t="shared" si="11"/>
        <v>--</v>
      </c>
      <c r="E192" s="33" t="str">
        <f t="shared" si="11"/>
        <v>--</v>
      </c>
      <c r="F192" s="33" t="str">
        <f t="shared" si="11"/>
        <v>--</v>
      </c>
      <c r="G192" s="33" t="str">
        <f t="shared" si="11"/>
        <v>--</v>
      </c>
      <c r="H192" s="33" t="str">
        <f t="shared" si="11"/>
        <v>--</v>
      </c>
      <c r="I192" s="33" t="str">
        <f t="shared" si="12"/>
        <v>--</v>
      </c>
      <c r="J192" s="33" t="str">
        <f t="shared" si="12"/>
        <v>--</v>
      </c>
      <c r="K192" s="33" t="str">
        <f t="shared" si="12"/>
        <v>--</v>
      </c>
      <c r="L192" s="33" t="str">
        <f t="shared" si="12"/>
        <v>--</v>
      </c>
      <c r="M192" s="33" t="str">
        <f t="shared" si="12"/>
        <v>--</v>
      </c>
      <c r="N192" s="33" t="str">
        <f t="shared" si="13"/>
        <v>--</v>
      </c>
      <c r="O192" s="282" t="str">
        <f t="shared" si="13"/>
        <v>--</v>
      </c>
      <c r="P192" s="204"/>
    </row>
    <row r="193" spans="1:16" s="39" customFormat="1" ht="15" hidden="1" customHeight="1" x14ac:dyDescent="0.2">
      <c r="A193" s="11">
        <v>24</v>
      </c>
      <c r="C193" s="132" t="str">
        <f t="shared" si="10"/>
        <v>項目24</v>
      </c>
      <c r="D193" s="159" t="str">
        <f t="shared" si="11"/>
        <v>--</v>
      </c>
      <c r="E193" s="33" t="str">
        <f t="shared" si="11"/>
        <v>--</v>
      </c>
      <c r="F193" s="33" t="str">
        <f t="shared" si="11"/>
        <v>--</v>
      </c>
      <c r="G193" s="33" t="str">
        <f t="shared" si="11"/>
        <v>--</v>
      </c>
      <c r="H193" s="33" t="str">
        <f t="shared" si="11"/>
        <v>--</v>
      </c>
      <c r="I193" s="33" t="str">
        <f t="shared" si="12"/>
        <v>--</v>
      </c>
      <c r="J193" s="33" t="str">
        <f t="shared" si="12"/>
        <v>--</v>
      </c>
      <c r="K193" s="33" t="str">
        <f t="shared" si="12"/>
        <v>--</v>
      </c>
      <c r="L193" s="33" t="str">
        <f t="shared" si="12"/>
        <v>--</v>
      </c>
      <c r="M193" s="33" t="str">
        <f t="shared" si="12"/>
        <v>--</v>
      </c>
      <c r="N193" s="33" t="str">
        <f t="shared" si="13"/>
        <v>--</v>
      </c>
      <c r="O193" s="282" t="str">
        <f t="shared" si="13"/>
        <v>--</v>
      </c>
      <c r="P193" s="204"/>
    </row>
    <row r="194" spans="1:16" s="39" customFormat="1" ht="15" hidden="1" customHeight="1" x14ac:dyDescent="0.2">
      <c r="A194" s="11">
        <v>25</v>
      </c>
      <c r="C194" s="132" t="str">
        <f t="shared" si="10"/>
        <v>項目25</v>
      </c>
      <c r="D194" s="159" t="str">
        <f t="shared" si="11"/>
        <v>--</v>
      </c>
      <c r="E194" s="33" t="str">
        <f t="shared" si="11"/>
        <v>--</v>
      </c>
      <c r="F194" s="33" t="str">
        <f t="shared" si="11"/>
        <v>--</v>
      </c>
      <c r="G194" s="33" t="str">
        <f t="shared" si="11"/>
        <v>--</v>
      </c>
      <c r="H194" s="33" t="str">
        <f t="shared" si="11"/>
        <v>--</v>
      </c>
      <c r="I194" s="33" t="str">
        <f t="shared" si="12"/>
        <v>--</v>
      </c>
      <c r="J194" s="33" t="str">
        <f t="shared" si="12"/>
        <v>--</v>
      </c>
      <c r="K194" s="33" t="str">
        <f t="shared" si="12"/>
        <v>--</v>
      </c>
      <c r="L194" s="33" t="str">
        <f t="shared" si="12"/>
        <v>--</v>
      </c>
      <c r="M194" s="33" t="str">
        <f t="shared" si="12"/>
        <v>--</v>
      </c>
      <c r="N194" s="33" t="str">
        <f t="shared" si="13"/>
        <v>--</v>
      </c>
      <c r="O194" s="282" t="str">
        <f t="shared" si="13"/>
        <v>--</v>
      </c>
      <c r="P194" s="204"/>
    </row>
    <row r="195" spans="1:16" s="39" customFormat="1" ht="15" hidden="1" customHeight="1" x14ac:dyDescent="0.2">
      <c r="A195" s="11">
        <v>6</v>
      </c>
      <c r="C195" s="132" t="str">
        <f t="shared" si="10"/>
        <v>項目26</v>
      </c>
      <c r="D195" s="159" t="str">
        <f t="shared" si="11"/>
        <v>--</v>
      </c>
      <c r="E195" s="33" t="str">
        <f t="shared" si="11"/>
        <v>--</v>
      </c>
      <c r="F195" s="33" t="str">
        <f t="shared" si="11"/>
        <v>--</v>
      </c>
      <c r="G195" s="33" t="str">
        <f t="shared" si="11"/>
        <v>--</v>
      </c>
      <c r="H195" s="33" t="str">
        <f t="shared" si="11"/>
        <v>--</v>
      </c>
      <c r="I195" s="33" t="str">
        <f t="shared" si="12"/>
        <v>--</v>
      </c>
      <c r="J195" s="33" t="str">
        <f t="shared" si="12"/>
        <v>--</v>
      </c>
      <c r="K195" s="33" t="str">
        <f t="shared" si="12"/>
        <v>--</v>
      </c>
      <c r="L195" s="33" t="str">
        <f t="shared" si="12"/>
        <v>--</v>
      </c>
      <c r="M195" s="33" t="str">
        <f t="shared" si="12"/>
        <v>--</v>
      </c>
      <c r="N195" s="33" t="str">
        <f t="shared" si="13"/>
        <v>--</v>
      </c>
      <c r="O195" s="282" t="str">
        <f t="shared" si="13"/>
        <v>--</v>
      </c>
      <c r="P195" s="204"/>
    </row>
    <row r="196" spans="1:16" s="39" customFormat="1" ht="15" hidden="1" customHeight="1" x14ac:dyDescent="0.2">
      <c r="A196" s="11">
        <v>7</v>
      </c>
      <c r="C196" s="132" t="str">
        <f t="shared" si="10"/>
        <v>項目27</v>
      </c>
      <c r="D196" s="159" t="str">
        <f t="shared" si="11"/>
        <v>--</v>
      </c>
      <c r="E196" s="33" t="str">
        <f t="shared" si="11"/>
        <v>--</v>
      </c>
      <c r="F196" s="33" t="str">
        <f t="shared" si="11"/>
        <v>--</v>
      </c>
      <c r="G196" s="33" t="str">
        <f t="shared" si="11"/>
        <v>--</v>
      </c>
      <c r="H196" s="33" t="str">
        <f t="shared" si="11"/>
        <v>--</v>
      </c>
      <c r="I196" s="33" t="str">
        <f t="shared" si="12"/>
        <v>--</v>
      </c>
      <c r="J196" s="33" t="str">
        <f t="shared" si="12"/>
        <v>--</v>
      </c>
      <c r="K196" s="33" t="str">
        <f t="shared" si="12"/>
        <v>--</v>
      </c>
      <c r="L196" s="33" t="str">
        <f t="shared" si="12"/>
        <v>--</v>
      </c>
      <c r="M196" s="33" t="str">
        <f t="shared" si="12"/>
        <v>--</v>
      </c>
      <c r="N196" s="33" t="str">
        <f t="shared" si="13"/>
        <v>--</v>
      </c>
      <c r="O196" s="282" t="str">
        <f t="shared" si="13"/>
        <v>--</v>
      </c>
      <c r="P196" s="204"/>
    </row>
    <row r="197" spans="1:16" s="39" customFormat="1" ht="15" hidden="1" customHeight="1" x14ac:dyDescent="0.2">
      <c r="A197" s="11">
        <v>8</v>
      </c>
      <c r="C197" s="132" t="str">
        <f t="shared" si="10"/>
        <v>項目28</v>
      </c>
      <c r="D197" s="159" t="str">
        <f t="shared" si="11"/>
        <v>--</v>
      </c>
      <c r="E197" s="33" t="str">
        <f t="shared" si="11"/>
        <v>--</v>
      </c>
      <c r="F197" s="33" t="str">
        <f t="shared" si="11"/>
        <v>--</v>
      </c>
      <c r="G197" s="33" t="str">
        <f t="shared" si="11"/>
        <v>--</v>
      </c>
      <c r="H197" s="33" t="str">
        <f t="shared" si="11"/>
        <v>--</v>
      </c>
      <c r="I197" s="33" t="str">
        <f t="shared" si="12"/>
        <v>--</v>
      </c>
      <c r="J197" s="33" t="str">
        <f t="shared" si="12"/>
        <v>--</v>
      </c>
      <c r="K197" s="33" t="str">
        <f t="shared" si="12"/>
        <v>--</v>
      </c>
      <c r="L197" s="33" t="str">
        <f t="shared" si="12"/>
        <v>--</v>
      </c>
      <c r="M197" s="33" t="str">
        <f t="shared" si="12"/>
        <v>--</v>
      </c>
      <c r="N197" s="33" t="str">
        <f t="shared" si="13"/>
        <v>--</v>
      </c>
      <c r="O197" s="282" t="str">
        <f t="shared" si="13"/>
        <v>--</v>
      </c>
      <c r="P197" s="204"/>
    </row>
    <row r="198" spans="1:16" s="39" customFormat="1" ht="15" hidden="1" customHeight="1" x14ac:dyDescent="0.2">
      <c r="A198" s="11">
        <v>9</v>
      </c>
      <c r="C198" s="132" t="str">
        <f t="shared" si="10"/>
        <v>項目29</v>
      </c>
      <c r="D198" s="159" t="str">
        <f t="shared" si="11"/>
        <v>--</v>
      </c>
      <c r="E198" s="33" t="str">
        <f t="shared" si="11"/>
        <v>--</v>
      </c>
      <c r="F198" s="33" t="str">
        <f t="shared" si="11"/>
        <v>--</v>
      </c>
      <c r="G198" s="33" t="str">
        <f t="shared" si="11"/>
        <v>--</v>
      </c>
      <c r="H198" s="33" t="str">
        <f t="shared" si="11"/>
        <v>--</v>
      </c>
      <c r="I198" s="33" t="str">
        <f t="shared" si="12"/>
        <v>--</v>
      </c>
      <c r="J198" s="33" t="str">
        <f t="shared" si="12"/>
        <v>--</v>
      </c>
      <c r="K198" s="33" t="str">
        <f t="shared" si="12"/>
        <v>--</v>
      </c>
      <c r="L198" s="33" t="str">
        <f t="shared" si="12"/>
        <v>--</v>
      </c>
      <c r="M198" s="33" t="str">
        <f t="shared" si="12"/>
        <v>--</v>
      </c>
      <c r="N198" s="33" t="str">
        <f t="shared" si="13"/>
        <v>--</v>
      </c>
      <c r="O198" s="282" t="str">
        <f t="shared" si="13"/>
        <v>--</v>
      </c>
      <c r="P198" s="204"/>
    </row>
    <row r="199" spans="1:16" s="39" customFormat="1" ht="15" hidden="1" customHeight="1" x14ac:dyDescent="0.2">
      <c r="A199" s="11">
        <v>10</v>
      </c>
      <c r="C199" s="132" t="str">
        <f t="shared" si="10"/>
        <v>項目30</v>
      </c>
      <c r="D199" s="159" t="str">
        <f t="shared" si="11"/>
        <v>--</v>
      </c>
      <c r="E199" s="33" t="str">
        <f t="shared" si="11"/>
        <v>--</v>
      </c>
      <c r="F199" s="33" t="str">
        <f t="shared" si="11"/>
        <v>--</v>
      </c>
      <c r="G199" s="33" t="str">
        <f t="shared" si="11"/>
        <v>--</v>
      </c>
      <c r="H199" s="33" t="str">
        <f t="shared" si="11"/>
        <v>--</v>
      </c>
      <c r="I199" s="33" t="str">
        <f t="shared" si="12"/>
        <v>--</v>
      </c>
      <c r="J199" s="33" t="str">
        <f t="shared" si="12"/>
        <v>--</v>
      </c>
      <c r="K199" s="33" t="str">
        <f t="shared" si="12"/>
        <v>--</v>
      </c>
      <c r="L199" s="33" t="str">
        <f t="shared" si="12"/>
        <v>--</v>
      </c>
      <c r="M199" s="33" t="str">
        <f t="shared" si="12"/>
        <v>--</v>
      </c>
      <c r="N199" s="33" t="str">
        <f t="shared" si="13"/>
        <v>--</v>
      </c>
      <c r="O199" s="282" t="str">
        <f t="shared" si="13"/>
        <v>--</v>
      </c>
      <c r="P199" s="204"/>
    </row>
    <row r="200" spans="1:16" s="39" customFormat="1" ht="15" hidden="1" customHeight="1" x14ac:dyDescent="0.2">
      <c r="A200" s="11">
        <v>11</v>
      </c>
      <c r="C200" s="132" t="str">
        <f t="shared" si="10"/>
        <v>項目31</v>
      </c>
      <c r="D200" s="159" t="str">
        <f t="shared" si="11"/>
        <v>--</v>
      </c>
      <c r="E200" s="33" t="str">
        <f t="shared" si="11"/>
        <v>--</v>
      </c>
      <c r="F200" s="33" t="str">
        <f t="shared" si="11"/>
        <v>--</v>
      </c>
      <c r="G200" s="33" t="str">
        <f t="shared" si="11"/>
        <v>--</v>
      </c>
      <c r="H200" s="33" t="str">
        <f t="shared" si="11"/>
        <v>--</v>
      </c>
      <c r="I200" s="33" t="str">
        <f t="shared" si="12"/>
        <v>--</v>
      </c>
      <c r="J200" s="33" t="str">
        <f t="shared" si="12"/>
        <v>--</v>
      </c>
      <c r="K200" s="33" t="str">
        <f t="shared" si="12"/>
        <v>--</v>
      </c>
      <c r="L200" s="33" t="str">
        <f t="shared" si="12"/>
        <v>--</v>
      </c>
      <c r="M200" s="33" t="str">
        <f t="shared" si="12"/>
        <v>--</v>
      </c>
      <c r="N200" s="33" t="str">
        <f t="shared" si="13"/>
        <v>--</v>
      </c>
      <c r="O200" s="282" t="str">
        <f t="shared" si="13"/>
        <v>--</v>
      </c>
      <c r="P200" s="204"/>
    </row>
    <row r="201" spans="1:16" s="39" customFormat="1" ht="15" hidden="1" customHeight="1" x14ac:dyDescent="0.2">
      <c r="A201" s="11">
        <v>12</v>
      </c>
      <c r="C201" s="132" t="str">
        <f t="shared" si="10"/>
        <v>項目32</v>
      </c>
      <c r="D201" s="159" t="str">
        <f t="shared" si="11"/>
        <v>--</v>
      </c>
      <c r="E201" s="33" t="str">
        <f t="shared" si="11"/>
        <v>--</v>
      </c>
      <c r="F201" s="33" t="str">
        <f t="shared" si="11"/>
        <v>--</v>
      </c>
      <c r="G201" s="33" t="str">
        <f t="shared" si="11"/>
        <v>--</v>
      </c>
      <c r="H201" s="33" t="str">
        <f t="shared" si="11"/>
        <v>--</v>
      </c>
      <c r="I201" s="33" t="str">
        <f t="shared" si="12"/>
        <v>--</v>
      </c>
      <c r="J201" s="33" t="str">
        <f t="shared" si="12"/>
        <v>--</v>
      </c>
      <c r="K201" s="33" t="str">
        <f t="shared" si="12"/>
        <v>--</v>
      </c>
      <c r="L201" s="33" t="str">
        <f t="shared" si="12"/>
        <v>--</v>
      </c>
      <c r="M201" s="33" t="str">
        <f t="shared" si="12"/>
        <v>--</v>
      </c>
      <c r="N201" s="33" t="str">
        <f t="shared" si="13"/>
        <v>--</v>
      </c>
      <c r="O201" s="282" t="str">
        <f t="shared" si="13"/>
        <v>--</v>
      </c>
      <c r="P201" s="204"/>
    </row>
    <row r="202" spans="1:16" s="39" customFormat="1" ht="15" hidden="1" customHeight="1" x14ac:dyDescent="0.2">
      <c r="A202" s="11">
        <v>13</v>
      </c>
      <c r="C202" s="132" t="str">
        <f t="shared" si="10"/>
        <v>項目33</v>
      </c>
      <c r="D202" s="159" t="str">
        <f t="shared" si="11"/>
        <v>--</v>
      </c>
      <c r="E202" s="33" t="str">
        <f t="shared" si="11"/>
        <v>--</v>
      </c>
      <c r="F202" s="33" t="str">
        <f t="shared" si="11"/>
        <v>--</v>
      </c>
      <c r="G202" s="33" t="str">
        <f t="shared" si="11"/>
        <v>--</v>
      </c>
      <c r="H202" s="33" t="str">
        <f t="shared" si="11"/>
        <v>--</v>
      </c>
      <c r="I202" s="33" t="str">
        <f t="shared" si="12"/>
        <v>--</v>
      </c>
      <c r="J202" s="33" t="str">
        <f t="shared" si="12"/>
        <v>--</v>
      </c>
      <c r="K202" s="33" t="str">
        <f t="shared" si="12"/>
        <v>--</v>
      </c>
      <c r="L202" s="33" t="str">
        <f t="shared" si="12"/>
        <v>--</v>
      </c>
      <c r="M202" s="33" t="str">
        <f t="shared" si="12"/>
        <v>--</v>
      </c>
      <c r="N202" s="33" t="str">
        <f t="shared" si="13"/>
        <v>--</v>
      </c>
      <c r="O202" s="282" t="str">
        <f t="shared" si="13"/>
        <v>--</v>
      </c>
      <c r="P202" s="204"/>
    </row>
    <row r="203" spans="1:16" s="39" customFormat="1" ht="15" hidden="1" customHeight="1" x14ac:dyDescent="0.2">
      <c r="A203" s="11">
        <v>14</v>
      </c>
      <c r="C203" s="132" t="str">
        <f t="shared" si="10"/>
        <v>項目34</v>
      </c>
      <c r="D203" s="159" t="str">
        <f t="shared" si="11"/>
        <v>--</v>
      </c>
      <c r="E203" s="33" t="str">
        <f t="shared" si="11"/>
        <v>--</v>
      </c>
      <c r="F203" s="33" t="str">
        <f t="shared" si="11"/>
        <v>--</v>
      </c>
      <c r="G203" s="33" t="str">
        <f t="shared" si="11"/>
        <v>--</v>
      </c>
      <c r="H203" s="33" t="str">
        <f t="shared" si="11"/>
        <v>--</v>
      </c>
      <c r="I203" s="33" t="str">
        <f t="shared" si="12"/>
        <v>--</v>
      </c>
      <c r="J203" s="33" t="str">
        <f t="shared" si="12"/>
        <v>--</v>
      </c>
      <c r="K203" s="33" t="str">
        <f t="shared" si="12"/>
        <v>--</v>
      </c>
      <c r="L203" s="33" t="str">
        <f t="shared" si="12"/>
        <v>--</v>
      </c>
      <c r="M203" s="33" t="str">
        <f t="shared" si="12"/>
        <v>--</v>
      </c>
      <c r="N203" s="33" t="str">
        <f t="shared" si="13"/>
        <v>--</v>
      </c>
      <c r="O203" s="282" t="str">
        <f t="shared" si="13"/>
        <v>--</v>
      </c>
      <c r="P203" s="204"/>
    </row>
    <row r="204" spans="1:16" s="39" customFormat="1" ht="15" hidden="1" customHeight="1" x14ac:dyDescent="0.2">
      <c r="A204" s="11">
        <v>15</v>
      </c>
      <c r="C204" s="132" t="str">
        <f t="shared" si="10"/>
        <v>項目35</v>
      </c>
      <c r="D204" s="159" t="str">
        <f t="shared" si="11"/>
        <v>--</v>
      </c>
      <c r="E204" s="33" t="str">
        <f t="shared" si="11"/>
        <v>--</v>
      </c>
      <c r="F204" s="33" t="str">
        <f t="shared" si="11"/>
        <v>--</v>
      </c>
      <c r="G204" s="33" t="str">
        <f t="shared" si="11"/>
        <v>--</v>
      </c>
      <c r="H204" s="33" t="str">
        <f t="shared" si="11"/>
        <v>--</v>
      </c>
      <c r="I204" s="33" t="str">
        <f t="shared" si="12"/>
        <v>--</v>
      </c>
      <c r="J204" s="33" t="str">
        <f t="shared" si="12"/>
        <v>--</v>
      </c>
      <c r="K204" s="33" t="str">
        <f t="shared" si="12"/>
        <v>--</v>
      </c>
      <c r="L204" s="33" t="str">
        <f t="shared" si="12"/>
        <v>--</v>
      </c>
      <c r="M204" s="33" t="str">
        <f t="shared" si="12"/>
        <v>--</v>
      </c>
      <c r="N204" s="33" t="str">
        <f t="shared" si="13"/>
        <v>--</v>
      </c>
      <c r="O204" s="282" t="str">
        <f t="shared" si="13"/>
        <v>--</v>
      </c>
      <c r="P204" s="204"/>
    </row>
    <row r="205" spans="1:16" s="39" customFormat="1" ht="15" hidden="1" customHeight="1" x14ac:dyDescent="0.2">
      <c r="A205" s="11">
        <v>16</v>
      </c>
      <c r="C205" s="132" t="str">
        <f t="shared" si="10"/>
        <v>項目36</v>
      </c>
      <c r="D205" s="159" t="str">
        <f t="shared" si="11"/>
        <v>--</v>
      </c>
      <c r="E205" s="33" t="str">
        <f t="shared" si="11"/>
        <v>--</v>
      </c>
      <c r="F205" s="33" t="str">
        <f t="shared" si="11"/>
        <v>--</v>
      </c>
      <c r="G205" s="33" t="str">
        <f t="shared" si="11"/>
        <v>--</v>
      </c>
      <c r="H205" s="33" t="str">
        <f t="shared" si="11"/>
        <v>--</v>
      </c>
      <c r="I205" s="33" t="str">
        <f t="shared" si="12"/>
        <v>--</v>
      </c>
      <c r="J205" s="33" t="str">
        <f t="shared" si="12"/>
        <v>--</v>
      </c>
      <c r="K205" s="33" t="str">
        <f t="shared" si="12"/>
        <v>--</v>
      </c>
      <c r="L205" s="33" t="str">
        <f t="shared" si="12"/>
        <v>--</v>
      </c>
      <c r="M205" s="33" t="str">
        <f t="shared" si="12"/>
        <v>--</v>
      </c>
      <c r="N205" s="33" t="str">
        <f t="shared" si="13"/>
        <v>--</v>
      </c>
      <c r="O205" s="282" t="str">
        <f t="shared" si="13"/>
        <v>--</v>
      </c>
      <c r="P205" s="204"/>
    </row>
    <row r="206" spans="1:16" s="39" customFormat="1" ht="15" hidden="1" customHeight="1" x14ac:dyDescent="0.2">
      <c r="A206" s="11">
        <v>17</v>
      </c>
      <c r="C206" s="132" t="str">
        <f t="shared" si="10"/>
        <v>項目37</v>
      </c>
      <c r="D206" s="159" t="str">
        <f t="shared" si="11"/>
        <v>--</v>
      </c>
      <c r="E206" s="33" t="str">
        <f t="shared" si="11"/>
        <v>--</v>
      </c>
      <c r="F206" s="33" t="str">
        <f t="shared" si="11"/>
        <v>--</v>
      </c>
      <c r="G206" s="33" t="str">
        <f t="shared" si="11"/>
        <v>--</v>
      </c>
      <c r="H206" s="33" t="str">
        <f t="shared" si="11"/>
        <v>--</v>
      </c>
      <c r="I206" s="33" t="str">
        <f t="shared" si="12"/>
        <v>--</v>
      </c>
      <c r="J206" s="33" t="str">
        <f t="shared" si="12"/>
        <v>--</v>
      </c>
      <c r="K206" s="33" t="str">
        <f t="shared" si="12"/>
        <v>--</v>
      </c>
      <c r="L206" s="33" t="str">
        <f t="shared" si="12"/>
        <v>--</v>
      </c>
      <c r="M206" s="33" t="str">
        <f t="shared" si="12"/>
        <v>--</v>
      </c>
      <c r="N206" s="33" t="str">
        <f t="shared" si="13"/>
        <v>--</v>
      </c>
      <c r="O206" s="282" t="str">
        <f t="shared" si="13"/>
        <v>--</v>
      </c>
      <c r="P206" s="204"/>
    </row>
    <row r="207" spans="1:16" s="39" customFormat="1" ht="15" hidden="1" customHeight="1" x14ac:dyDescent="0.2">
      <c r="A207" s="11">
        <v>18</v>
      </c>
      <c r="C207" s="132" t="str">
        <f t="shared" si="10"/>
        <v>項目38</v>
      </c>
      <c r="D207" s="159" t="str">
        <f t="shared" si="11"/>
        <v>--</v>
      </c>
      <c r="E207" s="33" t="str">
        <f t="shared" si="11"/>
        <v>--</v>
      </c>
      <c r="F207" s="33" t="str">
        <f t="shared" si="11"/>
        <v>--</v>
      </c>
      <c r="G207" s="33" t="str">
        <f t="shared" si="11"/>
        <v>--</v>
      </c>
      <c r="H207" s="33" t="str">
        <f t="shared" si="11"/>
        <v>--</v>
      </c>
      <c r="I207" s="33" t="str">
        <f t="shared" si="12"/>
        <v>--</v>
      </c>
      <c r="J207" s="33" t="str">
        <f t="shared" si="12"/>
        <v>--</v>
      </c>
      <c r="K207" s="33" t="str">
        <f t="shared" si="12"/>
        <v>--</v>
      </c>
      <c r="L207" s="33" t="str">
        <f t="shared" si="12"/>
        <v>--</v>
      </c>
      <c r="M207" s="33" t="str">
        <f t="shared" si="12"/>
        <v>--</v>
      </c>
      <c r="N207" s="33" t="str">
        <f t="shared" si="13"/>
        <v>--</v>
      </c>
      <c r="O207" s="282" t="str">
        <f t="shared" si="13"/>
        <v>--</v>
      </c>
      <c r="P207" s="204"/>
    </row>
    <row r="208" spans="1:16" s="39" customFormat="1" ht="15" hidden="1" customHeight="1" x14ac:dyDescent="0.2">
      <c r="A208" s="11">
        <v>19</v>
      </c>
      <c r="C208" s="132" t="str">
        <f t="shared" si="10"/>
        <v>項目39</v>
      </c>
      <c r="D208" s="159" t="str">
        <f t="shared" si="11"/>
        <v>--</v>
      </c>
      <c r="E208" s="33" t="str">
        <f t="shared" si="11"/>
        <v>--</v>
      </c>
      <c r="F208" s="33" t="str">
        <f t="shared" si="11"/>
        <v>--</v>
      </c>
      <c r="G208" s="33" t="str">
        <f t="shared" si="11"/>
        <v>--</v>
      </c>
      <c r="H208" s="33" t="str">
        <f t="shared" si="11"/>
        <v>--</v>
      </c>
      <c r="I208" s="33" t="str">
        <f t="shared" si="12"/>
        <v>--</v>
      </c>
      <c r="J208" s="33" t="str">
        <f t="shared" si="12"/>
        <v>--</v>
      </c>
      <c r="K208" s="33" t="str">
        <f t="shared" si="12"/>
        <v>--</v>
      </c>
      <c r="L208" s="33" t="str">
        <f t="shared" si="12"/>
        <v>--</v>
      </c>
      <c r="M208" s="33" t="str">
        <f t="shared" si="12"/>
        <v>--</v>
      </c>
      <c r="N208" s="33" t="str">
        <f t="shared" si="13"/>
        <v>--</v>
      </c>
      <c r="O208" s="282" t="str">
        <f t="shared" si="13"/>
        <v>--</v>
      </c>
      <c r="P208" s="204"/>
    </row>
    <row r="209" spans="1:16" s="39" customFormat="1" ht="15" hidden="1" customHeight="1" x14ac:dyDescent="0.2">
      <c r="A209" s="11">
        <v>20</v>
      </c>
      <c r="C209" s="132" t="str">
        <f t="shared" si="10"/>
        <v>項目40</v>
      </c>
      <c r="D209" s="159" t="str">
        <f t="shared" si="11"/>
        <v>--</v>
      </c>
      <c r="E209" s="33" t="str">
        <f t="shared" si="11"/>
        <v>--</v>
      </c>
      <c r="F209" s="33" t="str">
        <f t="shared" si="11"/>
        <v>--</v>
      </c>
      <c r="G209" s="33" t="str">
        <f t="shared" si="11"/>
        <v>--</v>
      </c>
      <c r="H209" s="33" t="str">
        <f t="shared" si="11"/>
        <v>--</v>
      </c>
      <c r="I209" s="33" t="str">
        <f t="shared" si="12"/>
        <v>--</v>
      </c>
      <c r="J209" s="33" t="str">
        <f t="shared" si="12"/>
        <v>--</v>
      </c>
      <c r="K209" s="33" t="str">
        <f t="shared" si="12"/>
        <v>--</v>
      </c>
      <c r="L209" s="33" t="str">
        <f t="shared" si="12"/>
        <v>--</v>
      </c>
      <c r="M209" s="33" t="str">
        <f t="shared" si="12"/>
        <v>--</v>
      </c>
      <c r="N209" s="33" t="str">
        <f t="shared" si="13"/>
        <v>--</v>
      </c>
      <c r="O209" s="282" t="str">
        <f t="shared" si="13"/>
        <v>--</v>
      </c>
      <c r="P209" s="204"/>
    </row>
    <row r="210" spans="1:16" s="39" customFormat="1" ht="15" hidden="1" customHeight="1" x14ac:dyDescent="0.2">
      <c r="A210" s="11">
        <v>21</v>
      </c>
      <c r="C210" s="132" t="str">
        <f t="shared" si="10"/>
        <v>項目41</v>
      </c>
      <c r="D210" s="159" t="str">
        <f t="shared" si="11"/>
        <v>--</v>
      </c>
      <c r="E210" s="33" t="str">
        <f t="shared" si="11"/>
        <v>--</v>
      </c>
      <c r="F210" s="33" t="str">
        <f t="shared" si="11"/>
        <v>--</v>
      </c>
      <c r="G210" s="33" t="str">
        <f t="shared" si="11"/>
        <v>--</v>
      </c>
      <c r="H210" s="33" t="str">
        <f t="shared" si="11"/>
        <v>--</v>
      </c>
      <c r="I210" s="33" t="str">
        <f t="shared" si="12"/>
        <v>--</v>
      </c>
      <c r="J210" s="33" t="str">
        <f t="shared" si="12"/>
        <v>--</v>
      </c>
      <c r="K210" s="33" t="str">
        <f t="shared" si="12"/>
        <v>--</v>
      </c>
      <c r="L210" s="33" t="str">
        <f t="shared" si="12"/>
        <v>--</v>
      </c>
      <c r="M210" s="33" t="str">
        <f t="shared" si="12"/>
        <v>--</v>
      </c>
      <c r="N210" s="33" t="str">
        <f t="shared" si="13"/>
        <v>--</v>
      </c>
      <c r="O210" s="282" t="str">
        <f t="shared" si="13"/>
        <v>--</v>
      </c>
      <c r="P210" s="204"/>
    </row>
    <row r="211" spans="1:16" s="39" customFormat="1" ht="15" hidden="1" customHeight="1" x14ac:dyDescent="0.2">
      <c r="A211" s="11">
        <v>22</v>
      </c>
      <c r="C211" s="132" t="str">
        <f t="shared" si="10"/>
        <v>項目42</v>
      </c>
      <c r="D211" s="159" t="str">
        <f t="shared" si="11"/>
        <v>--</v>
      </c>
      <c r="E211" s="33" t="str">
        <f t="shared" si="11"/>
        <v>--</v>
      </c>
      <c r="F211" s="33" t="str">
        <f t="shared" si="11"/>
        <v>--</v>
      </c>
      <c r="G211" s="33" t="str">
        <f t="shared" si="11"/>
        <v>--</v>
      </c>
      <c r="H211" s="33" t="str">
        <f t="shared" si="11"/>
        <v>--</v>
      </c>
      <c r="I211" s="33" t="str">
        <f t="shared" si="12"/>
        <v>--</v>
      </c>
      <c r="J211" s="33" t="str">
        <f t="shared" si="12"/>
        <v>--</v>
      </c>
      <c r="K211" s="33" t="str">
        <f t="shared" si="12"/>
        <v>--</v>
      </c>
      <c r="L211" s="33" t="str">
        <f t="shared" si="12"/>
        <v>--</v>
      </c>
      <c r="M211" s="33" t="str">
        <f t="shared" si="12"/>
        <v>--</v>
      </c>
      <c r="N211" s="33" t="str">
        <f t="shared" si="13"/>
        <v>--</v>
      </c>
      <c r="O211" s="282" t="str">
        <f t="shared" si="13"/>
        <v>--</v>
      </c>
      <c r="P211" s="204"/>
    </row>
    <row r="212" spans="1:16" s="39" customFormat="1" ht="15" hidden="1" customHeight="1" x14ac:dyDescent="0.2">
      <c r="A212" s="11">
        <v>23</v>
      </c>
      <c r="C212" s="132" t="str">
        <f t="shared" si="10"/>
        <v>項目43</v>
      </c>
      <c r="D212" s="159" t="str">
        <f t="shared" si="11"/>
        <v>--</v>
      </c>
      <c r="E212" s="33" t="str">
        <f t="shared" si="11"/>
        <v>--</v>
      </c>
      <c r="F212" s="33" t="str">
        <f t="shared" si="11"/>
        <v>--</v>
      </c>
      <c r="G212" s="33" t="str">
        <f t="shared" si="11"/>
        <v>--</v>
      </c>
      <c r="H212" s="33" t="str">
        <f t="shared" si="11"/>
        <v>--</v>
      </c>
      <c r="I212" s="33" t="str">
        <f t="shared" si="12"/>
        <v>--</v>
      </c>
      <c r="J212" s="33" t="str">
        <f t="shared" si="12"/>
        <v>--</v>
      </c>
      <c r="K212" s="33" t="str">
        <f t="shared" si="12"/>
        <v>--</v>
      </c>
      <c r="L212" s="33" t="str">
        <f t="shared" si="12"/>
        <v>--</v>
      </c>
      <c r="M212" s="33" t="str">
        <f t="shared" si="12"/>
        <v>--</v>
      </c>
      <c r="N212" s="33" t="str">
        <f t="shared" si="13"/>
        <v>--</v>
      </c>
      <c r="O212" s="282" t="str">
        <f t="shared" si="13"/>
        <v>--</v>
      </c>
      <c r="P212" s="204"/>
    </row>
    <row r="213" spans="1:16" s="39" customFormat="1" ht="15" hidden="1" customHeight="1" x14ac:dyDescent="0.2">
      <c r="A213" s="11">
        <v>24</v>
      </c>
      <c r="C213" s="132" t="str">
        <f t="shared" si="10"/>
        <v>項目44</v>
      </c>
      <c r="D213" s="159" t="str">
        <f t="shared" si="11"/>
        <v>--</v>
      </c>
      <c r="E213" s="33" t="str">
        <f t="shared" si="11"/>
        <v>--</v>
      </c>
      <c r="F213" s="33" t="str">
        <f t="shared" si="11"/>
        <v>--</v>
      </c>
      <c r="G213" s="33" t="str">
        <f t="shared" si="11"/>
        <v>--</v>
      </c>
      <c r="H213" s="33" t="str">
        <f t="shared" si="11"/>
        <v>--</v>
      </c>
      <c r="I213" s="33" t="str">
        <f t="shared" si="12"/>
        <v>--</v>
      </c>
      <c r="J213" s="33" t="str">
        <f t="shared" si="12"/>
        <v>--</v>
      </c>
      <c r="K213" s="33" t="str">
        <f t="shared" si="12"/>
        <v>--</v>
      </c>
      <c r="L213" s="33" t="str">
        <f t="shared" si="12"/>
        <v>--</v>
      </c>
      <c r="M213" s="33" t="str">
        <f t="shared" si="12"/>
        <v>--</v>
      </c>
      <c r="N213" s="33" t="str">
        <f t="shared" si="13"/>
        <v>--</v>
      </c>
      <c r="O213" s="282" t="str">
        <f t="shared" si="13"/>
        <v>--</v>
      </c>
      <c r="P213" s="204"/>
    </row>
    <row r="214" spans="1:16" s="39" customFormat="1" ht="15" hidden="1" customHeight="1" x14ac:dyDescent="0.2">
      <c r="A214" s="11">
        <v>25</v>
      </c>
      <c r="C214" s="132" t="str">
        <f t="shared" si="10"/>
        <v>項目45</v>
      </c>
      <c r="D214" s="159" t="str">
        <f t="shared" si="11"/>
        <v>--</v>
      </c>
      <c r="E214" s="33" t="str">
        <f t="shared" si="11"/>
        <v>--</v>
      </c>
      <c r="F214" s="33" t="str">
        <f t="shared" si="11"/>
        <v>--</v>
      </c>
      <c r="G214" s="33" t="str">
        <f t="shared" si="11"/>
        <v>--</v>
      </c>
      <c r="H214" s="33" t="str">
        <f t="shared" si="11"/>
        <v>--</v>
      </c>
      <c r="I214" s="33" t="str">
        <f t="shared" si="12"/>
        <v>--</v>
      </c>
      <c r="J214" s="33" t="str">
        <f t="shared" si="12"/>
        <v>--</v>
      </c>
      <c r="K214" s="33" t="str">
        <f t="shared" si="12"/>
        <v>--</v>
      </c>
      <c r="L214" s="33" t="str">
        <f t="shared" si="12"/>
        <v>--</v>
      </c>
      <c r="M214" s="33" t="str">
        <f t="shared" si="12"/>
        <v>--</v>
      </c>
      <c r="N214" s="33" t="str">
        <f t="shared" si="13"/>
        <v>--</v>
      </c>
      <c r="O214" s="282" t="str">
        <f t="shared" si="13"/>
        <v>--</v>
      </c>
      <c r="P214" s="204"/>
    </row>
    <row r="215" spans="1:16" s="39" customFormat="1" ht="15" hidden="1" customHeight="1" x14ac:dyDescent="0.2">
      <c r="A215" s="11">
        <v>26</v>
      </c>
      <c r="C215" s="132" t="str">
        <f t="shared" si="10"/>
        <v>項目46</v>
      </c>
      <c r="D215" s="159" t="str">
        <f t="shared" si="11"/>
        <v>--</v>
      </c>
      <c r="E215" s="33" t="str">
        <f t="shared" si="11"/>
        <v>--</v>
      </c>
      <c r="F215" s="33" t="str">
        <f t="shared" si="11"/>
        <v>--</v>
      </c>
      <c r="G215" s="33" t="str">
        <f t="shared" si="11"/>
        <v>--</v>
      </c>
      <c r="H215" s="33" t="str">
        <f t="shared" si="11"/>
        <v>--</v>
      </c>
      <c r="I215" s="33" t="str">
        <f t="shared" si="12"/>
        <v>--</v>
      </c>
      <c r="J215" s="33" t="str">
        <f t="shared" si="12"/>
        <v>--</v>
      </c>
      <c r="K215" s="33" t="str">
        <f t="shared" si="12"/>
        <v>--</v>
      </c>
      <c r="L215" s="33" t="str">
        <f t="shared" si="12"/>
        <v>--</v>
      </c>
      <c r="M215" s="33" t="str">
        <f t="shared" si="12"/>
        <v>--</v>
      </c>
      <c r="N215" s="33" t="str">
        <f t="shared" si="13"/>
        <v>--</v>
      </c>
      <c r="O215" s="282" t="str">
        <f t="shared" si="13"/>
        <v>--</v>
      </c>
      <c r="P215" s="204"/>
    </row>
    <row r="216" spans="1:16" s="39" customFormat="1" ht="15" hidden="1" customHeight="1" x14ac:dyDescent="0.2">
      <c r="A216" s="11">
        <v>27</v>
      </c>
      <c r="C216" s="132" t="str">
        <f t="shared" si="10"/>
        <v>項目47</v>
      </c>
      <c r="D216" s="159" t="str">
        <f t="shared" si="11"/>
        <v>--</v>
      </c>
      <c r="E216" s="33" t="str">
        <f t="shared" si="11"/>
        <v>--</v>
      </c>
      <c r="F216" s="33" t="str">
        <f t="shared" si="11"/>
        <v>--</v>
      </c>
      <c r="G216" s="33" t="str">
        <f t="shared" si="11"/>
        <v>--</v>
      </c>
      <c r="H216" s="33" t="str">
        <f t="shared" si="11"/>
        <v>--</v>
      </c>
      <c r="I216" s="33" t="str">
        <f t="shared" si="12"/>
        <v>--</v>
      </c>
      <c r="J216" s="33" t="str">
        <f t="shared" si="12"/>
        <v>--</v>
      </c>
      <c r="K216" s="33" t="str">
        <f t="shared" si="12"/>
        <v>--</v>
      </c>
      <c r="L216" s="33" t="str">
        <f t="shared" si="12"/>
        <v>--</v>
      </c>
      <c r="M216" s="33" t="str">
        <f t="shared" si="12"/>
        <v>--</v>
      </c>
      <c r="N216" s="33" t="str">
        <f t="shared" si="13"/>
        <v>--</v>
      </c>
      <c r="O216" s="282" t="str">
        <f t="shared" si="13"/>
        <v>--</v>
      </c>
      <c r="P216" s="204"/>
    </row>
    <row r="217" spans="1:16" s="39" customFormat="1" ht="15" hidden="1" customHeight="1" x14ac:dyDescent="0.2">
      <c r="A217" s="11">
        <v>28</v>
      </c>
      <c r="C217" s="132" t="str">
        <f t="shared" si="10"/>
        <v>項目48</v>
      </c>
      <c r="D217" s="159" t="str">
        <f t="shared" si="11"/>
        <v>--</v>
      </c>
      <c r="E217" s="33" t="str">
        <f t="shared" si="11"/>
        <v>--</v>
      </c>
      <c r="F217" s="33" t="str">
        <f t="shared" si="11"/>
        <v>--</v>
      </c>
      <c r="G217" s="33" t="str">
        <f t="shared" si="11"/>
        <v>--</v>
      </c>
      <c r="H217" s="33" t="str">
        <f t="shared" si="11"/>
        <v>--</v>
      </c>
      <c r="I217" s="33" t="str">
        <f t="shared" si="12"/>
        <v>--</v>
      </c>
      <c r="J217" s="33" t="str">
        <f t="shared" si="12"/>
        <v>--</v>
      </c>
      <c r="K217" s="33" t="str">
        <f t="shared" si="12"/>
        <v>--</v>
      </c>
      <c r="L217" s="33" t="str">
        <f t="shared" si="12"/>
        <v>--</v>
      </c>
      <c r="M217" s="33" t="str">
        <f t="shared" si="12"/>
        <v>--</v>
      </c>
      <c r="N217" s="33" t="str">
        <f t="shared" si="13"/>
        <v>--</v>
      </c>
      <c r="O217" s="282" t="str">
        <f t="shared" si="13"/>
        <v>--</v>
      </c>
      <c r="P217" s="204"/>
    </row>
    <row r="218" spans="1:16" s="39" customFormat="1" ht="15" hidden="1" customHeight="1" x14ac:dyDescent="0.2">
      <c r="A218" s="11">
        <v>29</v>
      </c>
      <c r="C218" s="132" t="str">
        <f t="shared" si="10"/>
        <v>項目49</v>
      </c>
      <c r="D218" s="159" t="str">
        <f t="shared" si="11"/>
        <v>--</v>
      </c>
      <c r="E218" s="33" t="str">
        <f t="shared" si="11"/>
        <v>--</v>
      </c>
      <c r="F218" s="33" t="str">
        <f t="shared" si="11"/>
        <v>--</v>
      </c>
      <c r="G218" s="33" t="str">
        <f t="shared" si="11"/>
        <v>--</v>
      </c>
      <c r="H218" s="33" t="str">
        <f t="shared" si="11"/>
        <v>--</v>
      </c>
      <c r="I218" s="33" t="str">
        <f t="shared" si="12"/>
        <v>--</v>
      </c>
      <c r="J218" s="33" t="str">
        <f t="shared" si="12"/>
        <v>--</v>
      </c>
      <c r="K218" s="33" t="str">
        <f t="shared" si="12"/>
        <v>--</v>
      </c>
      <c r="L218" s="33" t="str">
        <f t="shared" si="12"/>
        <v>--</v>
      </c>
      <c r="M218" s="33" t="str">
        <f t="shared" si="12"/>
        <v>--</v>
      </c>
      <c r="N218" s="33" t="str">
        <f t="shared" si="13"/>
        <v>--</v>
      </c>
      <c r="O218" s="282" t="str">
        <f t="shared" si="13"/>
        <v>--</v>
      </c>
      <c r="P218" s="204"/>
    </row>
    <row r="219" spans="1:16" s="39" customFormat="1" ht="15" hidden="1" customHeight="1" thickBot="1" x14ac:dyDescent="0.25">
      <c r="A219" s="11">
        <v>30</v>
      </c>
      <c r="C219" s="127" t="str">
        <f t="shared" si="10"/>
        <v>項目50</v>
      </c>
      <c r="D219" s="151" t="str">
        <f t="shared" si="11"/>
        <v>--</v>
      </c>
      <c r="E219" s="35" t="str">
        <f t="shared" si="11"/>
        <v>--</v>
      </c>
      <c r="F219" s="35" t="str">
        <f t="shared" si="11"/>
        <v>--</v>
      </c>
      <c r="G219" s="35" t="str">
        <f t="shared" si="11"/>
        <v>--</v>
      </c>
      <c r="H219" s="35" t="str">
        <f t="shared" si="11"/>
        <v>--</v>
      </c>
      <c r="I219" s="35" t="str">
        <f t="shared" si="12"/>
        <v>--</v>
      </c>
      <c r="J219" s="35" t="str">
        <f t="shared" si="12"/>
        <v>--</v>
      </c>
      <c r="K219" s="35" t="str">
        <f t="shared" si="12"/>
        <v>--</v>
      </c>
      <c r="L219" s="35" t="str">
        <f t="shared" si="12"/>
        <v>--</v>
      </c>
      <c r="M219" s="35" t="str">
        <f t="shared" si="12"/>
        <v>--</v>
      </c>
      <c r="N219" s="35" t="str">
        <f t="shared" si="13"/>
        <v>--</v>
      </c>
      <c r="O219" s="316" t="str">
        <f t="shared" si="13"/>
        <v>--</v>
      </c>
      <c r="P219" s="204"/>
    </row>
    <row r="220" spans="1:16" ht="9" customHeight="1" x14ac:dyDescent="0.2">
      <c r="A220" s="34"/>
      <c r="C220" s="124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</row>
    <row r="221" spans="1:16" ht="12" customHeight="1" x14ac:dyDescent="0.2">
      <c r="A221" s="34"/>
    </row>
    <row r="222" spans="1:16" s="39" customFormat="1" ht="12" hidden="1" customHeight="1" x14ac:dyDescent="0.2">
      <c r="A222" s="11"/>
      <c r="C222" s="91"/>
      <c r="D222" s="24" t="str">
        <f t="shared" ref="D222:O222" si="14">D$33</f>
        <v>4月</v>
      </c>
      <c r="E222" s="24" t="str">
        <f t="shared" si="14"/>
        <v>5月</v>
      </c>
      <c r="F222" s="24" t="str">
        <f t="shared" si="14"/>
        <v>6月</v>
      </c>
      <c r="G222" s="24" t="str">
        <f t="shared" si="14"/>
        <v>7月</v>
      </c>
      <c r="H222" s="24" t="str">
        <f t="shared" si="14"/>
        <v>8月</v>
      </c>
      <c r="I222" s="24" t="str">
        <f t="shared" si="14"/>
        <v>9月</v>
      </c>
      <c r="J222" s="24" t="str">
        <f t="shared" si="14"/>
        <v>10月</v>
      </c>
      <c r="K222" s="24" t="str">
        <f t="shared" si="14"/>
        <v>11月</v>
      </c>
      <c r="L222" s="24" t="str">
        <f t="shared" si="14"/>
        <v>12月</v>
      </c>
      <c r="M222" s="24" t="str">
        <f t="shared" si="14"/>
        <v>1月</v>
      </c>
      <c r="N222" s="24" t="str">
        <f t="shared" si="14"/>
        <v>2月</v>
      </c>
      <c r="O222" s="24" t="str">
        <f t="shared" si="14"/>
        <v>3月</v>
      </c>
      <c r="P222" s="24" t="s">
        <v>62</v>
      </c>
    </row>
    <row r="223" spans="1:16" s="39" customFormat="1" ht="12" hidden="1" customHeight="1" x14ac:dyDescent="0.2">
      <c r="A223" s="11">
        <v>1</v>
      </c>
      <c r="C223" s="105" t="str">
        <f t="shared" ref="C223:C272" si="15">$C170</f>
        <v>加工食品</v>
      </c>
      <c r="D223" s="18" t="str">
        <f t="shared" ref="D223:H272" si="16">IF(INDEX(累計比較データ,$A223,D$168*4+$E$1)="", "--", INDEX(累計比較データ,$A223,D$168*4+$E$1)/$G$1)</f>
        <v>--</v>
      </c>
      <c r="E223" s="18">
        <f t="shared" si="16"/>
        <v>2776542.1036753999</v>
      </c>
      <c r="F223" s="18">
        <f t="shared" si="16"/>
        <v>2798361.206427</v>
      </c>
      <c r="G223" s="18">
        <f t="shared" si="16"/>
        <v>2808876.6957550999</v>
      </c>
      <c r="H223" s="18">
        <f t="shared" si="16"/>
        <v>2831822.6533927997</v>
      </c>
      <c r="I223" s="18">
        <f t="shared" ref="I223:M272" si="17">IF(INDEX(累計比較データ,$A223,I$168*4+$E$1)="", "--", INDEX(累計比較データ,$A223,I$168*4+$E$1)/$G$1)</f>
        <v>2742994.6549672</v>
      </c>
      <c r="J223" s="18">
        <f t="shared" si="17"/>
        <v>2988983.6487652999</v>
      </c>
      <c r="K223" s="18">
        <f t="shared" si="17"/>
        <v>2886815.6759959999</v>
      </c>
      <c r="L223" s="18">
        <f t="shared" si="17"/>
        <v>3619309.4584095003</v>
      </c>
      <c r="M223" s="18">
        <f t="shared" si="17"/>
        <v>2798079.2756248997</v>
      </c>
      <c r="N223" s="18">
        <f t="shared" ref="N223:O272" si="18">IF(INDEX(累計比較データ,$A223,N$168*4+$E$1)="", "--", INDEX(累計比較データ,$A223,N$168*4+$E$1)/$G$1)</f>
        <v>2694328.6054861001</v>
      </c>
      <c r="O223" s="18">
        <f t="shared" si="18"/>
        <v>2910902.2620423003</v>
      </c>
      <c r="P223" s="101">
        <f t="shared" ref="P223:P272" si="19">IF(ISERROR(AVERAGE($D223:$O223)),"--",AVERAGE($D223:$O223))</f>
        <v>2896092.385503782</v>
      </c>
    </row>
    <row r="224" spans="1:16" s="39" customFormat="1" ht="12" hidden="1" customHeight="1" x14ac:dyDescent="0.2">
      <c r="A224" s="11">
        <v>2</v>
      </c>
      <c r="C224" s="105" t="str">
        <f t="shared" si="15"/>
        <v>生鮮食品</v>
      </c>
      <c r="D224" s="18" t="str">
        <f t="shared" si="16"/>
        <v>--</v>
      </c>
      <c r="E224" s="18">
        <f t="shared" si="16"/>
        <v>475720.78026200004</v>
      </c>
      <c r="F224" s="18">
        <f t="shared" si="16"/>
        <v>482314.44187580002</v>
      </c>
      <c r="G224" s="18">
        <f t="shared" si="16"/>
        <v>441276.60725080001</v>
      </c>
      <c r="H224" s="18">
        <f t="shared" si="16"/>
        <v>440993.62107200001</v>
      </c>
      <c r="I224" s="18">
        <f t="shared" si="17"/>
        <v>456417.32269980002</v>
      </c>
      <c r="J224" s="18">
        <f t="shared" si="17"/>
        <v>509393.06885729998</v>
      </c>
      <c r="K224" s="18">
        <f t="shared" si="17"/>
        <v>478119.7837879</v>
      </c>
      <c r="L224" s="18">
        <f t="shared" si="17"/>
        <v>553377.52137769992</v>
      </c>
      <c r="M224" s="18">
        <f t="shared" si="17"/>
        <v>503620.25487040001</v>
      </c>
      <c r="N224" s="18">
        <f t="shared" si="18"/>
        <v>477852.37372009997</v>
      </c>
      <c r="O224" s="18">
        <f t="shared" si="18"/>
        <v>501158.97873889998</v>
      </c>
      <c r="P224" s="101">
        <f t="shared" si="19"/>
        <v>483658.6140466092</v>
      </c>
    </row>
    <row r="225" spans="1:16" s="39" customFormat="1" ht="12" hidden="1" customHeight="1" x14ac:dyDescent="0.2">
      <c r="A225" s="11">
        <v>3</v>
      </c>
      <c r="C225" s="105" t="str">
        <f t="shared" si="15"/>
        <v>菓子類</v>
      </c>
      <c r="D225" s="18" t="str">
        <f t="shared" si="16"/>
        <v>--</v>
      </c>
      <c r="E225" s="18">
        <f t="shared" si="16"/>
        <v>1006967.2191196999</v>
      </c>
      <c r="F225" s="18">
        <f t="shared" si="16"/>
        <v>995183.48173919995</v>
      </c>
      <c r="G225" s="18">
        <f t="shared" si="16"/>
        <v>1044262.5815686999</v>
      </c>
      <c r="H225" s="18">
        <f t="shared" si="16"/>
        <v>1051259.6487676001</v>
      </c>
      <c r="I225" s="18">
        <f t="shared" si="17"/>
        <v>946504.23226239998</v>
      </c>
      <c r="J225" s="18">
        <f t="shared" si="17"/>
        <v>973932.6380565</v>
      </c>
      <c r="K225" s="18">
        <f t="shared" si="17"/>
        <v>904741.01512859995</v>
      </c>
      <c r="L225" s="18">
        <f t="shared" si="17"/>
        <v>1099994.8007664001</v>
      </c>
      <c r="M225" s="18">
        <f t="shared" si="17"/>
        <v>939124.27069040004</v>
      </c>
      <c r="N225" s="18">
        <f t="shared" si="18"/>
        <v>977646.22353139997</v>
      </c>
      <c r="O225" s="18">
        <f t="shared" si="18"/>
        <v>1038333.2365824999</v>
      </c>
      <c r="P225" s="101">
        <f t="shared" si="19"/>
        <v>997995.39529212739</v>
      </c>
    </row>
    <row r="226" spans="1:16" s="39" customFormat="1" ht="12" hidden="1" customHeight="1" x14ac:dyDescent="0.2">
      <c r="A226" s="11">
        <v>4</v>
      </c>
      <c r="C226" s="105" t="str">
        <f t="shared" si="15"/>
        <v>項目4</v>
      </c>
      <c r="D226" s="18" t="str">
        <f t="shared" si="16"/>
        <v>--</v>
      </c>
      <c r="E226" s="18" t="str">
        <f t="shared" si="16"/>
        <v>--</v>
      </c>
      <c r="F226" s="18" t="str">
        <f t="shared" si="16"/>
        <v>--</v>
      </c>
      <c r="G226" s="18" t="str">
        <f t="shared" si="16"/>
        <v>--</v>
      </c>
      <c r="H226" s="18" t="str">
        <f t="shared" si="16"/>
        <v>--</v>
      </c>
      <c r="I226" s="18" t="str">
        <f t="shared" si="17"/>
        <v>--</v>
      </c>
      <c r="J226" s="18" t="str">
        <f t="shared" si="17"/>
        <v>--</v>
      </c>
      <c r="K226" s="18" t="str">
        <f t="shared" si="17"/>
        <v>--</v>
      </c>
      <c r="L226" s="18" t="str">
        <f t="shared" si="17"/>
        <v>--</v>
      </c>
      <c r="M226" s="18" t="str">
        <f t="shared" si="17"/>
        <v>--</v>
      </c>
      <c r="N226" s="18" t="str">
        <f t="shared" si="18"/>
        <v>--</v>
      </c>
      <c r="O226" s="18" t="str">
        <f t="shared" si="18"/>
        <v>--</v>
      </c>
      <c r="P226" s="101" t="str">
        <f t="shared" si="19"/>
        <v>--</v>
      </c>
    </row>
    <row r="227" spans="1:16" s="39" customFormat="1" ht="12" hidden="1" customHeight="1" x14ac:dyDescent="0.2">
      <c r="A227" s="11">
        <v>5</v>
      </c>
      <c r="C227" s="105" t="str">
        <f t="shared" si="15"/>
        <v>項目5</v>
      </c>
      <c r="D227" s="18" t="str">
        <f t="shared" si="16"/>
        <v>--</v>
      </c>
      <c r="E227" s="18" t="str">
        <f t="shared" si="16"/>
        <v>--</v>
      </c>
      <c r="F227" s="18" t="str">
        <f t="shared" si="16"/>
        <v>--</v>
      </c>
      <c r="G227" s="18" t="str">
        <f t="shared" si="16"/>
        <v>--</v>
      </c>
      <c r="H227" s="18" t="str">
        <f t="shared" si="16"/>
        <v>--</v>
      </c>
      <c r="I227" s="18" t="str">
        <f t="shared" si="17"/>
        <v>--</v>
      </c>
      <c r="J227" s="18" t="str">
        <f t="shared" si="17"/>
        <v>--</v>
      </c>
      <c r="K227" s="18" t="str">
        <f t="shared" si="17"/>
        <v>--</v>
      </c>
      <c r="L227" s="18" t="str">
        <f t="shared" si="17"/>
        <v>--</v>
      </c>
      <c r="M227" s="18" t="str">
        <f t="shared" si="17"/>
        <v>--</v>
      </c>
      <c r="N227" s="18" t="str">
        <f t="shared" si="18"/>
        <v>--</v>
      </c>
      <c r="O227" s="18" t="str">
        <f t="shared" si="18"/>
        <v>--</v>
      </c>
      <c r="P227" s="101" t="str">
        <f t="shared" si="19"/>
        <v>--</v>
      </c>
    </row>
    <row r="228" spans="1:16" s="39" customFormat="1" ht="12" hidden="1" customHeight="1" x14ac:dyDescent="0.2">
      <c r="A228" s="11">
        <v>6</v>
      </c>
      <c r="C228" s="105" t="str">
        <f t="shared" si="15"/>
        <v>項目6</v>
      </c>
      <c r="D228" s="18" t="str">
        <f t="shared" si="16"/>
        <v>--</v>
      </c>
      <c r="E228" s="18" t="str">
        <f t="shared" si="16"/>
        <v>--</v>
      </c>
      <c r="F228" s="18" t="str">
        <f t="shared" si="16"/>
        <v>--</v>
      </c>
      <c r="G228" s="18" t="str">
        <f t="shared" si="16"/>
        <v>--</v>
      </c>
      <c r="H228" s="18" t="str">
        <f t="shared" si="16"/>
        <v>--</v>
      </c>
      <c r="I228" s="18" t="str">
        <f t="shared" si="17"/>
        <v>--</v>
      </c>
      <c r="J228" s="18" t="str">
        <f t="shared" si="17"/>
        <v>--</v>
      </c>
      <c r="K228" s="18" t="str">
        <f t="shared" si="17"/>
        <v>--</v>
      </c>
      <c r="L228" s="18" t="str">
        <f t="shared" si="17"/>
        <v>--</v>
      </c>
      <c r="M228" s="18" t="str">
        <f t="shared" si="17"/>
        <v>--</v>
      </c>
      <c r="N228" s="18" t="str">
        <f t="shared" si="18"/>
        <v>--</v>
      </c>
      <c r="O228" s="18" t="str">
        <f t="shared" si="18"/>
        <v>--</v>
      </c>
      <c r="P228" s="101" t="str">
        <f t="shared" si="19"/>
        <v>--</v>
      </c>
    </row>
    <row r="229" spans="1:16" s="39" customFormat="1" ht="12" hidden="1" customHeight="1" x14ac:dyDescent="0.2">
      <c r="A229" s="11">
        <v>7</v>
      </c>
      <c r="C229" s="105" t="str">
        <f t="shared" si="15"/>
        <v>項目7</v>
      </c>
      <c r="D229" s="18" t="str">
        <f t="shared" si="16"/>
        <v>--</v>
      </c>
      <c r="E229" s="18" t="str">
        <f t="shared" si="16"/>
        <v>--</v>
      </c>
      <c r="F229" s="18" t="str">
        <f t="shared" si="16"/>
        <v>--</v>
      </c>
      <c r="G229" s="18" t="str">
        <f t="shared" si="16"/>
        <v>--</v>
      </c>
      <c r="H229" s="18" t="str">
        <f t="shared" si="16"/>
        <v>--</v>
      </c>
      <c r="I229" s="18" t="str">
        <f t="shared" si="17"/>
        <v>--</v>
      </c>
      <c r="J229" s="18" t="str">
        <f t="shared" si="17"/>
        <v>--</v>
      </c>
      <c r="K229" s="18" t="str">
        <f t="shared" si="17"/>
        <v>--</v>
      </c>
      <c r="L229" s="18" t="str">
        <f t="shared" si="17"/>
        <v>--</v>
      </c>
      <c r="M229" s="18" t="str">
        <f t="shared" si="17"/>
        <v>--</v>
      </c>
      <c r="N229" s="18" t="str">
        <f t="shared" si="18"/>
        <v>--</v>
      </c>
      <c r="O229" s="18" t="str">
        <f t="shared" si="18"/>
        <v>--</v>
      </c>
      <c r="P229" s="101" t="str">
        <f t="shared" si="19"/>
        <v>--</v>
      </c>
    </row>
    <row r="230" spans="1:16" s="39" customFormat="1" ht="12" hidden="1" customHeight="1" x14ac:dyDescent="0.2">
      <c r="A230" s="11">
        <v>8</v>
      </c>
      <c r="C230" s="105" t="str">
        <f t="shared" si="15"/>
        <v>項目8</v>
      </c>
      <c r="D230" s="18" t="str">
        <f t="shared" si="16"/>
        <v>--</v>
      </c>
      <c r="E230" s="18" t="str">
        <f t="shared" si="16"/>
        <v>--</v>
      </c>
      <c r="F230" s="18" t="str">
        <f t="shared" si="16"/>
        <v>--</v>
      </c>
      <c r="G230" s="18" t="str">
        <f t="shared" si="16"/>
        <v>--</v>
      </c>
      <c r="H230" s="18" t="str">
        <f t="shared" si="16"/>
        <v>--</v>
      </c>
      <c r="I230" s="18" t="str">
        <f t="shared" si="17"/>
        <v>--</v>
      </c>
      <c r="J230" s="18" t="str">
        <f t="shared" si="17"/>
        <v>--</v>
      </c>
      <c r="K230" s="18" t="str">
        <f t="shared" si="17"/>
        <v>--</v>
      </c>
      <c r="L230" s="18" t="str">
        <f t="shared" si="17"/>
        <v>--</v>
      </c>
      <c r="M230" s="18" t="str">
        <f t="shared" si="17"/>
        <v>--</v>
      </c>
      <c r="N230" s="18" t="str">
        <f t="shared" si="18"/>
        <v>--</v>
      </c>
      <c r="O230" s="18" t="str">
        <f t="shared" si="18"/>
        <v>--</v>
      </c>
      <c r="P230" s="101" t="str">
        <f t="shared" si="19"/>
        <v>--</v>
      </c>
    </row>
    <row r="231" spans="1:16" s="39" customFormat="1" ht="12" hidden="1" customHeight="1" x14ac:dyDescent="0.2">
      <c r="A231" s="11">
        <v>9</v>
      </c>
      <c r="C231" s="105" t="str">
        <f t="shared" si="15"/>
        <v>項目9</v>
      </c>
      <c r="D231" s="18" t="str">
        <f t="shared" si="16"/>
        <v>--</v>
      </c>
      <c r="E231" s="18" t="str">
        <f t="shared" si="16"/>
        <v>--</v>
      </c>
      <c r="F231" s="18" t="str">
        <f t="shared" si="16"/>
        <v>--</v>
      </c>
      <c r="G231" s="18" t="str">
        <f t="shared" si="16"/>
        <v>--</v>
      </c>
      <c r="H231" s="18" t="str">
        <f t="shared" si="16"/>
        <v>--</v>
      </c>
      <c r="I231" s="18" t="str">
        <f t="shared" si="17"/>
        <v>--</v>
      </c>
      <c r="J231" s="18" t="str">
        <f t="shared" si="17"/>
        <v>--</v>
      </c>
      <c r="K231" s="18" t="str">
        <f t="shared" si="17"/>
        <v>--</v>
      </c>
      <c r="L231" s="18" t="str">
        <f t="shared" si="17"/>
        <v>--</v>
      </c>
      <c r="M231" s="18" t="str">
        <f t="shared" si="17"/>
        <v>--</v>
      </c>
      <c r="N231" s="18" t="str">
        <f t="shared" si="18"/>
        <v>--</v>
      </c>
      <c r="O231" s="18" t="str">
        <f t="shared" si="18"/>
        <v>--</v>
      </c>
      <c r="P231" s="101" t="str">
        <f t="shared" si="19"/>
        <v>--</v>
      </c>
    </row>
    <row r="232" spans="1:16" s="39" customFormat="1" ht="12" hidden="1" customHeight="1" x14ac:dyDescent="0.2">
      <c r="A232" s="11">
        <v>10</v>
      </c>
      <c r="C232" s="105" t="str">
        <f t="shared" si="15"/>
        <v>項目10</v>
      </c>
      <c r="D232" s="18" t="str">
        <f t="shared" si="16"/>
        <v>--</v>
      </c>
      <c r="E232" s="18" t="str">
        <f t="shared" si="16"/>
        <v>--</v>
      </c>
      <c r="F232" s="18" t="str">
        <f t="shared" si="16"/>
        <v>--</v>
      </c>
      <c r="G232" s="18" t="str">
        <f t="shared" si="16"/>
        <v>--</v>
      </c>
      <c r="H232" s="18" t="str">
        <f t="shared" si="16"/>
        <v>--</v>
      </c>
      <c r="I232" s="18" t="str">
        <f t="shared" si="17"/>
        <v>--</v>
      </c>
      <c r="J232" s="18" t="str">
        <f t="shared" si="17"/>
        <v>--</v>
      </c>
      <c r="K232" s="18" t="str">
        <f t="shared" si="17"/>
        <v>--</v>
      </c>
      <c r="L232" s="18" t="str">
        <f t="shared" si="17"/>
        <v>--</v>
      </c>
      <c r="M232" s="18" t="str">
        <f t="shared" si="17"/>
        <v>--</v>
      </c>
      <c r="N232" s="18" t="str">
        <f t="shared" si="18"/>
        <v>--</v>
      </c>
      <c r="O232" s="18" t="str">
        <f t="shared" si="18"/>
        <v>--</v>
      </c>
      <c r="P232" s="101" t="str">
        <f t="shared" si="19"/>
        <v>--</v>
      </c>
    </row>
    <row r="233" spans="1:16" s="39" customFormat="1" ht="12" hidden="1" customHeight="1" x14ac:dyDescent="0.2">
      <c r="A233" s="11">
        <v>11</v>
      </c>
      <c r="C233" s="105" t="str">
        <f t="shared" si="15"/>
        <v>項目11</v>
      </c>
      <c r="D233" s="18" t="str">
        <f t="shared" si="16"/>
        <v>--</v>
      </c>
      <c r="E233" s="18" t="str">
        <f t="shared" si="16"/>
        <v>--</v>
      </c>
      <c r="F233" s="18" t="str">
        <f t="shared" si="16"/>
        <v>--</v>
      </c>
      <c r="G233" s="18" t="str">
        <f t="shared" si="16"/>
        <v>--</v>
      </c>
      <c r="H233" s="18" t="str">
        <f t="shared" si="16"/>
        <v>--</v>
      </c>
      <c r="I233" s="18" t="str">
        <f t="shared" si="17"/>
        <v>--</v>
      </c>
      <c r="J233" s="18" t="str">
        <f t="shared" si="17"/>
        <v>--</v>
      </c>
      <c r="K233" s="18" t="str">
        <f t="shared" si="17"/>
        <v>--</v>
      </c>
      <c r="L233" s="18" t="str">
        <f t="shared" si="17"/>
        <v>--</v>
      </c>
      <c r="M233" s="18" t="str">
        <f t="shared" si="17"/>
        <v>--</v>
      </c>
      <c r="N233" s="18" t="str">
        <f t="shared" si="18"/>
        <v>--</v>
      </c>
      <c r="O233" s="18" t="str">
        <f t="shared" si="18"/>
        <v>--</v>
      </c>
      <c r="P233" s="101" t="str">
        <f t="shared" si="19"/>
        <v>--</v>
      </c>
    </row>
    <row r="234" spans="1:16" s="39" customFormat="1" ht="12" hidden="1" customHeight="1" x14ac:dyDescent="0.2">
      <c r="A234" s="11">
        <v>12</v>
      </c>
      <c r="C234" s="105" t="str">
        <f t="shared" si="15"/>
        <v>項目12</v>
      </c>
      <c r="D234" s="18" t="str">
        <f t="shared" si="16"/>
        <v>--</v>
      </c>
      <c r="E234" s="18" t="str">
        <f t="shared" si="16"/>
        <v>--</v>
      </c>
      <c r="F234" s="18" t="str">
        <f t="shared" si="16"/>
        <v>--</v>
      </c>
      <c r="G234" s="18" t="str">
        <f t="shared" si="16"/>
        <v>--</v>
      </c>
      <c r="H234" s="18" t="str">
        <f t="shared" si="16"/>
        <v>--</v>
      </c>
      <c r="I234" s="18" t="str">
        <f t="shared" si="17"/>
        <v>--</v>
      </c>
      <c r="J234" s="18" t="str">
        <f t="shared" si="17"/>
        <v>--</v>
      </c>
      <c r="K234" s="18" t="str">
        <f t="shared" si="17"/>
        <v>--</v>
      </c>
      <c r="L234" s="18" t="str">
        <f t="shared" si="17"/>
        <v>--</v>
      </c>
      <c r="M234" s="18" t="str">
        <f t="shared" si="17"/>
        <v>--</v>
      </c>
      <c r="N234" s="18" t="str">
        <f t="shared" si="18"/>
        <v>--</v>
      </c>
      <c r="O234" s="18" t="str">
        <f t="shared" si="18"/>
        <v>--</v>
      </c>
      <c r="P234" s="101" t="str">
        <f t="shared" si="19"/>
        <v>--</v>
      </c>
    </row>
    <row r="235" spans="1:16" s="39" customFormat="1" ht="12" hidden="1" customHeight="1" x14ac:dyDescent="0.2">
      <c r="A235" s="11">
        <v>13</v>
      </c>
      <c r="C235" s="105" t="str">
        <f t="shared" si="15"/>
        <v>項目13</v>
      </c>
      <c r="D235" s="18" t="str">
        <f t="shared" si="16"/>
        <v>--</v>
      </c>
      <c r="E235" s="18" t="str">
        <f t="shared" si="16"/>
        <v>--</v>
      </c>
      <c r="F235" s="18" t="str">
        <f t="shared" si="16"/>
        <v>--</v>
      </c>
      <c r="G235" s="18" t="str">
        <f t="shared" si="16"/>
        <v>--</v>
      </c>
      <c r="H235" s="18" t="str">
        <f t="shared" si="16"/>
        <v>--</v>
      </c>
      <c r="I235" s="18" t="str">
        <f t="shared" si="17"/>
        <v>--</v>
      </c>
      <c r="J235" s="18" t="str">
        <f t="shared" si="17"/>
        <v>--</v>
      </c>
      <c r="K235" s="18" t="str">
        <f t="shared" si="17"/>
        <v>--</v>
      </c>
      <c r="L235" s="18" t="str">
        <f t="shared" si="17"/>
        <v>--</v>
      </c>
      <c r="M235" s="18" t="str">
        <f t="shared" si="17"/>
        <v>--</v>
      </c>
      <c r="N235" s="18" t="str">
        <f t="shared" si="18"/>
        <v>--</v>
      </c>
      <c r="O235" s="18" t="str">
        <f t="shared" si="18"/>
        <v>--</v>
      </c>
      <c r="P235" s="101" t="str">
        <f t="shared" si="19"/>
        <v>--</v>
      </c>
    </row>
    <row r="236" spans="1:16" s="39" customFormat="1" ht="12" hidden="1" customHeight="1" x14ac:dyDescent="0.2">
      <c r="A236" s="11">
        <v>14</v>
      </c>
      <c r="C236" s="105" t="str">
        <f t="shared" si="15"/>
        <v>項目14</v>
      </c>
      <c r="D236" s="18" t="str">
        <f t="shared" si="16"/>
        <v>--</v>
      </c>
      <c r="E236" s="18" t="str">
        <f t="shared" si="16"/>
        <v>--</v>
      </c>
      <c r="F236" s="18" t="str">
        <f t="shared" si="16"/>
        <v>--</v>
      </c>
      <c r="G236" s="18" t="str">
        <f t="shared" si="16"/>
        <v>--</v>
      </c>
      <c r="H236" s="18" t="str">
        <f t="shared" si="16"/>
        <v>--</v>
      </c>
      <c r="I236" s="18" t="str">
        <f t="shared" si="17"/>
        <v>--</v>
      </c>
      <c r="J236" s="18" t="str">
        <f t="shared" si="17"/>
        <v>--</v>
      </c>
      <c r="K236" s="18" t="str">
        <f t="shared" si="17"/>
        <v>--</v>
      </c>
      <c r="L236" s="18" t="str">
        <f t="shared" si="17"/>
        <v>--</v>
      </c>
      <c r="M236" s="18" t="str">
        <f t="shared" si="17"/>
        <v>--</v>
      </c>
      <c r="N236" s="18" t="str">
        <f t="shared" si="18"/>
        <v>--</v>
      </c>
      <c r="O236" s="18" t="str">
        <f t="shared" si="18"/>
        <v>--</v>
      </c>
      <c r="P236" s="101" t="str">
        <f t="shared" si="19"/>
        <v>--</v>
      </c>
    </row>
    <row r="237" spans="1:16" s="39" customFormat="1" ht="12" hidden="1" customHeight="1" x14ac:dyDescent="0.2">
      <c r="A237" s="11">
        <v>15</v>
      </c>
      <c r="C237" s="105" t="str">
        <f t="shared" si="15"/>
        <v>項目15</v>
      </c>
      <c r="D237" s="18" t="str">
        <f t="shared" si="16"/>
        <v>--</v>
      </c>
      <c r="E237" s="18" t="str">
        <f t="shared" si="16"/>
        <v>--</v>
      </c>
      <c r="F237" s="18" t="str">
        <f t="shared" si="16"/>
        <v>--</v>
      </c>
      <c r="G237" s="18" t="str">
        <f t="shared" si="16"/>
        <v>--</v>
      </c>
      <c r="H237" s="18" t="str">
        <f t="shared" si="16"/>
        <v>--</v>
      </c>
      <c r="I237" s="18" t="str">
        <f t="shared" si="17"/>
        <v>--</v>
      </c>
      <c r="J237" s="18" t="str">
        <f t="shared" si="17"/>
        <v>--</v>
      </c>
      <c r="K237" s="18" t="str">
        <f t="shared" si="17"/>
        <v>--</v>
      </c>
      <c r="L237" s="18" t="str">
        <f t="shared" si="17"/>
        <v>--</v>
      </c>
      <c r="M237" s="18" t="str">
        <f t="shared" si="17"/>
        <v>--</v>
      </c>
      <c r="N237" s="18" t="str">
        <f t="shared" si="18"/>
        <v>--</v>
      </c>
      <c r="O237" s="18" t="str">
        <f t="shared" si="18"/>
        <v>--</v>
      </c>
      <c r="P237" s="101" t="str">
        <f t="shared" si="19"/>
        <v>--</v>
      </c>
    </row>
    <row r="238" spans="1:16" s="39" customFormat="1" ht="12" hidden="1" customHeight="1" x14ac:dyDescent="0.2">
      <c r="A238" s="11">
        <v>16</v>
      </c>
      <c r="C238" s="105" t="str">
        <f t="shared" si="15"/>
        <v>項目16</v>
      </c>
      <c r="D238" s="18" t="str">
        <f t="shared" si="16"/>
        <v>--</v>
      </c>
      <c r="E238" s="18" t="str">
        <f t="shared" si="16"/>
        <v>--</v>
      </c>
      <c r="F238" s="18" t="str">
        <f t="shared" si="16"/>
        <v>--</v>
      </c>
      <c r="G238" s="18" t="str">
        <f t="shared" si="16"/>
        <v>--</v>
      </c>
      <c r="H238" s="18" t="str">
        <f t="shared" si="16"/>
        <v>--</v>
      </c>
      <c r="I238" s="18" t="str">
        <f t="shared" si="17"/>
        <v>--</v>
      </c>
      <c r="J238" s="18" t="str">
        <f t="shared" si="17"/>
        <v>--</v>
      </c>
      <c r="K238" s="18" t="str">
        <f t="shared" si="17"/>
        <v>--</v>
      </c>
      <c r="L238" s="18" t="str">
        <f t="shared" si="17"/>
        <v>--</v>
      </c>
      <c r="M238" s="18" t="str">
        <f t="shared" si="17"/>
        <v>--</v>
      </c>
      <c r="N238" s="18" t="str">
        <f t="shared" si="18"/>
        <v>--</v>
      </c>
      <c r="O238" s="18" t="str">
        <f t="shared" si="18"/>
        <v>--</v>
      </c>
      <c r="P238" s="101" t="str">
        <f t="shared" si="19"/>
        <v>--</v>
      </c>
    </row>
    <row r="239" spans="1:16" s="39" customFormat="1" ht="12" hidden="1" customHeight="1" x14ac:dyDescent="0.2">
      <c r="A239" s="11">
        <v>17</v>
      </c>
      <c r="C239" s="105" t="str">
        <f t="shared" si="15"/>
        <v>項目17</v>
      </c>
      <c r="D239" s="18" t="str">
        <f t="shared" si="16"/>
        <v>--</v>
      </c>
      <c r="E239" s="18" t="str">
        <f t="shared" si="16"/>
        <v>--</v>
      </c>
      <c r="F239" s="18" t="str">
        <f t="shared" si="16"/>
        <v>--</v>
      </c>
      <c r="G239" s="18" t="str">
        <f t="shared" si="16"/>
        <v>--</v>
      </c>
      <c r="H239" s="18" t="str">
        <f t="shared" si="16"/>
        <v>--</v>
      </c>
      <c r="I239" s="18" t="str">
        <f t="shared" si="17"/>
        <v>--</v>
      </c>
      <c r="J239" s="18" t="str">
        <f t="shared" si="17"/>
        <v>--</v>
      </c>
      <c r="K239" s="18" t="str">
        <f t="shared" si="17"/>
        <v>--</v>
      </c>
      <c r="L239" s="18" t="str">
        <f t="shared" si="17"/>
        <v>--</v>
      </c>
      <c r="M239" s="18" t="str">
        <f t="shared" si="17"/>
        <v>--</v>
      </c>
      <c r="N239" s="18" t="str">
        <f t="shared" si="18"/>
        <v>--</v>
      </c>
      <c r="O239" s="18" t="str">
        <f t="shared" si="18"/>
        <v>--</v>
      </c>
      <c r="P239" s="101" t="str">
        <f t="shared" si="19"/>
        <v>--</v>
      </c>
    </row>
    <row r="240" spans="1:16" s="39" customFormat="1" ht="12" hidden="1" customHeight="1" x14ac:dyDescent="0.2">
      <c r="A240" s="11">
        <v>18</v>
      </c>
      <c r="C240" s="105" t="str">
        <f t="shared" si="15"/>
        <v>項目18</v>
      </c>
      <c r="D240" s="18" t="str">
        <f t="shared" si="16"/>
        <v>--</v>
      </c>
      <c r="E240" s="18" t="str">
        <f t="shared" si="16"/>
        <v>--</v>
      </c>
      <c r="F240" s="18" t="str">
        <f t="shared" si="16"/>
        <v>--</v>
      </c>
      <c r="G240" s="18" t="str">
        <f t="shared" si="16"/>
        <v>--</v>
      </c>
      <c r="H240" s="18" t="str">
        <f t="shared" si="16"/>
        <v>--</v>
      </c>
      <c r="I240" s="18" t="str">
        <f t="shared" si="17"/>
        <v>--</v>
      </c>
      <c r="J240" s="18" t="str">
        <f t="shared" si="17"/>
        <v>--</v>
      </c>
      <c r="K240" s="18" t="str">
        <f t="shared" si="17"/>
        <v>--</v>
      </c>
      <c r="L240" s="18" t="str">
        <f t="shared" si="17"/>
        <v>--</v>
      </c>
      <c r="M240" s="18" t="str">
        <f t="shared" si="17"/>
        <v>--</v>
      </c>
      <c r="N240" s="18" t="str">
        <f t="shared" si="18"/>
        <v>--</v>
      </c>
      <c r="O240" s="18" t="str">
        <f t="shared" si="18"/>
        <v>--</v>
      </c>
      <c r="P240" s="101" t="str">
        <f t="shared" si="19"/>
        <v>--</v>
      </c>
    </row>
    <row r="241" spans="1:16" s="39" customFormat="1" ht="12" hidden="1" customHeight="1" x14ac:dyDescent="0.2">
      <c r="A241" s="11">
        <v>19</v>
      </c>
      <c r="C241" s="105" t="str">
        <f t="shared" si="15"/>
        <v>項目19</v>
      </c>
      <c r="D241" s="18" t="str">
        <f t="shared" si="16"/>
        <v>--</v>
      </c>
      <c r="E241" s="18" t="str">
        <f t="shared" si="16"/>
        <v>--</v>
      </c>
      <c r="F241" s="18" t="str">
        <f t="shared" si="16"/>
        <v>--</v>
      </c>
      <c r="G241" s="18" t="str">
        <f t="shared" si="16"/>
        <v>--</v>
      </c>
      <c r="H241" s="18" t="str">
        <f t="shared" si="16"/>
        <v>--</v>
      </c>
      <c r="I241" s="18" t="str">
        <f t="shared" si="17"/>
        <v>--</v>
      </c>
      <c r="J241" s="18" t="str">
        <f t="shared" si="17"/>
        <v>--</v>
      </c>
      <c r="K241" s="18" t="str">
        <f t="shared" si="17"/>
        <v>--</v>
      </c>
      <c r="L241" s="18" t="str">
        <f t="shared" si="17"/>
        <v>--</v>
      </c>
      <c r="M241" s="18" t="str">
        <f t="shared" si="17"/>
        <v>--</v>
      </c>
      <c r="N241" s="18" t="str">
        <f t="shared" si="18"/>
        <v>--</v>
      </c>
      <c r="O241" s="18" t="str">
        <f t="shared" si="18"/>
        <v>--</v>
      </c>
      <c r="P241" s="101" t="str">
        <f t="shared" si="19"/>
        <v>--</v>
      </c>
    </row>
    <row r="242" spans="1:16" s="39" customFormat="1" ht="12" hidden="1" customHeight="1" x14ac:dyDescent="0.2">
      <c r="A242" s="11">
        <v>20</v>
      </c>
      <c r="C242" s="105" t="str">
        <f t="shared" si="15"/>
        <v>項目20</v>
      </c>
      <c r="D242" s="18" t="str">
        <f t="shared" si="16"/>
        <v>--</v>
      </c>
      <c r="E242" s="18" t="str">
        <f t="shared" si="16"/>
        <v>--</v>
      </c>
      <c r="F242" s="18" t="str">
        <f t="shared" si="16"/>
        <v>--</v>
      </c>
      <c r="G242" s="18" t="str">
        <f t="shared" si="16"/>
        <v>--</v>
      </c>
      <c r="H242" s="18" t="str">
        <f t="shared" si="16"/>
        <v>--</v>
      </c>
      <c r="I242" s="18" t="str">
        <f t="shared" si="17"/>
        <v>--</v>
      </c>
      <c r="J242" s="18" t="str">
        <f t="shared" si="17"/>
        <v>--</v>
      </c>
      <c r="K242" s="18" t="str">
        <f t="shared" si="17"/>
        <v>--</v>
      </c>
      <c r="L242" s="18" t="str">
        <f t="shared" si="17"/>
        <v>--</v>
      </c>
      <c r="M242" s="18" t="str">
        <f t="shared" si="17"/>
        <v>--</v>
      </c>
      <c r="N242" s="18" t="str">
        <f t="shared" si="18"/>
        <v>--</v>
      </c>
      <c r="O242" s="18" t="str">
        <f t="shared" si="18"/>
        <v>--</v>
      </c>
      <c r="P242" s="101" t="str">
        <f t="shared" si="19"/>
        <v>--</v>
      </c>
    </row>
    <row r="243" spans="1:16" s="39" customFormat="1" ht="12" hidden="1" customHeight="1" x14ac:dyDescent="0.2">
      <c r="A243" s="11">
        <v>21</v>
      </c>
      <c r="C243" s="105" t="str">
        <f t="shared" si="15"/>
        <v>項目21</v>
      </c>
      <c r="D243" s="18" t="str">
        <f t="shared" si="16"/>
        <v>--</v>
      </c>
      <c r="E243" s="18" t="str">
        <f t="shared" si="16"/>
        <v>--</v>
      </c>
      <c r="F243" s="18" t="str">
        <f t="shared" si="16"/>
        <v>--</v>
      </c>
      <c r="G243" s="18" t="str">
        <f t="shared" si="16"/>
        <v>--</v>
      </c>
      <c r="H243" s="18" t="str">
        <f t="shared" si="16"/>
        <v>--</v>
      </c>
      <c r="I243" s="18" t="str">
        <f t="shared" si="17"/>
        <v>--</v>
      </c>
      <c r="J243" s="18" t="str">
        <f t="shared" si="17"/>
        <v>--</v>
      </c>
      <c r="K243" s="18" t="str">
        <f t="shared" si="17"/>
        <v>--</v>
      </c>
      <c r="L243" s="18" t="str">
        <f t="shared" si="17"/>
        <v>--</v>
      </c>
      <c r="M243" s="18" t="str">
        <f t="shared" si="17"/>
        <v>--</v>
      </c>
      <c r="N243" s="18" t="str">
        <f t="shared" si="18"/>
        <v>--</v>
      </c>
      <c r="O243" s="18" t="str">
        <f t="shared" si="18"/>
        <v>--</v>
      </c>
      <c r="P243" s="101" t="str">
        <f t="shared" si="19"/>
        <v>--</v>
      </c>
    </row>
    <row r="244" spans="1:16" s="39" customFormat="1" ht="12" hidden="1" customHeight="1" x14ac:dyDescent="0.2">
      <c r="A244" s="11">
        <v>22</v>
      </c>
      <c r="C244" s="105" t="str">
        <f t="shared" si="15"/>
        <v>項目22</v>
      </c>
      <c r="D244" s="18" t="str">
        <f t="shared" si="16"/>
        <v>--</v>
      </c>
      <c r="E244" s="18" t="str">
        <f t="shared" si="16"/>
        <v>--</v>
      </c>
      <c r="F244" s="18" t="str">
        <f t="shared" si="16"/>
        <v>--</v>
      </c>
      <c r="G244" s="18" t="str">
        <f t="shared" si="16"/>
        <v>--</v>
      </c>
      <c r="H244" s="18" t="str">
        <f t="shared" si="16"/>
        <v>--</v>
      </c>
      <c r="I244" s="18" t="str">
        <f t="shared" si="17"/>
        <v>--</v>
      </c>
      <c r="J244" s="18" t="str">
        <f t="shared" si="17"/>
        <v>--</v>
      </c>
      <c r="K244" s="18" t="str">
        <f t="shared" si="17"/>
        <v>--</v>
      </c>
      <c r="L244" s="18" t="str">
        <f t="shared" si="17"/>
        <v>--</v>
      </c>
      <c r="M244" s="18" t="str">
        <f t="shared" si="17"/>
        <v>--</v>
      </c>
      <c r="N244" s="18" t="str">
        <f t="shared" si="18"/>
        <v>--</v>
      </c>
      <c r="O244" s="18" t="str">
        <f t="shared" si="18"/>
        <v>--</v>
      </c>
      <c r="P244" s="101" t="str">
        <f t="shared" si="19"/>
        <v>--</v>
      </c>
    </row>
    <row r="245" spans="1:16" s="39" customFormat="1" ht="12" hidden="1" customHeight="1" x14ac:dyDescent="0.2">
      <c r="A245" s="11">
        <v>23</v>
      </c>
      <c r="C245" s="105" t="str">
        <f t="shared" si="15"/>
        <v>項目23</v>
      </c>
      <c r="D245" s="18" t="str">
        <f t="shared" si="16"/>
        <v>--</v>
      </c>
      <c r="E245" s="18" t="str">
        <f t="shared" si="16"/>
        <v>--</v>
      </c>
      <c r="F245" s="18" t="str">
        <f t="shared" si="16"/>
        <v>--</v>
      </c>
      <c r="G245" s="18" t="str">
        <f t="shared" si="16"/>
        <v>--</v>
      </c>
      <c r="H245" s="18" t="str">
        <f t="shared" si="16"/>
        <v>--</v>
      </c>
      <c r="I245" s="18" t="str">
        <f t="shared" si="17"/>
        <v>--</v>
      </c>
      <c r="J245" s="18" t="str">
        <f t="shared" si="17"/>
        <v>--</v>
      </c>
      <c r="K245" s="18" t="str">
        <f t="shared" si="17"/>
        <v>--</v>
      </c>
      <c r="L245" s="18" t="str">
        <f t="shared" si="17"/>
        <v>--</v>
      </c>
      <c r="M245" s="18" t="str">
        <f t="shared" si="17"/>
        <v>--</v>
      </c>
      <c r="N245" s="18" t="str">
        <f t="shared" si="18"/>
        <v>--</v>
      </c>
      <c r="O245" s="18" t="str">
        <f t="shared" si="18"/>
        <v>--</v>
      </c>
      <c r="P245" s="101" t="str">
        <f t="shared" si="19"/>
        <v>--</v>
      </c>
    </row>
    <row r="246" spans="1:16" s="39" customFormat="1" ht="12" hidden="1" customHeight="1" x14ac:dyDescent="0.2">
      <c r="A246" s="11">
        <v>24</v>
      </c>
      <c r="C246" s="105" t="str">
        <f t="shared" si="15"/>
        <v>項目24</v>
      </c>
      <c r="D246" s="18" t="str">
        <f t="shared" si="16"/>
        <v>--</v>
      </c>
      <c r="E246" s="18" t="str">
        <f t="shared" si="16"/>
        <v>--</v>
      </c>
      <c r="F246" s="18" t="str">
        <f t="shared" si="16"/>
        <v>--</v>
      </c>
      <c r="G246" s="18" t="str">
        <f t="shared" si="16"/>
        <v>--</v>
      </c>
      <c r="H246" s="18" t="str">
        <f t="shared" si="16"/>
        <v>--</v>
      </c>
      <c r="I246" s="18" t="str">
        <f t="shared" si="17"/>
        <v>--</v>
      </c>
      <c r="J246" s="18" t="str">
        <f t="shared" si="17"/>
        <v>--</v>
      </c>
      <c r="K246" s="18" t="str">
        <f t="shared" si="17"/>
        <v>--</v>
      </c>
      <c r="L246" s="18" t="str">
        <f t="shared" si="17"/>
        <v>--</v>
      </c>
      <c r="M246" s="18" t="str">
        <f t="shared" si="17"/>
        <v>--</v>
      </c>
      <c r="N246" s="18" t="str">
        <f t="shared" si="18"/>
        <v>--</v>
      </c>
      <c r="O246" s="18" t="str">
        <f t="shared" si="18"/>
        <v>--</v>
      </c>
      <c r="P246" s="101" t="str">
        <f t="shared" si="19"/>
        <v>--</v>
      </c>
    </row>
    <row r="247" spans="1:16" s="39" customFormat="1" ht="12" hidden="1" customHeight="1" x14ac:dyDescent="0.2">
      <c r="A247" s="11">
        <v>25</v>
      </c>
      <c r="C247" s="105" t="str">
        <f t="shared" si="15"/>
        <v>項目25</v>
      </c>
      <c r="D247" s="18" t="str">
        <f t="shared" si="16"/>
        <v>--</v>
      </c>
      <c r="E247" s="18" t="str">
        <f t="shared" si="16"/>
        <v>--</v>
      </c>
      <c r="F247" s="18" t="str">
        <f t="shared" si="16"/>
        <v>--</v>
      </c>
      <c r="G247" s="18" t="str">
        <f t="shared" si="16"/>
        <v>--</v>
      </c>
      <c r="H247" s="18" t="str">
        <f t="shared" si="16"/>
        <v>--</v>
      </c>
      <c r="I247" s="18" t="str">
        <f t="shared" si="17"/>
        <v>--</v>
      </c>
      <c r="J247" s="18" t="str">
        <f t="shared" si="17"/>
        <v>--</v>
      </c>
      <c r="K247" s="18" t="str">
        <f t="shared" si="17"/>
        <v>--</v>
      </c>
      <c r="L247" s="18" t="str">
        <f t="shared" si="17"/>
        <v>--</v>
      </c>
      <c r="M247" s="18" t="str">
        <f t="shared" si="17"/>
        <v>--</v>
      </c>
      <c r="N247" s="18" t="str">
        <f t="shared" si="18"/>
        <v>--</v>
      </c>
      <c r="O247" s="18" t="str">
        <f t="shared" si="18"/>
        <v>--</v>
      </c>
      <c r="P247" s="101" t="str">
        <f t="shared" si="19"/>
        <v>--</v>
      </c>
    </row>
    <row r="248" spans="1:16" s="39" customFormat="1" ht="12" hidden="1" customHeight="1" x14ac:dyDescent="0.2">
      <c r="A248" s="11">
        <v>26</v>
      </c>
      <c r="C248" s="105" t="str">
        <f t="shared" si="15"/>
        <v>項目26</v>
      </c>
      <c r="D248" s="18" t="str">
        <f t="shared" si="16"/>
        <v>--</v>
      </c>
      <c r="E248" s="18" t="str">
        <f t="shared" si="16"/>
        <v>--</v>
      </c>
      <c r="F248" s="18" t="str">
        <f t="shared" si="16"/>
        <v>--</v>
      </c>
      <c r="G248" s="18" t="str">
        <f t="shared" si="16"/>
        <v>--</v>
      </c>
      <c r="H248" s="18" t="str">
        <f t="shared" si="16"/>
        <v>--</v>
      </c>
      <c r="I248" s="18" t="str">
        <f t="shared" si="17"/>
        <v>--</v>
      </c>
      <c r="J248" s="18" t="str">
        <f t="shared" si="17"/>
        <v>--</v>
      </c>
      <c r="K248" s="18" t="str">
        <f t="shared" si="17"/>
        <v>--</v>
      </c>
      <c r="L248" s="18" t="str">
        <f t="shared" si="17"/>
        <v>--</v>
      </c>
      <c r="M248" s="18" t="str">
        <f t="shared" si="17"/>
        <v>--</v>
      </c>
      <c r="N248" s="18" t="str">
        <f t="shared" si="18"/>
        <v>--</v>
      </c>
      <c r="O248" s="18" t="str">
        <f t="shared" si="18"/>
        <v>--</v>
      </c>
      <c r="P248" s="101" t="str">
        <f t="shared" si="19"/>
        <v>--</v>
      </c>
    </row>
    <row r="249" spans="1:16" s="39" customFormat="1" ht="12" hidden="1" customHeight="1" x14ac:dyDescent="0.2">
      <c r="A249" s="11">
        <v>27</v>
      </c>
      <c r="C249" s="105" t="str">
        <f t="shared" si="15"/>
        <v>項目27</v>
      </c>
      <c r="D249" s="18" t="str">
        <f t="shared" si="16"/>
        <v>--</v>
      </c>
      <c r="E249" s="18" t="str">
        <f t="shared" si="16"/>
        <v>--</v>
      </c>
      <c r="F249" s="18" t="str">
        <f t="shared" si="16"/>
        <v>--</v>
      </c>
      <c r="G249" s="18" t="str">
        <f t="shared" si="16"/>
        <v>--</v>
      </c>
      <c r="H249" s="18" t="str">
        <f t="shared" si="16"/>
        <v>--</v>
      </c>
      <c r="I249" s="18" t="str">
        <f t="shared" si="17"/>
        <v>--</v>
      </c>
      <c r="J249" s="18" t="str">
        <f t="shared" si="17"/>
        <v>--</v>
      </c>
      <c r="K249" s="18" t="str">
        <f t="shared" si="17"/>
        <v>--</v>
      </c>
      <c r="L249" s="18" t="str">
        <f t="shared" si="17"/>
        <v>--</v>
      </c>
      <c r="M249" s="18" t="str">
        <f t="shared" si="17"/>
        <v>--</v>
      </c>
      <c r="N249" s="18" t="str">
        <f t="shared" si="18"/>
        <v>--</v>
      </c>
      <c r="O249" s="18" t="str">
        <f t="shared" si="18"/>
        <v>--</v>
      </c>
      <c r="P249" s="101" t="str">
        <f t="shared" si="19"/>
        <v>--</v>
      </c>
    </row>
    <row r="250" spans="1:16" s="39" customFormat="1" ht="12" hidden="1" customHeight="1" x14ac:dyDescent="0.2">
      <c r="A250" s="11">
        <v>28</v>
      </c>
      <c r="C250" s="105" t="str">
        <f t="shared" si="15"/>
        <v>項目28</v>
      </c>
      <c r="D250" s="18" t="str">
        <f t="shared" si="16"/>
        <v>--</v>
      </c>
      <c r="E250" s="18" t="str">
        <f t="shared" si="16"/>
        <v>--</v>
      </c>
      <c r="F250" s="18" t="str">
        <f t="shared" si="16"/>
        <v>--</v>
      </c>
      <c r="G250" s="18" t="str">
        <f t="shared" si="16"/>
        <v>--</v>
      </c>
      <c r="H250" s="18" t="str">
        <f t="shared" si="16"/>
        <v>--</v>
      </c>
      <c r="I250" s="18" t="str">
        <f t="shared" si="17"/>
        <v>--</v>
      </c>
      <c r="J250" s="18" t="str">
        <f t="shared" si="17"/>
        <v>--</v>
      </c>
      <c r="K250" s="18" t="str">
        <f t="shared" si="17"/>
        <v>--</v>
      </c>
      <c r="L250" s="18" t="str">
        <f t="shared" si="17"/>
        <v>--</v>
      </c>
      <c r="M250" s="18" t="str">
        <f t="shared" si="17"/>
        <v>--</v>
      </c>
      <c r="N250" s="18" t="str">
        <f t="shared" si="18"/>
        <v>--</v>
      </c>
      <c r="O250" s="18" t="str">
        <f t="shared" si="18"/>
        <v>--</v>
      </c>
      <c r="P250" s="101" t="str">
        <f t="shared" si="19"/>
        <v>--</v>
      </c>
    </row>
    <row r="251" spans="1:16" s="39" customFormat="1" ht="12" hidden="1" customHeight="1" x14ac:dyDescent="0.2">
      <c r="A251" s="11">
        <v>29</v>
      </c>
      <c r="C251" s="105" t="str">
        <f t="shared" si="15"/>
        <v>項目29</v>
      </c>
      <c r="D251" s="18" t="str">
        <f t="shared" si="16"/>
        <v>--</v>
      </c>
      <c r="E251" s="18" t="str">
        <f t="shared" si="16"/>
        <v>--</v>
      </c>
      <c r="F251" s="18" t="str">
        <f t="shared" si="16"/>
        <v>--</v>
      </c>
      <c r="G251" s="18" t="str">
        <f t="shared" si="16"/>
        <v>--</v>
      </c>
      <c r="H251" s="18" t="str">
        <f t="shared" si="16"/>
        <v>--</v>
      </c>
      <c r="I251" s="18" t="str">
        <f t="shared" si="17"/>
        <v>--</v>
      </c>
      <c r="J251" s="18" t="str">
        <f t="shared" si="17"/>
        <v>--</v>
      </c>
      <c r="K251" s="18" t="str">
        <f t="shared" si="17"/>
        <v>--</v>
      </c>
      <c r="L251" s="18" t="str">
        <f t="shared" si="17"/>
        <v>--</v>
      </c>
      <c r="M251" s="18" t="str">
        <f t="shared" si="17"/>
        <v>--</v>
      </c>
      <c r="N251" s="18" t="str">
        <f t="shared" si="18"/>
        <v>--</v>
      </c>
      <c r="O251" s="18" t="str">
        <f t="shared" si="18"/>
        <v>--</v>
      </c>
      <c r="P251" s="101" t="str">
        <f t="shared" si="19"/>
        <v>--</v>
      </c>
    </row>
    <row r="252" spans="1:16" s="39" customFormat="1" ht="12" hidden="1" customHeight="1" x14ac:dyDescent="0.2">
      <c r="A252" s="11">
        <v>30</v>
      </c>
      <c r="C252" s="105" t="str">
        <f t="shared" si="15"/>
        <v>項目30</v>
      </c>
      <c r="D252" s="18" t="str">
        <f t="shared" si="16"/>
        <v>--</v>
      </c>
      <c r="E252" s="18" t="str">
        <f t="shared" si="16"/>
        <v>--</v>
      </c>
      <c r="F252" s="18" t="str">
        <f t="shared" si="16"/>
        <v>--</v>
      </c>
      <c r="G252" s="18" t="str">
        <f t="shared" si="16"/>
        <v>--</v>
      </c>
      <c r="H252" s="18" t="str">
        <f t="shared" si="16"/>
        <v>--</v>
      </c>
      <c r="I252" s="18" t="str">
        <f t="shared" si="17"/>
        <v>--</v>
      </c>
      <c r="J252" s="18" t="str">
        <f t="shared" si="17"/>
        <v>--</v>
      </c>
      <c r="K252" s="18" t="str">
        <f t="shared" si="17"/>
        <v>--</v>
      </c>
      <c r="L252" s="18" t="str">
        <f t="shared" si="17"/>
        <v>--</v>
      </c>
      <c r="M252" s="18" t="str">
        <f t="shared" si="17"/>
        <v>--</v>
      </c>
      <c r="N252" s="18" t="str">
        <f t="shared" si="18"/>
        <v>--</v>
      </c>
      <c r="O252" s="18" t="str">
        <f t="shared" si="18"/>
        <v>--</v>
      </c>
      <c r="P252" s="101" t="str">
        <f t="shared" si="19"/>
        <v>--</v>
      </c>
    </row>
    <row r="253" spans="1:16" s="39" customFormat="1" ht="12" hidden="1" customHeight="1" x14ac:dyDescent="0.2">
      <c r="A253" s="11">
        <v>31</v>
      </c>
      <c r="C253" s="105" t="str">
        <f t="shared" si="15"/>
        <v>項目31</v>
      </c>
      <c r="D253" s="18" t="str">
        <f t="shared" si="16"/>
        <v>--</v>
      </c>
      <c r="E253" s="18" t="str">
        <f t="shared" si="16"/>
        <v>--</v>
      </c>
      <c r="F253" s="18" t="str">
        <f t="shared" si="16"/>
        <v>--</v>
      </c>
      <c r="G253" s="18" t="str">
        <f t="shared" si="16"/>
        <v>--</v>
      </c>
      <c r="H253" s="18" t="str">
        <f t="shared" si="16"/>
        <v>--</v>
      </c>
      <c r="I253" s="18" t="str">
        <f t="shared" si="17"/>
        <v>--</v>
      </c>
      <c r="J253" s="18" t="str">
        <f t="shared" si="17"/>
        <v>--</v>
      </c>
      <c r="K253" s="18" t="str">
        <f t="shared" si="17"/>
        <v>--</v>
      </c>
      <c r="L253" s="18" t="str">
        <f t="shared" si="17"/>
        <v>--</v>
      </c>
      <c r="M253" s="18" t="str">
        <f t="shared" si="17"/>
        <v>--</v>
      </c>
      <c r="N253" s="18" t="str">
        <f t="shared" si="18"/>
        <v>--</v>
      </c>
      <c r="O253" s="18" t="str">
        <f t="shared" si="18"/>
        <v>--</v>
      </c>
      <c r="P253" s="101" t="str">
        <f t="shared" si="19"/>
        <v>--</v>
      </c>
    </row>
    <row r="254" spans="1:16" s="39" customFormat="1" ht="12" hidden="1" customHeight="1" x14ac:dyDescent="0.2">
      <c r="A254" s="11">
        <v>32</v>
      </c>
      <c r="C254" s="105" t="str">
        <f t="shared" si="15"/>
        <v>項目32</v>
      </c>
      <c r="D254" s="18" t="str">
        <f t="shared" si="16"/>
        <v>--</v>
      </c>
      <c r="E254" s="18" t="str">
        <f t="shared" si="16"/>
        <v>--</v>
      </c>
      <c r="F254" s="18" t="str">
        <f t="shared" si="16"/>
        <v>--</v>
      </c>
      <c r="G254" s="18" t="str">
        <f t="shared" si="16"/>
        <v>--</v>
      </c>
      <c r="H254" s="18" t="str">
        <f t="shared" si="16"/>
        <v>--</v>
      </c>
      <c r="I254" s="18" t="str">
        <f t="shared" si="17"/>
        <v>--</v>
      </c>
      <c r="J254" s="18" t="str">
        <f t="shared" si="17"/>
        <v>--</v>
      </c>
      <c r="K254" s="18" t="str">
        <f t="shared" si="17"/>
        <v>--</v>
      </c>
      <c r="L254" s="18" t="str">
        <f t="shared" si="17"/>
        <v>--</v>
      </c>
      <c r="M254" s="18" t="str">
        <f t="shared" si="17"/>
        <v>--</v>
      </c>
      <c r="N254" s="18" t="str">
        <f t="shared" si="18"/>
        <v>--</v>
      </c>
      <c r="O254" s="18" t="str">
        <f t="shared" si="18"/>
        <v>--</v>
      </c>
      <c r="P254" s="101" t="str">
        <f t="shared" si="19"/>
        <v>--</v>
      </c>
    </row>
    <row r="255" spans="1:16" s="39" customFormat="1" ht="12" hidden="1" customHeight="1" x14ac:dyDescent="0.2">
      <c r="A255" s="11">
        <v>33</v>
      </c>
      <c r="C255" s="105" t="str">
        <f t="shared" si="15"/>
        <v>項目33</v>
      </c>
      <c r="D255" s="18" t="str">
        <f t="shared" si="16"/>
        <v>--</v>
      </c>
      <c r="E255" s="18" t="str">
        <f t="shared" si="16"/>
        <v>--</v>
      </c>
      <c r="F255" s="18" t="str">
        <f t="shared" si="16"/>
        <v>--</v>
      </c>
      <c r="G255" s="18" t="str">
        <f t="shared" si="16"/>
        <v>--</v>
      </c>
      <c r="H255" s="18" t="str">
        <f t="shared" si="16"/>
        <v>--</v>
      </c>
      <c r="I255" s="18" t="str">
        <f t="shared" si="17"/>
        <v>--</v>
      </c>
      <c r="J255" s="18" t="str">
        <f t="shared" si="17"/>
        <v>--</v>
      </c>
      <c r="K255" s="18" t="str">
        <f t="shared" si="17"/>
        <v>--</v>
      </c>
      <c r="L255" s="18" t="str">
        <f t="shared" si="17"/>
        <v>--</v>
      </c>
      <c r="M255" s="18" t="str">
        <f t="shared" si="17"/>
        <v>--</v>
      </c>
      <c r="N255" s="18" t="str">
        <f t="shared" si="18"/>
        <v>--</v>
      </c>
      <c r="O255" s="18" t="str">
        <f t="shared" si="18"/>
        <v>--</v>
      </c>
      <c r="P255" s="101" t="str">
        <f t="shared" si="19"/>
        <v>--</v>
      </c>
    </row>
    <row r="256" spans="1:16" s="39" customFormat="1" ht="12" hidden="1" customHeight="1" x14ac:dyDescent="0.2">
      <c r="A256" s="11">
        <v>34</v>
      </c>
      <c r="C256" s="105" t="str">
        <f t="shared" si="15"/>
        <v>項目34</v>
      </c>
      <c r="D256" s="18" t="str">
        <f t="shared" si="16"/>
        <v>--</v>
      </c>
      <c r="E256" s="18" t="str">
        <f t="shared" si="16"/>
        <v>--</v>
      </c>
      <c r="F256" s="18" t="str">
        <f t="shared" si="16"/>
        <v>--</v>
      </c>
      <c r="G256" s="18" t="str">
        <f t="shared" si="16"/>
        <v>--</v>
      </c>
      <c r="H256" s="18" t="str">
        <f t="shared" si="16"/>
        <v>--</v>
      </c>
      <c r="I256" s="18" t="str">
        <f t="shared" si="17"/>
        <v>--</v>
      </c>
      <c r="J256" s="18" t="str">
        <f t="shared" si="17"/>
        <v>--</v>
      </c>
      <c r="K256" s="18" t="str">
        <f t="shared" si="17"/>
        <v>--</v>
      </c>
      <c r="L256" s="18" t="str">
        <f t="shared" si="17"/>
        <v>--</v>
      </c>
      <c r="M256" s="18" t="str">
        <f t="shared" si="17"/>
        <v>--</v>
      </c>
      <c r="N256" s="18" t="str">
        <f t="shared" si="18"/>
        <v>--</v>
      </c>
      <c r="O256" s="18" t="str">
        <f t="shared" si="18"/>
        <v>--</v>
      </c>
      <c r="P256" s="101" t="str">
        <f t="shared" si="19"/>
        <v>--</v>
      </c>
    </row>
    <row r="257" spans="1:16" s="39" customFormat="1" ht="12" hidden="1" customHeight="1" x14ac:dyDescent="0.2">
      <c r="A257" s="11">
        <v>35</v>
      </c>
      <c r="C257" s="105" t="str">
        <f t="shared" si="15"/>
        <v>項目35</v>
      </c>
      <c r="D257" s="18" t="str">
        <f t="shared" si="16"/>
        <v>--</v>
      </c>
      <c r="E257" s="18" t="str">
        <f t="shared" si="16"/>
        <v>--</v>
      </c>
      <c r="F257" s="18" t="str">
        <f t="shared" si="16"/>
        <v>--</v>
      </c>
      <c r="G257" s="18" t="str">
        <f t="shared" si="16"/>
        <v>--</v>
      </c>
      <c r="H257" s="18" t="str">
        <f t="shared" si="16"/>
        <v>--</v>
      </c>
      <c r="I257" s="18" t="str">
        <f t="shared" si="17"/>
        <v>--</v>
      </c>
      <c r="J257" s="18" t="str">
        <f t="shared" si="17"/>
        <v>--</v>
      </c>
      <c r="K257" s="18" t="str">
        <f t="shared" si="17"/>
        <v>--</v>
      </c>
      <c r="L257" s="18" t="str">
        <f t="shared" si="17"/>
        <v>--</v>
      </c>
      <c r="M257" s="18" t="str">
        <f t="shared" si="17"/>
        <v>--</v>
      </c>
      <c r="N257" s="18" t="str">
        <f t="shared" si="18"/>
        <v>--</v>
      </c>
      <c r="O257" s="18" t="str">
        <f t="shared" si="18"/>
        <v>--</v>
      </c>
      <c r="P257" s="101" t="str">
        <f t="shared" si="19"/>
        <v>--</v>
      </c>
    </row>
    <row r="258" spans="1:16" s="39" customFormat="1" ht="12" hidden="1" customHeight="1" x14ac:dyDescent="0.2">
      <c r="A258" s="11">
        <v>36</v>
      </c>
      <c r="C258" s="105" t="str">
        <f t="shared" si="15"/>
        <v>項目36</v>
      </c>
      <c r="D258" s="18" t="str">
        <f t="shared" si="16"/>
        <v>--</v>
      </c>
      <c r="E258" s="18" t="str">
        <f t="shared" si="16"/>
        <v>--</v>
      </c>
      <c r="F258" s="18" t="str">
        <f t="shared" si="16"/>
        <v>--</v>
      </c>
      <c r="G258" s="18" t="str">
        <f t="shared" si="16"/>
        <v>--</v>
      </c>
      <c r="H258" s="18" t="str">
        <f t="shared" si="16"/>
        <v>--</v>
      </c>
      <c r="I258" s="18" t="str">
        <f t="shared" si="17"/>
        <v>--</v>
      </c>
      <c r="J258" s="18" t="str">
        <f t="shared" si="17"/>
        <v>--</v>
      </c>
      <c r="K258" s="18" t="str">
        <f t="shared" si="17"/>
        <v>--</v>
      </c>
      <c r="L258" s="18" t="str">
        <f t="shared" si="17"/>
        <v>--</v>
      </c>
      <c r="M258" s="18" t="str">
        <f t="shared" si="17"/>
        <v>--</v>
      </c>
      <c r="N258" s="18" t="str">
        <f t="shared" si="18"/>
        <v>--</v>
      </c>
      <c r="O258" s="18" t="str">
        <f t="shared" si="18"/>
        <v>--</v>
      </c>
      <c r="P258" s="101" t="str">
        <f t="shared" si="19"/>
        <v>--</v>
      </c>
    </row>
    <row r="259" spans="1:16" s="39" customFormat="1" ht="12" hidden="1" customHeight="1" x14ac:dyDescent="0.2">
      <c r="A259" s="11">
        <v>37</v>
      </c>
      <c r="C259" s="105" t="str">
        <f t="shared" si="15"/>
        <v>項目37</v>
      </c>
      <c r="D259" s="18" t="str">
        <f t="shared" si="16"/>
        <v>--</v>
      </c>
      <c r="E259" s="18" t="str">
        <f t="shared" si="16"/>
        <v>--</v>
      </c>
      <c r="F259" s="18" t="str">
        <f t="shared" si="16"/>
        <v>--</v>
      </c>
      <c r="G259" s="18" t="str">
        <f t="shared" si="16"/>
        <v>--</v>
      </c>
      <c r="H259" s="18" t="str">
        <f t="shared" si="16"/>
        <v>--</v>
      </c>
      <c r="I259" s="18" t="str">
        <f t="shared" si="17"/>
        <v>--</v>
      </c>
      <c r="J259" s="18" t="str">
        <f t="shared" si="17"/>
        <v>--</v>
      </c>
      <c r="K259" s="18" t="str">
        <f t="shared" si="17"/>
        <v>--</v>
      </c>
      <c r="L259" s="18" t="str">
        <f t="shared" si="17"/>
        <v>--</v>
      </c>
      <c r="M259" s="18" t="str">
        <f t="shared" si="17"/>
        <v>--</v>
      </c>
      <c r="N259" s="18" t="str">
        <f t="shared" si="18"/>
        <v>--</v>
      </c>
      <c r="O259" s="18" t="str">
        <f t="shared" si="18"/>
        <v>--</v>
      </c>
      <c r="P259" s="101" t="str">
        <f t="shared" si="19"/>
        <v>--</v>
      </c>
    </row>
    <row r="260" spans="1:16" s="39" customFormat="1" ht="12" hidden="1" customHeight="1" x14ac:dyDescent="0.2">
      <c r="A260" s="11">
        <v>38</v>
      </c>
      <c r="C260" s="105" t="str">
        <f t="shared" si="15"/>
        <v>項目38</v>
      </c>
      <c r="D260" s="18" t="str">
        <f t="shared" si="16"/>
        <v>--</v>
      </c>
      <c r="E260" s="18" t="str">
        <f t="shared" si="16"/>
        <v>--</v>
      </c>
      <c r="F260" s="18" t="str">
        <f t="shared" si="16"/>
        <v>--</v>
      </c>
      <c r="G260" s="18" t="str">
        <f t="shared" si="16"/>
        <v>--</v>
      </c>
      <c r="H260" s="18" t="str">
        <f t="shared" si="16"/>
        <v>--</v>
      </c>
      <c r="I260" s="18" t="str">
        <f t="shared" si="17"/>
        <v>--</v>
      </c>
      <c r="J260" s="18" t="str">
        <f t="shared" si="17"/>
        <v>--</v>
      </c>
      <c r="K260" s="18" t="str">
        <f t="shared" si="17"/>
        <v>--</v>
      </c>
      <c r="L260" s="18" t="str">
        <f t="shared" si="17"/>
        <v>--</v>
      </c>
      <c r="M260" s="18" t="str">
        <f t="shared" si="17"/>
        <v>--</v>
      </c>
      <c r="N260" s="18" t="str">
        <f t="shared" si="18"/>
        <v>--</v>
      </c>
      <c r="O260" s="18" t="str">
        <f t="shared" si="18"/>
        <v>--</v>
      </c>
      <c r="P260" s="101" t="str">
        <f t="shared" si="19"/>
        <v>--</v>
      </c>
    </row>
    <row r="261" spans="1:16" s="39" customFormat="1" ht="12" hidden="1" customHeight="1" x14ac:dyDescent="0.2">
      <c r="A261" s="11">
        <v>39</v>
      </c>
      <c r="C261" s="105" t="str">
        <f t="shared" si="15"/>
        <v>項目39</v>
      </c>
      <c r="D261" s="18" t="str">
        <f t="shared" si="16"/>
        <v>--</v>
      </c>
      <c r="E261" s="18" t="str">
        <f t="shared" si="16"/>
        <v>--</v>
      </c>
      <c r="F261" s="18" t="str">
        <f t="shared" si="16"/>
        <v>--</v>
      </c>
      <c r="G261" s="18" t="str">
        <f t="shared" si="16"/>
        <v>--</v>
      </c>
      <c r="H261" s="18" t="str">
        <f t="shared" si="16"/>
        <v>--</v>
      </c>
      <c r="I261" s="18" t="str">
        <f t="shared" si="17"/>
        <v>--</v>
      </c>
      <c r="J261" s="18" t="str">
        <f t="shared" si="17"/>
        <v>--</v>
      </c>
      <c r="K261" s="18" t="str">
        <f t="shared" si="17"/>
        <v>--</v>
      </c>
      <c r="L261" s="18" t="str">
        <f t="shared" si="17"/>
        <v>--</v>
      </c>
      <c r="M261" s="18" t="str">
        <f t="shared" si="17"/>
        <v>--</v>
      </c>
      <c r="N261" s="18" t="str">
        <f t="shared" si="18"/>
        <v>--</v>
      </c>
      <c r="O261" s="18" t="str">
        <f t="shared" si="18"/>
        <v>--</v>
      </c>
      <c r="P261" s="101" t="str">
        <f t="shared" si="19"/>
        <v>--</v>
      </c>
    </row>
    <row r="262" spans="1:16" s="39" customFormat="1" ht="12" hidden="1" customHeight="1" x14ac:dyDescent="0.2">
      <c r="A262" s="11">
        <v>40</v>
      </c>
      <c r="C262" s="105" t="str">
        <f t="shared" si="15"/>
        <v>項目40</v>
      </c>
      <c r="D262" s="18" t="str">
        <f t="shared" si="16"/>
        <v>--</v>
      </c>
      <c r="E262" s="18" t="str">
        <f t="shared" si="16"/>
        <v>--</v>
      </c>
      <c r="F262" s="18" t="str">
        <f t="shared" si="16"/>
        <v>--</v>
      </c>
      <c r="G262" s="18" t="str">
        <f t="shared" si="16"/>
        <v>--</v>
      </c>
      <c r="H262" s="18" t="str">
        <f t="shared" si="16"/>
        <v>--</v>
      </c>
      <c r="I262" s="18" t="str">
        <f t="shared" si="17"/>
        <v>--</v>
      </c>
      <c r="J262" s="18" t="str">
        <f t="shared" si="17"/>
        <v>--</v>
      </c>
      <c r="K262" s="18" t="str">
        <f t="shared" si="17"/>
        <v>--</v>
      </c>
      <c r="L262" s="18" t="str">
        <f t="shared" si="17"/>
        <v>--</v>
      </c>
      <c r="M262" s="18" t="str">
        <f t="shared" si="17"/>
        <v>--</v>
      </c>
      <c r="N262" s="18" t="str">
        <f t="shared" si="18"/>
        <v>--</v>
      </c>
      <c r="O262" s="18" t="str">
        <f t="shared" si="18"/>
        <v>--</v>
      </c>
      <c r="P262" s="101" t="str">
        <f t="shared" si="19"/>
        <v>--</v>
      </c>
    </row>
    <row r="263" spans="1:16" s="39" customFormat="1" ht="12" hidden="1" customHeight="1" x14ac:dyDescent="0.2">
      <c r="A263" s="11">
        <v>41</v>
      </c>
      <c r="C263" s="105" t="str">
        <f t="shared" si="15"/>
        <v>項目41</v>
      </c>
      <c r="D263" s="18" t="str">
        <f t="shared" si="16"/>
        <v>--</v>
      </c>
      <c r="E263" s="18" t="str">
        <f t="shared" si="16"/>
        <v>--</v>
      </c>
      <c r="F263" s="18" t="str">
        <f t="shared" si="16"/>
        <v>--</v>
      </c>
      <c r="G263" s="18" t="str">
        <f t="shared" si="16"/>
        <v>--</v>
      </c>
      <c r="H263" s="18" t="str">
        <f t="shared" si="16"/>
        <v>--</v>
      </c>
      <c r="I263" s="18" t="str">
        <f t="shared" si="17"/>
        <v>--</v>
      </c>
      <c r="J263" s="18" t="str">
        <f t="shared" si="17"/>
        <v>--</v>
      </c>
      <c r="K263" s="18" t="str">
        <f t="shared" si="17"/>
        <v>--</v>
      </c>
      <c r="L263" s="18" t="str">
        <f t="shared" si="17"/>
        <v>--</v>
      </c>
      <c r="M263" s="18" t="str">
        <f t="shared" si="17"/>
        <v>--</v>
      </c>
      <c r="N263" s="18" t="str">
        <f t="shared" si="18"/>
        <v>--</v>
      </c>
      <c r="O263" s="18" t="str">
        <f t="shared" si="18"/>
        <v>--</v>
      </c>
      <c r="P263" s="101" t="str">
        <f t="shared" si="19"/>
        <v>--</v>
      </c>
    </row>
    <row r="264" spans="1:16" s="39" customFormat="1" ht="12" hidden="1" customHeight="1" x14ac:dyDescent="0.2">
      <c r="A264" s="11">
        <v>42</v>
      </c>
      <c r="C264" s="105" t="str">
        <f t="shared" si="15"/>
        <v>項目42</v>
      </c>
      <c r="D264" s="18" t="str">
        <f t="shared" si="16"/>
        <v>--</v>
      </c>
      <c r="E264" s="18" t="str">
        <f t="shared" si="16"/>
        <v>--</v>
      </c>
      <c r="F264" s="18" t="str">
        <f t="shared" si="16"/>
        <v>--</v>
      </c>
      <c r="G264" s="18" t="str">
        <f t="shared" si="16"/>
        <v>--</v>
      </c>
      <c r="H264" s="18" t="str">
        <f t="shared" si="16"/>
        <v>--</v>
      </c>
      <c r="I264" s="18" t="str">
        <f t="shared" si="17"/>
        <v>--</v>
      </c>
      <c r="J264" s="18" t="str">
        <f t="shared" si="17"/>
        <v>--</v>
      </c>
      <c r="K264" s="18" t="str">
        <f t="shared" si="17"/>
        <v>--</v>
      </c>
      <c r="L264" s="18" t="str">
        <f t="shared" si="17"/>
        <v>--</v>
      </c>
      <c r="M264" s="18" t="str">
        <f t="shared" si="17"/>
        <v>--</v>
      </c>
      <c r="N264" s="18" t="str">
        <f t="shared" si="18"/>
        <v>--</v>
      </c>
      <c r="O264" s="18" t="str">
        <f t="shared" si="18"/>
        <v>--</v>
      </c>
      <c r="P264" s="101" t="str">
        <f t="shared" si="19"/>
        <v>--</v>
      </c>
    </row>
    <row r="265" spans="1:16" s="39" customFormat="1" ht="12" hidden="1" customHeight="1" x14ac:dyDescent="0.2">
      <c r="A265" s="11">
        <v>43</v>
      </c>
      <c r="C265" s="105" t="str">
        <f t="shared" si="15"/>
        <v>項目43</v>
      </c>
      <c r="D265" s="18" t="str">
        <f t="shared" si="16"/>
        <v>--</v>
      </c>
      <c r="E265" s="18" t="str">
        <f t="shared" si="16"/>
        <v>--</v>
      </c>
      <c r="F265" s="18" t="str">
        <f t="shared" si="16"/>
        <v>--</v>
      </c>
      <c r="G265" s="18" t="str">
        <f t="shared" si="16"/>
        <v>--</v>
      </c>
      <c r="H265" s="18" t="str">
        <f t="shared" si="16"/>
        <v>--</v>
      </c>
      <c r="I265" s="18" t="str">
        <f t="shared" si="17"/>
        <v>--</v>
      </c>
      <c r="J265" s="18" t="str">
        <f t="shared" si="17"/>
        <v>--</v>
      </c>
      <c r="K265" s="18" t="str">
        <f t="shared" si="17"/>
        <v>--</v>
      </c>
      <c r="L265" s="18" t="str">
        <f t="shared" si="17"/>
        <v>--</v>
      </c>
      <c r="M265" s="18" t="str">
        <f t="shared" si="17"/>
        <v>--</v>
      </c>
      <c r="N265" s="18" t="str">
        <f t="shared" si="18"/>
        <v>--</v>
      </c>
      <c r="O265" s="18" t="str">
        <f t="shared" si="18"/>
        <v>--</v>
      </c>
      <c r="P265" s="101" t="str">
        <f t="shared" si="19"/>
        <v>--</v>
      </c>
    </row>
    <row r="266" spans="1:16" s="39" customFormat="1" ht="12" hidden="1" customHeight="1" x14ac:dyDescent="0.2">
      <c r="A266" s="11">
        <v>44</v>
      </c>
      <c r="C266" s="105" t="str">
        <f t="shared" si="15"/>
        <v>項目44</v>
      </c>
      <c r="D266" s="18" t="str">
        <f t="shared" si="16"/>
        <v>--</v>
      </c>
      <c r="E266" s="18" t="str">
        <f t="shared" si="16"/>
        <v>--</v>
      </c>
      <c r="F266" s="18" t="str">
        <f t="shared" si="16"/>
        <v>--</v>
      </c>
      <c r="G266" s="18" t="str">
        <f t="shared" si="16"/>
        <v>--</v>
      </c>
      <c r="H266" s="18" t="str">
        <f t="shared" si="16"/>
        <v>--</v>
      </c>
      <c r="I266" s="18" t="str">
        <f t="shared" si="17"/>
        <v>--</v>
      </c>
      <c r="J266" s="18" t="str">
        <f t="shared" si="17"/>
        <v>--</v>
      </c>
      <c r="K266" s="18" t="str">
        <f t="shared" si="17"/>
        <v>--</v>
      </c>
      <c r="L266" s="18" t="str">
        <f t="shared" si="17"/>
        <v>--</v>
      </c>
      <c r="M266" s="18" t="str">
        <f t="shared" si="17"/>
        <v>--</v>
      </c>
      <c r="N266" s="18" t="str">
        <f t="shared" si="18"/>
        <v>--</v>
      </c>
      <c r="O266" s="18" t="str">
        <f t="shared" si="18"/>
        <v>--</v>
      </c>
      <c r="P266" s="101" t="str">
        <f t="shared" si="19"/>
        <v>--</v>
      </c>
    </row>
    <row r="267" spans="1:16" s="39" customFormat="1" ht="12" hidden="1" customHeight="1" x14ac:dyDescent="0.2">
      <c r="A267" s="11">
        <v>45</v>
      </c>
      <c r="C267" s="105" t="str">
        <f t="shared" si="15"/>
        <v>項目45</v>
      </c>
      <c r="D267" s="18" t="str">
        <f t="shared" si="16"/>
        <v>--</v>
      </c>
      <c r="E267" s="18" t="str">
        <f t="shared" si="16"/>
        <v>--</v>
      </c>
      <c r="F267" s="18" t="str">
        <f t="shared" si="16"/>
        <v>--</v>
      </c>
      <c r="G267" s="18" t="str">
        <f t="shared" si="16"/>
        <v>--</v>
      </c>
      <c r="H267" s="18" t="str">
        <f t="shared" si="16"/>
        <v>--</v>
      </c>
      <c r="I267" s="18" t="str">
        <f t="shared" si="17"/>
        <v>--</v>
      </c>
      <c r="J267" s="18" t="str">
        <f t="shared" si="17"/>
        <v>--</v>
      </c>
      <c r="K267" s="18" t="str">
        <f t="shared" si="17"/>
        <v>--</v>
      </c>
      <c r="L267" s="18" t="str">
        <f t="shared" si="17"/>
        <v>--</v>
      </c>
      <c r="M267" s="18" t="str">
        <f t="shared" si="17"/>
        <v>--</v>
      </c>
      <c r="N267" s="18" t="str">
        <f t="shared" si="18"/>
        <v>--</v>
      </c>
      <c r="O267" s="18" t="str">
        <f t="shared" si="18"/>
        <v>--</v>
      </c>
      <c r="P267" s="101" t="str">
        <f t="shared" si="19"/>
        <v>--</v>
      </c>
    </row>
    <row r="268" spans="1:16" s="39" customFormat="1" ht="12" hidden="1" customHeight="1" x14ac:dyDescent="0.2">
      <c r="A268" s="11">
        <v>46</v>
      </c>
      <c r="C268" s="105" t="str">
        <f t="shared" si="15"/>
        <v>項目46</v>
      </c>
      <c r="D268" s="18" t="str">
        <f t="shared" si="16"/>
        <v>--</v>
      </c>
      <c r="E268" s="18" t="str">
        <f t="shared" si="16"/>
        <v>--</v>
      </c>
      <c r="F268" s="18" t="str">
        <f t="shared" si="16"/>
        <v>--</v>
      </c>
      <c r="G268" s="18" t="str">
        <f t="shared" si="16"/>
        <v>--</v>
      </c>
      <c r="H268" s="18" t="str">
        <f t="shared" si="16"/>
        <v>--</v>
      </c>
      <c r="I268" s="18" t="str">
        <f t="shared" si="17"/>
        <v>--</v>
      </c>
      <c r="J268" s="18" t="str">
        <f t="shared" si="17"/>
        <v>--</v>
      </c>
      <c r="K268" s="18" t="str">
        <f t="shared" si="17"/>
        <v>--</v>
      </c>
      <c r="L268" s="18" t="str">
        <f t="shared" si="17"/>
        <v>--</v>
      </c>
      <c r="M268" s="18" t="str">
        <f t="shared" si="17"/>
        <v>--</v>
      </c>
      <c r="N268" s="18" t="str">
        <f t="shared" si="18"/>
        <v>--</v>
      </c>
      <c r="O268" s="18" t="str">
        <f t="shared" si="18"/>
        <v>--</v>
      </c>
      <c r="P268" s="101" t="str">
        <f t="shared" si="19"/>
        <v>--</v>
      </c>
    </row>
    <row r="269" spans="1:16" s="39" customFormat="1" ht="12" hidden="1" customHeight="1" x14ac:dyDescent="0.2">
      <c r="A269" s="11">
        <v>47</v>
      </c>
      <c r="C269" s="105" t="str">
        <f t="shared" si="15"/>
        <v>項目47</v>
      </c>
      <c r="D269" s="18" t="str">
        <f t="shared" si="16"/>
        <v>--</v>
      </c>
      <c r="E269" s="18" t="str">
        <f t="shared" si="16"/>
        <v>--</v>
      </c>
      <c r="F269" s="18" t="str">
        <f t="shared" si="16"/>
        <v>--</v>
      </c>
      <c r="G269" s="18" t="str">
        <f t="shared" si="16"/>
        <v>--</v>
      </c>
      <c r="H269" s="18" t="str">
        <f t="shared" si="16"/>
        <v>--</v>
      </c>
      <c r="I269" s="18" t="str">
        <f t="shared" si="17"/>
        <v>--</v>
      </c>
      <c r="J269" s="18" t="str">
        <f t="shared" si="17"/>
        <v>--</v>
      </c>
      <c r="K269" s="18" t="str">
        <f t="shared" si="17"/>
        <v>--</v>
      </c>
      <c r="L269" s="18" t="str">
        <f t="shared" si="17"/>
        <v>--</v>
      </c>
      <c r="M269" s="18" t="str">
        <f t="shared" si="17"/>
        <v>--</v>
      </c>
      <c r="N269" s="18" t="str">
        <f t="shared" si="18"/>
        <v>--</v>
      </c>
      <c r="O269" s="18" t="str">
        <f t="shared" si="18"/>
        <v>--</v>
      </c>
      <c r="P269" s="101" t="str">
        <f t="shared" si="19"/>
        <v>--</v>
      </c>
    </row>
    <row r="270" spans="1:16" s="39" customFormat="1" ht="12" hidden="1" customHeight="1" x14ac:dyDescent="0.2">
      <c r="A270" s="11">
        <v>48</v>
      </c>
      <c r="C270" s="105" t="str">
        <f t="shared" si="15"/>
        <v>項目48</v>
      </c>
      <c r="D270" s="18" t="str">
        <f t="shared" si="16"/>
        <v>--</v>
      </c>
      <c r="E270" s="18" t="str">
        <f t="shared" si="16"/>
        <v>--</v>
      </c>
      <c r="F270" s="18" t="str">
        <f t="shared" si="16"/>
        <v>--</v>
      </c>
      <c r="G270" s="18" t="str">
        <f t="shared" si="16"/>
        <v>--</v>
      </c>
      <c r="H270" s="18" t="str">
        <f t="shared" si="16"/>
        <v>--</v>
      </c>
      <c r="I270" s="18" t="str">
        <f t="shared" si="17"/>
        <v>--</v>
      </c>
      <c r="J270" s="18" t="str">
        <f t="shared" si="17"/>
        <v>--</v>
      </c>
      <c r="K270" s="18" t="str">
        <f t="shared" si="17"/>
        <v>--</v>
      </c>
      <c r="L270" s="18" t="str">
        <f t="shared" si="17"/>
        <v>--</v>
      </c>
      <c r="M270" s="18" t="str">
        <f t="shared" si="17"/>
        <v>--</v>
      </c>
      <c r="N270" s="18" t="str">
        <f t="shared" si="18"/>
        <v>--</v>
      </c>
      <c r="O270" s="18" t="str">
        <f t="shared" si="18"/>
        <v>--</v>
      </c>
      <c r="P270" s="101" t="str">
        <f t="shared" si="19"/>
        <v>--</v>
      </c>
    </row>
    <row r="271" spans="1:16" s="39" customFormat="1" ht="12" hidden="1" customHeight="1" x14ac:dyDescent="0.2">
      <c r="A271" s="11">
        <v>49</v>
      </c>
      <c r="C271" s="105" t="str">
        <f t="shared" si="15"/>
        <v>項目49</v>
      </c>
      <c r="D271" s="18" t="str">
        <f t="shared" si="16"/>
        <v>--</v>
      </c>
      <c r="E271" s="18" t="str">
        <f t="shared" si="16"/>
        <v>--</v>
      </c>
      <c r="F271" s="18" t="str">
        <f t="shared" si="16"/>
        <v>--</v>
      </c>
      <c r="G271" s="18" t="str">
        <f t="shared" si="16"/>
        <v>--</v>
      </c>
      <c r="H271" s="18" t="str">
        <f t="shared" si="16"/>
        <v>--</v>
      </c>
      <c r="I271" s="18" t="str">
        <f t="shared" si="17"/>
        <v>--</v>
      </c>
      <c r="J271" s="18" t="str">
        <f t="shared" si="17"/>
        <v>--</v>
      </c>
      <c r="K271" s="18" t="str">
        <f t="shared" si="17"/>
        <v>--</v>
      </c>
      <c r="L271" s="18" t="str">
        <f t="shared" si="17"/>
        <v>--</v>
      </c>
      <c r="M271" s="18" t="str">
        <f t="shared" si="17"/>
        <v>--</v>
      </c>
      <c r="N271" s="18" t="str">
        <f t="shared" si="18"/>
        <v>--</v>
      </c>
      <c r="O271" s="18" t="str">
        <f t="shared" si="18"/>
        <v>--</v>
      </c>
      <c r="P271" s="101" t="str">
        <f t="shared" si="19"/>
        <v>--</v>
      </c>
    </row>
    <row r="272" spans="1:16" s="39" customFormat="1" ht="12" hidden="1" customHeight="1" x14ac:dyDescent="0.2">
      <c r="A272" s="11">
        <v>50</v>
      </c>
      <c r="C272" s="105" t="str">
        <f t="shared" si="15"/>
        <v>項目50</v>
      </c>
      <c r="D272" s="18" t="str">
        <f t="shared" si="16"/>
        <v>--</v>
      </c>
      <c r="E272" s="18" t="str">
        <f t="shared" si="16"/>
        <v>--</v>
      </c>
      <c r="F272" s="18" t="str">
        <f t="shared" si="16"/>
        <v>--</v>
      </c>
      <c r="G272" s="18" t="str">
        <f t="shared" si="16"/>
        <v>--</v>
      </c>
      <c r="H272" s="18" t="str">
        <f t="shared" si="16"/>
        <v>--</v>
      </c>
      <c r="I272" s="18" t="str">
        <f t="shared" si="17"/>
        <v>--</v>
      </c>
      <c r="J272" s="18" t="str">
        <f t="shared" si="17"/>
        <v>--</v>
      </c>
      <c r="K272" s="18" t="str">
        <f t="shared" si="17"/>
        <v>--</v>
      </c>
      <c r="L272" s="18" t="str">
        <f t="shared" si="17"/>
        <v>--</v>
      </c>
      <c r="M272" s="18" t="str">
        <f t="shared" si="17"/>
        <v>--</v>
      </c>
      <c r="N272" s="18" t="str">
        <f t="shared" si="18"/>
        <v>--</v>
      </c>
      <c r="O272" s="18" t="str">
        <f t="shared" si="18"/>
        <v>--</v>
      </c>
      <c r="P272" s="101" t="str">
        <f t="shared" si="19"/>
        <v>--</v>
      </c>
    </row>
    <row r="273" spans="1:16" ht="12" customHeight="1" x14ac:dyDescent="0.2">
      <c r="A273" s="34"/>
    </row>
    <row r="274" spans="1:16" customFormat="1" ht="24" customHeight="1" x14ac:dyDescent="0.2">
      <c r="A274" s="28"/>
      <c r="B274" s="31"/>
      <c r="C274" s="31" t="str">
        <f>"販売指数 【" &amp; $D$1 &amp; "】"</f>
        <v>販売指数 【金額】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8"/>
    </row>
    <row r="275" spans="1:16" customFormat="1" ht="13" x14ac:dyDescent="0.2">
      <c r="A275" s="28"/>
      <c r="B275" s="30"/>
      <c r="C275" s="30" t="str">
        <f>C34</f>
        <v>加工食品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27"/>
      <c r="P275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276" spans="1:16" customFormat="1" ht="9" customHeight="1" x14ac:dyDescent="0.2"/>
    <row r="277" spans="1:16" customFormat="1" ht="13" x14ac:dyDescent="0.2">
      <c r="B277" s="345"/>
      <c r="C277" s="345"/>
    </row>
    <row r="278" spans="1:16" customFormat="1" ht="13" x14ac:dyDescent="0.2"/>
    <row r="279" spans="1:16" customFormat="1" ht="13" x14ac:dyDescent="0.2"/>
    <row r="280" spans="1:16" customFormat="1" ht="13" x14ac:dyDescent="0.2"/>
    <row r="281" spans="1:16" customFormat="1" ht="13" x14ac:dyDescent="0.2"/>
    <row r="282" spans="1:16" customFormat="1" ht="13" x14ac:dyDescent="0.2"/>
    <row r="283" spans="1:16" customFormat="1" ht="13" x14ac:dyDescent="0.2"/>
    <row r="284" spans="1:16" customFormat="1" ht="13" x14ac:dyDescent="0.2"/>
    <row r="285" spans="1:16" customFormat="1" ht="13" x14ac:dyDescent="0.2"/>
    <row r="286" spans="1:16" customFormat="1" ht="13" x14ac:dyDescent="0.2"/>
    <row r="287" spans="1:16" customFormat="1" ht="13" x14ac:dyDescent="0.2"/>
    <row r="288" spans="1:16" customFormat="1" ht="13" x14ac:dyDescent="0.2"/>
    <row r="289" customFormat="1" ht="13" x14ac:dyDescent="0.2"/>
    <row r="290" customFormat="1" ht="13" x14ac:dyDescent="0.2"/>
    <row r="291" customFormat="1" ht="13" x14ac:dyDescent="0.2"/>
    <row r="292" customFormat="1" ht="13" x14ac:dyDescent="0.2"/>
    <row r="293" customFormat="1" ht="13" x14ac:dyDescent="0.2"/>
    <row r="294" customFormat="1" ht="13" x14ac:dyDescent="0.2"/>
    <row r="295" customFormat="1" ht="13" x14ac:dyDescent="0.2"/>
    <row r="296" customFormat="1" ht="13" x14ac:dyDescent="0.2"/>
    <row r="297" customFormat="1" ht="13" x14ac:dyDescent="0.2"/>
    <row r="298" customFormat="1" ht="13" x14ac:dyDescent="0.2"/>
    <row r="299" customFormat="1" ht="13" x14ac:dyDescent="0.2"/>
    <row r="300" customFormat="1" ht="13" x14ac:dyDescent="0.2"/>
    <row r="301" customFormat="1" ht="13" x14ac:dyDescent="0.2"/>
    <row r="302" customFormat="1" ht="13" x14ac:dyDescent="0.2"/>
    <row r="303" customFormat="1" ht="13" x14ac:dyDescent="0.2"/>
    <row r="304" customFormat="1" ht="13" x14ac:dyDescent="0.2"/>
    <row r="305" spans="1:16" customFormat="1" ht="24" customHeight="1" x14ac:dyDescent="0.2">
      <c r="A305" s="28"/>
      <c r="B305" s="31"/>
      <c r="C305" s="31" t="str">
        <f>"販売指数 【" &amp; $D$1 &amp; "】"</f>
        <v>販売指数 【金額】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8"/>
    </row>
    <row r="306" spans="1:16" customFormat="1" ht="13" x14ac:dyDescent="0.2">
      <c r="A306" s="28"/>
      <c r="B306" s="30"/>
      <c r="C306" s="30" t="str">
        <f>C35</f>
        <v>生鮮食品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27"/>
      <c r="P306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307" spans="1:16" customFormat="1" ht="9" customHeight="1" x14ac:dyDescent="0.2"/>
    <row r="308" spans="1:16" customFormat="1" ht="13" x14ac:dyDescent="0.2">
      <c r="B308" s="345"/>
      <c r="C308" s="345"/>
    </row>
    <row r="309" spans="1:16" customFormat="1" ht="13" x14ac:dyDescent="0.2"/>
    <row r="310" spans="1:16" customFormat="1" ht="13" x14ac:dyDescent="0.2"/>
    <row r="311" spans="1:16" customFormat="1" ht="13" x14ac:dyDescent="0.2"/>
    <row r="312" spans="1:16" customFormat="1" ht="13" x14ac:dyDescent="0.2"/>
    <row r="313" spans="1:16" customFormat="1" ht="13" x14ac:dyDescent="0.2"/>
    <row r="314" spans="1:16" customFormat="1" ht="13" x14ac:dyDescent="0.2"/>
    <row r="315" spans="1:16" customFormat="1" ht="13" x14ac:dyDescent="0.2"/>
    <row r="316" spans="1:16" customFormat="1" ht="13" x14ac:dyDescent="0.2"/>
    <row r="317" spans="1:16" customFormat="1" ht="13" x14ac:dyDescent="0.2"/>
    <row r="318" spans="1:16" customFormat="1" ht="13" x14ac:dyDescent="0.2"/>
    <row r="319" spans="1:16" customFormat="1" ht="13" x14ac:dyDescent="0.2"/>
    <row r="320" spans="1:16" customFormat="1" ht="13" x14ac:dyDescent="0.2"/>
    <row r="321" spans="1:16" customFormat="1" ht="13" x14ac:dyDescent="0.2"/>
    <row r="322" spans="1:16" customFormat="1" ht="13" x14ac:dyDescent="0.2"/>
    <row r="323" spans="1:16" customFormat="1" ht="13" x14ac:dyDescent="0.2"/>
    <row r="324" spans="1:16" customFormat="1" ht="13" x14ac:dyDescent="0.2"/>
    <row r="325" spans="1:16" customFormat="1" ht="13" x14ac:dyDescent="0.2"/>
    <row r="326" spans="1:16" customFormat="1" ht="13" x14ac:dyDescent="0.2"/>
    <row r="327" spans="1:16" customFormat="1" ht="13" x14ac:dyDescent="0.2"/>
    <row r="328" spans="1:16" customFormat="1" ht="13" x14ac:dyDescent="0.2"/>
    <row r="329" spans="1:16" customFormat="1" ht="13" x14ac:dyDescent="0.2"/>
    <row r="330" spans="1:16" customFormat="1" ht="13" x14ac:dyDescent="0.2"/>
    <row r="331" spans="1:16" customFormat="1" ht="13" x14ac:dyDescent="0.2"/>
    <row r="332" spans="1:16" customFormat="1" ht="13" x14ac:dyDescent="0.2"/>
    <row r="333" spans="1:16" customFormat="1" ht="13" x14ac:dyDescent="0.2"/>
    <row r="334" spans="1:16" customFormat="1" ht="13" x14ac:dyDescent="0.2"/>
    <row r="335" spans="1:16" customFormat="1" ht="13" x14ac:dyDescent="0.2"/>
    <row r="336" spans="1:16" customFormat="1" ht="24" customHeight="1" x14ac:dyDescent="0.2">
      <c r="A336" s="28"/>
      <c r="B336" s="31"/>
      <c r="C336" s="31" t="str">
        <f>"販売指数 【" &amp; $D$1 &amp; "】"</f>
        <v>販売指数 【金額】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8"/>
    </row>
    <row r="337" spans="1:16" customFormat="1" ht="13" x14ac:dyDescent="0.2">
      <c r="A337" s="28"/>
      <c r="B337" s="30"/>
      <c r="C337" s="30" t="str">
        <f>C36</f>
        <v>菓子類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27"/>
      <c r="P337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338" spans="1:16" customFormat="1" ht="9" customHeight="1" x14ac:dyDescent="0.2"/>
    <row r="339" spans="1:16" customFormat="1" ht="13" x14ac:dyDescent="0.2">
      <c r="B339" s="345"/>
      <c r="C339" s="345"/>
    </row>
    <row r="340" spans="1:16" customFormat="1" ht="13" x14ac:dyDescent="0.2"/>
    <row r="341" spans="1:16" customFormat="1" ht="13" x14ac:dyDescent="0.2"/>
    <row r="342" spans="1:16" customFormat="1" ht="13" x14ac:dyDescent="0.2"/>
    <row r="343" spans="1:16" customFormat="1" ht="13" x14ac:dyDescent="0.2"/>
    <row r="344" spans="1:16" customFormat="1" ht="13" x14ac:dyDescent="0.2"/>
    <row r="345" spans="1:16" customFormat="1" ht="13" x14ac:dyDescent="0.2"/>
    <row r="346" spans="1:16" customFormat="1" ht="13" x14ac:dyDescent="0.2"/>
    <row r="347" spans="1:16" customFormat="1" ht="13" x14ac:dyDescent="0.2"/>
    <row r="348" spans="1:16" customFormat="1" ht="13" x14ac:dyDescent="0.2"/>
    <row r="349" spans="1:16" customFormat="1" ht="13" x14ac:dyDescent="0.2"/>
    <row r="350" spans="1:16" customFormat="1" ht="13" x14ac:dyDescent="0.2"/>
    <row r="351" spans="1:16" customFormat="1" ht="13" x14ac:dyDescent="0.2"/>
    <row r="352" spans="1:16" customFormat="1" ht="13" x14ac:dyDescent="0.2"/>
    <row r="353" spans="1:16" customFormat="1" ht="13" x14ac:dyDescent="0.2"/>
    <row r="354" spans="1:16" customFormat="1" ht="13" x14ac:dyDescent="0.2"/>
    <row r="355" spans="1:16" customFormat="1" ht="13" x14ac:dyDescent="0.2"/>
    <row r="356" spans="1:16" customFormat="1" ht="13" x14ac:dyDescent="0.2"/>
    <row r="357" spans="1:16" customFormat="1" ht="13" x14ac:dyDescent="0.2"/>
    <row r="358" spans="1:16" customFormat="1" ht="13" x14ac:dyDescent="0.2"/>
    <row r="359" spans="1:16" customFormat="1" ht="13" x14ac:dyDescent="0.2"/>
    <row r="360" spans="1:16" customFormat="1" ht="13" x14ac:dyDescent="0.2"/>
    <row r="361" spans="1:16" customFormat="1" ht="13" x14ac:dyDescent="0.2"/>
    <row r="362" spans="1:16" customFormat="1" ht="13" x14ac:dyDescent="0.2"/>
    <row r="363" spans="1:16" customFormat="1" ht="13" x14ac:dyDescent="0.2"/>
    <row r="364" spans="1:16" customFormat="1" ht="13" x14ac:dyDescent="0.2"/>
    <row r="365" spans="1:16" customFormat="1" ht="13" x14ac:dyDescent="0.2"/>
    <row r="366" spans="1:16" customFormat="1" ht="13" x14ac:dyDescent="0.2"/>
    <row r="367" spans="1:16" customFormat="1" ht="24" hidden="1" customHeight="1" x14ac:dyDescent="0.2">
      <c r="A367" s="28"/>
      <c r="B367" s="31"/>
      <c r="C367" s="31" t="str">
        <f>"販売指数 【" &amp; $D$1 &amp; "】"</f>
        <v>販売指数 【金額】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8"/>
    </row>
    <row r="368" spans="1:16" customFormat="1" ht="13" hidden="1" x14ac:dyDescent="0.2">
      <c r="A368" s="28"/>
      <c r="B368" s="30"/>
      <c r="C368" s="30" t="str">
        <f>C37</f>
        <v>項目4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27"/>
      <c r="P368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369" spans="2:3" customFormat="1" ht="9" hidden="1" customHeight="1" x14ac:dyDescent="0.2"/>
    <row r="370" spans="2:3" customFormat="1" ht="13" hidden="1" x14ac:dyDescent="0.2">
      <c r="B370" s="345"/>
      <c r="C370" s="345"/>
    </row>
    <row r="371" spans="2:3" customFormat="1" ht="13" hidden="1" x14ac:dyDescent="0.2"/>
    <row r="372" spans="2:3" customFormat="1" ht="13" hidden="1" x14ac:dyDescent="0.2"/>
    <row r="373" spans="2:3" customFormat="1" ht="13" hidden="1" x14ac:dyDescent="0.2"/>
    <row r="374" spans="2:3" customFormat="1" ht="13" hidden="1" x14ac:dyDescent="0.2"/>
    <row r="375" spans="2:3" customFormat="1" ht="13" hidden="1" x14ac:dyDescent="0.2"/>
    <row r="376" spans="2:3" customFormat="1" ht="13" hidden="1" x14ac:dyDescent="0.2"/>
    <row r="377" spans="2:3" customFormat="1" ht="13" hidden="1" x14ac:dyDescent="0.2"/>
    <row r="378" spans="2:3" customFormat="1" ht="13" hidden="1" x14ac:dyDescent="0.2"/>
    <row r="379" spans="2:3" customFormat="1" ht="13" hidden="1" x14ac:dyDescent="0.2"/>
    <row r="380" spans="2:3" customFormat="1" ht="13" hidden="1" x14ac:dyDescent="0.2"/>
    <row r="381" spans="2:3" customFormat="1" ht="13" hidden="1" x14ac:dyDescent="0.2"/>
    <row r="382" spans="2:3" customFormat="1" ht="13" hidden="1" x14ac:dyDescent="0.2"/>
    <row r="383" spans="2:3" customFormat="1" ht="13" hidden="1" x14ac:dyDescent="0.2"/>
    <row r="384" spans="2:3" customFormat="1" ht="13" hidden="1" x14ac:dyDescent="0.2"/>
    <row r="385" spans="1:16" customFormat="1" ht="13" hidden="1" x14ac:dyDescent="0.2"/>
    <row r="386" spans="1:16" customFormat="1" ht="13" hidden="1" x14ac:dyDescent="0.2"/>
    <row r="387" spans="1:16" customFormat="1" ht="13" hidden="1" x14ac:dyDescent="0.2"/>
    <row r="388" spans="1:16" customFormat="1" ht="13" hidden="1" x14ac:dyDescent="0.2"/>
    <row r="389" spans="1:16" customFormat="1" ht="13" hidden="1" x14ac:dyDescent="0.2"/>
    <row r="390" spans="1:16" customFormat="1" ht="13" hidden="1" x14ac:dyDescent="0.2"/>
    <row r="391" spans="1:16" customFormat="1" ht="13" hidden="1" x14ac:dyDescent="0.2"/>
    <row r="392" spans="1:16" customFormat="1" ht="13" hidden="1" x14ac:dyDescent="0.2"/>
    <row r="393" spans="1:16" customFormat="1" ht="13" hidden="1" x14ac:dyDescent="0.2"/>
    <row r="394" spans="1:16" customFormat="1" ht="13" hidden="1" x14ac:dyDescent="0.2"/>
    <row r="395" spans="1:16" customFormat="1" ht="13" hidden="1" x14ac:dyDescent="0.2"/>
    <row r="396" spans="1:16" customFormat="1" ht="13" hidden="1" x14ac:dyDescent="0.2"/>
    <row r="397" spans="1:16" customFormat="1" ht="13" hidden="1" x14ac:dyDescent="0.2"/>
    <row r="398" spans="1:16" customFormat="1" ht="24" hidden="1" customHeight="1" x14ac:dyDescent="0.2">
      <c r="A398" s="28"/>
      <c r="B398" s="31"/>
      <c r="C398" s="31" t="str">
        <f>"販売指数 【" &amp; $D$1 &amp; "】"</f>
        <v>販売指数 【金額】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8"/>
    </row>
    <row r="399" spans="1:16" customFormat="1" ht="13" hidden="1" x14ac:dyDescent="0.2">
      <c r="A399" s="28"/>
      <c r="B399" s="30"/>
      <c r="C399" s="30" t="str">
        <f>C38</f>
        <v>項目5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27"/>
      <c r="P399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400" spans="1:16" customFormat="1" ht="9" hidden="1" customHeight="1" x14ac:dyDescent="0.2"/>
    <row r="401" spans="2:3" customFormat="1" ht="13" hidden="1" x14ac:dyDescent="0.2">
      <c r="B401" s="345"/>
      <c r="C401" s="345"/>
    </row>
    <row r="402" spans="2:3" customFormat="1" ht="13" hidden="1" x14ac:dyDescent="0.2"/>
    <row r="403" spans="2:3" customFormat="1" ht="13" hidden="1" x14ac:dyDescent="0.2"/>
    <row r="404" spans="2:3" customFormat="1" ht="13" hidden="1" x14ac:dyDescent="0.2"/>
    <row r="405" spans="2:3" customFormat="1" ht="13" hidden="1" x14ac:dyDescent="0.2"/>
    <row r="406" spans="2:3" customFormat="1" ht="13" hidden="1" x14ac:dyDescent="0.2"/>
    <row r="407" spans="2:3" customFormat="1" ht="13" hidden="1" x14ac:dyDescent="0.2"/>
    <row r="408" spans="2:3" customFormat="1" ht="13" hidden="1" x14ac:dyDescent="0.2"/>
    <row r="409" spans="2:3" customFormat="1" ht="13" hidden="1" x14ac:dyDescent="0.2"/>
    <row r="410" spans="2:3" customFormat="1" ht="13" hidden="1" x14ac:dyDescent="0.2"/>
    <row r="411" spans="2:3" customFormat="1" ht="13" hidden="1" x14ac:dyDescent="0.2"/>
    <row r="412" spans="2:3" customFormat="1" ht="13" hidden="1" x14ac:dyDescent="0.2"/>
    <row r="413" spans="2:3" customFormat="1" ht="13" hidden="1" x14ac:dyDescent="0.2"/>
    <row r="414" spans="2:3" customFormat="1" ht="13" hidden="1" x14ac:dyDescent="0.2"/>
    <row r="415" spans="2:3" customFormat="1" ht="13" hidden="1" x14ac:dyDescent="0.2"/>
    <row r="416" spans="2:3" customFormat="1" ht="13" hidden="1" x14ac:dyDescent="0.2"/>
    <row r="417" spans="1:16" customFormat="1" ht="13" hidden="1" x14ac:dyDescent="0.2"/>
    <row r="418" spans="1:16" customFormat="1" ht="13" hidden="1" x14ac:dyDescent="0.2"/>
    <row r="419" spans="1:16" customFormat="1" ht="13" hidden="1" x14ac:dyDescent="0.2"/>
    <row r="420" spans="1:16" customFormat="1" ht="13" hidden="1" x14ac:dyDescent="0.2"/>
    <row r="421" spans="1:16" customFormat="1" ht="13" hidden="1" x14ac:dyDescent="0.2"/>
    <row r="422" spans="1:16" customFormat="1" ht="13" hidden="1" x14ac:dyDescent="0.2"/>
    <row r="423" spans="1:16" customFormat="1" ht="13" hidden="1" x14ac:dyDescent="0.2"/>
    <row r="424" spans="1:16" customFormat="1" ht="13" hidden="1" x14ac:dyDescent="0.2"/>
    <row r="425" spans="1:16" customFormat="1" ht="13" hidden="1" x14ac:dyDescent="0.2"/>
    <row r="426" spans="1:16" customFormat="1" ht="13" hidden="1" x14ac:dyDescent="0.2"/>
    <row r="427" spans="1:16" customFormat="1" ht="13" hidden="1" x14ac:dyDescent="0.2"/>
    <row r="428" spans="1:16" customFormat="1" ht="13" hidden="1" x14ac:dyDescent="0.2"/>
    <row r="429" spans="1:16" customFormat="1" ht="24" hidden="1" customHeight="1" x14ac:dyDescent="0.2">
      <c r="A429" s="28"/>
      <c r="B429" s="31"/>
      <c r="C429" s="31" t="str">
        <f>"販売指数 【" &amp; $D$1 &amp; "】"</f>
        <v>販売指数 【金額】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8"/>
    </row>
    <row r="430" spans="1:16" customFormat="1" ht="13" hidden="1" x14ac:dyDescent="0.2">
      <c r="A430" s="28"/>
      <c r="B430" s="30"/>
      <c r="C430" s="30" t="str">
        <f>C39</f>
        <v>項目6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27"/>
      <c r="P430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431" spans="1:16" customFormat="1" ht="9" hidden="1" customHeight="1" x14ac:dyDescent="0.2"/>
    <row r="432" spans="1:16" customFormat="1" ht="13" hidden="1" x14ac:dyDescent="0.2">
      <c r="B432" s="345"/>
      <c r="C432" s="345"/>
    </row>
    <row r="433" customFormat="1" ht="13" hidden="1" x14ac:dyDescent="0.2"/>
    <row r="434" customFormat="1" ht="13" hidden="1" x14ac:dyDescent="0.2"/>
    <row r="435" customFormat="1" ht="13" hidden="1" x14ac:dyDescent="0.2"/>
    <row r="436" customFormat="1" ht="13" hidden="1" x14ac:dyDescent="0.2"/>
    <row r="437" customFormat="1" ht="13" hidden="1" x14ac:dyDescent="0.2"/>
    <row r="438" customFormat="1" ht="13" hidden="1" x14ac:dyDescent="0.2"/>
    <row r="439" customFormat="1" ht="13" hidden="1" x14ac:dyDescent="0.2"/>
    <row r="440" customFormat="1" ht="13" hidden="1" x14ac:dyDescent="0.2"/>
    <row r="441" customFormat="1" ht="13" hidden="1" x14ac:dyDescent="0.2"/>
    <row r="442" customFormat="1" ht="13" hidden="1" x14ac:dyDescent="0.2"/>
    <row r="443" customFormat="1" ht="13" hidden="1" x14ac:dyDescent="0.2"/>
    <row r="444" customFormat="1" ht="13" hidden="1" x14ac:dyDescent="0.2"/>
    <row r="445" customFormat="1" ht="13" hidden="1" x14ac:dyDescent="0.2"/>
    <row r="446" customFormat="1" ht="13" hidden="1" x14ac:dyDescent="0.2"/>
    <row r="447" customFormat="1" ht="13" hidden="1" x14ac:dyDescent="0.2"/>
    <row r="448" customFormat="1" ht="13" hidden="1" x14ac:dyDescent="0.2"/>
    <row r="449" spans="1:16" customFormat="1" ht="13" hidden="1" x14ac:dyDescent="0.2"/>
    <row r="450" spans="1:16" customFormat="1" ht="13" hidden="1" x14ac:dyDescent="0.2"/>
    <row r="451" spans="1:16" customFormat="1" ht="13" hidden="1" x14ac:dyDescent="0.2"/>
    <row r="452" spans="1:16" customFormat="1" ht="13" hidden="1" x14ac:dyDescent="0.2"/>
    <row r="453" spans="1:16" customFormat="1" ht="13" hidden="1" x14ac:dyDescent="0.2"/>
    <row r="454" spans="1:16" customFormat="1" ht="13" hidden="1" x14ac:dyDescent="0.2"/>
    <row r="455" spans="1:16" customFormat="1" ht="13" hidden="1" x14ac:dyDescent="0.2"/>
    <row r="456" spans="1:16" customFormat="1" ht="13" hidden="1" x14ac:dyDescent="0.2"/>
    <row r="457" spans="1:16" customFormat="1" ht="13" hidden="1" x14ac:dyDescent="0.2"/>
    <row r="458" spans="1:16" customFormat="1" ht="13" hidden="1" x14ac:dyDescent="0.2"/>
    <row r="459" spans="1:16" customFormat="1" ht="13" hidden="1" x14ac:dyDescent="0.2"/>
    <row r="460" spans="1:16" customFormat="1" ht="24" hidden="1" customHeight="1" x14ac:dyDescent="0.2">
      <c r="A460" s="28"/>
      <c r="B460" s="31"/>
      <c r="C460" s="31" t="str">
        <f>"販売指数 【" &amp; $D$1 &amp; "】"</f>
        <v>販売指数 【金額】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8"/>
    </row>
    <row r="461" spans="1:16" customFormat="1" ht="13" hidden="1" x14ac:dyDescent="0.2">
      <c r="A461" s="28"/>
      <c r="B461" s="30"/>
      <c r="C461" s="30" t="str">
        <f>C40</f>
        <v>項目7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27"/>
      <c r="P461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462" spans="1:16" customFormat="1" ht="9" hidden="1" customHeight="1" x14ac:dyDescent="0.2"/>
    <row r="463" spans="1:16" customFormat="1" ht="13" hidden="1" x14ac:dyDescent="0.2">
      <c r="B463" s="345"/>
      <c r="C463" s="345"/>
    </row>
    <row r="464" spans="1:16" customFormat="1" ht="13" hidden="1" x14ac:dyDescent="0.2"/>
    <row r="465" customFormat="1" ht="13" hidden="1" x14ac:dyDescent="0.2"/>
    <row r="466" customFormat="1" ht="13" hidden="1" x14ac:dyDescent="0.2"/>
    <row r="467" customFormat="1" ht="13" hidden="1" x14ac:dyDescent="0.2"/>
    <row r="468" customFormat="1" ht="13" hidden="1" x14ac:dyDescent="0.2"/>
    <row r="469" customFormat="1" ht="13" hidden="1" x14ac:dyDescent="0.2"/>
    <row r="470" customFormat="1" ht="13" hidden="1" x14ac:dyDescent="0.2"/>
    <row r="471" customFormat="1" ht="13" hidden="1" x14ac:dyDescent="0.2"/>
    <row r="472" customFormat="1" ht="13" hidden="1" x14ac:dyDescent="0.2"/>
    <row r="473" customFormat="1" ht="13" hidden="1" x14ac:dyDescent="0.2"/>
    <row r="474" customFormat="1" ht="13" hidden="1" x14ac:dyDescent="0.2"/>
    <row r="475" customFormat="1" ht="13" hidden="1" x14ac:dyDescent="0.2"/>
    <row r="476" customFormat="1" ht="13" hidden="1" x14ac:dyDescent="0.2"/>
    <row r="477" customFormat="1" ht="13" hidden="1" x14ac:dyDescent="0.2"/>
    <row r="478" customFormat="1" ht="13" hidden="1" x14ac:dyDescent="0.2"/>
    <row r="479" customFormat="1" ht="13" hidden="1" x14ac:dyDescent="0.2"/>
    <row r="480" customFormat="1" ht="13" hidden="1" x14ac:dyDescent="0.2"/>
    <row r="481" spans="1:16" customFormat="1" ht="13" hidden="1" x14ac:dyDescent="0.2"/>
    <row r="482" spans="1:16" customFormat="1" ht="13" hidden="1" x14ac:dyDescent="0.2"/>
    <row r="483" spans="1:16" customFormat="1" ht="13" hidden="1" x14ac:dyDescent="0.2"/>
    <row r="484" spans="1:16" customFormat="1" ht="13" hidden="1" x14ac:dyDescent="0.2"/>
    <row r="485" spans="1:16" customFormat="1" ht="13" hidden="1" x14ac:dyDescent="0.2"/>
    <row r="486" spans="1:16" customFormat="1" ht="13" hidden="1" x14ac:dyDescent="0.2"/>
    <row r="487" spans="1:16" customFormat="1" ht="13" hidden="1" x14ac:dyDescent="0.2"/>
    <row r="488" spans="1:16" customFormat="1" ht="13" hidden="1" x14ac:dyDescent="0.2"/>
    <row r="489" spans="1:16" customFormat="1" ht="13" hidden="1" x14ac:dyDescent="0.2"/>
    <row r="490" spans="1:16" customFormat="1" ht="13" hidden="1" x14ac:dyDescent="0.2"/>
    <row r="491" spans="1:16" customFormat="1" ht="24" hidden="1" customHeight="1" x14ac:dyDescent="0.2">
      <c r="A491" s="28"/>
      <c r="B491" s="31"/>
      <c r="C491" s="31" t="str">
        <f>"販売指数 【" &amp; $D$1 &amp; "】"</f>
        <v>販売指数 【金額】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8"/>
    </row>
    <row r="492" spans="1:16" customFormat="1" ht="13" hidden="1" x14ac:dyDescent="0.2">
      <c r="A492" s="28"/>
      <c r="B492" s="30"/>
      <c r="C492" s="30" t="str">
        <f>C41</f>
        <v>項目8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27"/>
      <c r="P492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493" spans="1:16" customFormat="1" ht="9" hidden="1" customHeight="1" x14ac:dyDescent="0.2"/>
    <row r="494" spans="1:16" customFormat="1" ht="13" hidden="1" x14ac:dyDescent="0.2">
      <c r="B494" s="345"/>
      <c r="C494" s="345"/>
    </row>
    <row r="495" spans="1:16" customFormat="1" ht="13" hidden="1" x14ac:dyDescent="0.2"/>
    <row r="496" spans="1:16" customFormat="1" ht="13" hidden="1" x14ac:dyDescent="0.2"/>
    <row r="497" customFormat="1" ht="13" hidden="1" x14ac:dyDescent="0.2"/>
    <row r="498" customFormat="1" ht="13" hidden="1" x14ac:dyDescent="0.2"/>
    <row r="499" customFormat="1" ht="13" hidden="1" x14ac:dyDescent="0.2"/>
    <row r="500" customFormat="1" ht="13" hidden="1" x14ac:dyDescent="0.2"/>
    <row r="501" customFormat="1" ht="13" hidden="1" x14ac:dyDescent="0.2"/>
    <row r="502" customFormat="1" ht="13" hidden="1" x14ac:dyDescent="0.2"/>
    <row r="503" customFormat="1" ht="13" hidden="1" x14ac:dyDescent="0.2"/>
    <row r="504" customFormat="1" ht="13" hidden="1" x14ac:dyDescent="0.2"/>
    <row r="505" customFormat="1" ht="13" hidden="1" x14ac:dyDescent="0.2"/>
    <row r="506" customFormat="1" ht="13" hidden="1" x14ac:dyDescent="0.2"/>
    <row r="507" customFormat="1" ht="13" hidden="1" x14ac:dyDescent="0.2"/>
    <row r="508" customFormat="1" ht="13" hidden="1" x14ac:dyDescent="0.2"/>
    <row r="509" customFormat="1" ht="13" hidden="1" x14ac:dyDescent="0.2"/>
    <row r="510" customFormat="1" ht="13" hidden="1" x14ac:dyDescent="0.2"/>
    <row r="511" customFormat="1" ht="13" hidden="1" x14ac:dyDescent="0.2"/>
    <row r="512" customFormat="1" ht="13" hidden="1" x14ac:dyDescent="0.2"/>
    <row r="513" spans="1:16" customFormat="1" ht="13" hidden="1" x14ac:dyDescent="0.2"/>
    <row r="514" spans="1:16" customFormat="1" ht="13" hidden="1" x14ac:dyDescent="0.2"/>
    <row r="515" spans="1:16" customFormat="1" ht="13" hidden="1" x14ac:dyDescent="0.2"/>
    <row r="516" spans="1:16" customFormat="1" ht="13" hidden="1" x14ac:dyDescent="0.2"/>
    <row r="517" spans="1:16" customFormat="1" ht="13" hidden="1" x14ac:dyDescent="0.2"/>
    <row r="518" spans="1:16" customFormat="1" ht="13" hidden="1" x14ac:dyDescent="0.2"/>
    <row r="519" spans="1:16" customFormat="1" ht="13" hidden="1" x14ac:dyDescent="0.2"/>
    <row r="520" spans="1:16" customFormat="1" ht="13" hidden="1" x14ac:dyDescent="0.2"/>
    <row r="521" spans="1:16" customFormat="1" ht="13" hidden="1" x14ac:dyDescent="0.2"/>
    <row r="522" spans="1:16" customFormat="1" ht="24" hidden="1" customHeight="1" x14ac:dyDescent="0.2">
      <c r="A522" s="28"/>
      <c r="B522" s="31"/>
      <c r="C522" s="31" t="str">
        <f>"販売指数 【" &amp; $D$1 &amp; "】"</f>
        <v>販売指数 【金額】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8"/>
    </row>
    <row r="523" spans="1:16" customFormat="1" ht="13" hidden="1" x14ac:dyDescent="0.2">
      <c r="A523" s="28"/>
      <c r="B523" s="30"/>
      <c r="C523" s="30" t="str">
        <f>C42</f>
        <v>項目9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27"/>
      <c r="P523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524" spans="1:16" customFormat="1" ht="9" hidden="1" customHeight="1" x14ac:dyDescent="0.2"/>
    <row r="525" spans="1:16" customFormat="1" ht="13" hidden="1" x14ac:dyDescent="0.2">
      <c r="B525" s="345"/>
      <c r="C525" s="345"/>
    </row>
    <row r="526" spans="1:16" customFormat="1" ht="13" hidden="1" x14ac:dyDescent="0.2"/>
    <row r="527" spans="1:16" customFormat="1" ht="13" hidden="1" x14ac:dyDescent="0.2"/>
    <row r="528" spans="1:16" customFormat="1" ht="13" hidden="1" x14ac:dyDescent="0.2"/>
    <row r="529" customFormat="1" ht="13" hidden="1" x14ac:dyDescent="0.2"/>
    <row r="530" customFormat="1" ht="13" hidden="1" x14ac:dyDescent="0.2"/>
    <row r="531" customFormat="1" ht="13" hidden="1" x14ac:dyDescent="0.2"/>
    <row r="532" customFormat="1" ht="13" hidden="1" x14ac:dyDescent="0.2"/>
    <row r="533" customFormat="1" ht="13" hidden="1" x14ac:dyDescent="0.2"/>
    <row r="534" customFormat="1" ht="13" hidden="1" x14ac:dyDescent="0.2"/>
    <row r="535" customFormat="1" ht="13" hidden="1" x14ac:dyDescent="0.2"/>
    <row r="536" customFormat="1" ht="13" hidden="1" x14ac:dyDescent="0.2"/>
    <row r="537" customFormat="1" ht="13" hidden="1" x14ac:dyDescent="0.2"/>
    <row r="538" customFormat="1" ht="13" hidden="1" x14ac:dyDescent="0.2"/>
    <row r="539" customFormat="1" ht="13" hidden="1" x14ac:dyDescent="0.2"/>
    <row r="540" customFormat="1" ht="13" hidden="1" x14ac:dyDescent="0.2"/>
    <row r="541" customFormat="1" ht="13" hidden="1" x14ac:dyDescent="0.2"/>
    <row r="542" customFormat="1" ht="13" hidden="1" x14ac:dyDescent="0.2"/>
    <row r="543" customFormat="1" ht="13" hidden="1" x14ac:dyDescent="0.2"/>
    <row r="544" customFormat="1" ht="13" hidden="1" x14ac:dyDescent="0.2"/>
    <row r="545" spans="1:16" customFormat="1" ht="13" hidden="1" x14ac:dyDescent="0.2"/>
    <row r="546" spans="1:16" customFormat="1" ht="13" hidden="1" x14ac:dyDescent="0.2"/>
    <row r="547" spans="1:16" customFormat="1" ht="13" hidden="1" x14ac:dyDescent="0.2"/>
    <row r="548" spans="1:16" customFormat="1" ht="13" hidden="1" x14ac:dyDescent="0.2"/>
    <row r="549" spans="1:16" customFormat="1" ht="13" hidden="1" x14ac:dyDescent="0.2"/>
    <row r="550" spans="1:16" customFormat="1" ht="13" hidden="1" x14ac:dyDescent="0.2"/>
    <row r="551" spans="1:16" customFormat="1" ht="13" hidden="1" x14ac:dyDescent="0.2"/>
    <row r="552" spans="1:16" customFormat="1" ht="13" hidden="1" x14ac:dyDescent="0.2"/>
    <row r="553" spans="1:16" customFormat="1" ht="24" hidden="1" customHeight="1" x14ac:dyDescent="0.2">
      <c r="A553" s="28"/>
      <c r="B553" s="31"/>
      <c r="C553" s="31" t="str">
        <f>"販売指数 【" &amp; $D$1 &amp; "】"</f>
        <v>販売指数 【金額】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8"/>
    </row>
    <row r="554" spans="1:16" customFormat="1" ht="13" hidden="1" x14ac:dyDescent="0.2">
      <c r="A554" s="28"/>
      <c r="B554" s="30"/>
      <c r="C554" s="30" t="str">
        <f>C43</f>
        <v>項目10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27"/>
      <c r="P554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555" spans="1:16" customFormat="1" ht="9" hidden="1" customHeight="1" x14ac:dyDescent="0.2"/>
    <row r="556" spans="1:16" customFormat="1" ht="13" hidden="1" x14ac:dyDescent="0.2">
      <c r="B556" s="345"/>
      <c r="C556" s="345"/>
    </row>
    <row r="557" spans="1:16" customFormat="1" ht="13" hidden="1" x14ac:dyDescent="0.2"/>
    <row r="558" spans="1:16" customFormat="1" ht="13" hidden="1" x14ac:dyDescent="0.2"/>
    <row r="559" spans="1:16" customFormat="1" ht="13" hidden="1" x14ac:dyDescent="0.2"/>
    <row r="560" spans="1:16" customFormat="1" ht="13" hidden="1" x14ac:dyDescent="0.2"/>
    <row r="561" customFormat="1" ht="13" hidden="1" x14ac:dyDescent="0.2"/>
    <row r="562" customFormat="1" ht="13" hidden="1" x14ac:dyDescent="0.2"/>
    <row r="563" customFormat="1" ht="13" hidden="1" x14ac:dyDescent="0.2"/>
    <row r="564" customFormat="1" ht="13" hidden="1" x14ac:dyDescent="0.2"/>
    <row r="565" customFormat="1" ht="13" hidden="1" x14ac:dyDescent="0.2"/>
    <row r="566" customFormat="1" ht="13" hidden="1" x14ac:dyDescent="0.2"/>
    <row r="567" customFormat="1" ht="13" hidden="1" x14ac:dyDescent="0.2"/>
    <row r="568" customFormat="1" ht="13" hidden="1" x14ac:dyDescent="0.2"/>
    <row r="569" customFormat="1" ht="13" hidden="1" x14ac:dyDescent="0.2"/>
    <row r="570" customFormat="1" ht="13" hidden="1" x14ac:dyDescent="0.2"/>
    <row r="571" customFormat="1" ht="13" hidden="1" x14ac:dyDescent="0.2"/>
    <row r="572" customFormat="1" ht="13" hidden="1" x14ac:dyDescent="0.2"/>
    <row r="573" customFormat="1" ht="13" hidden="1" x14ac:dyDescent="0.2"/>
    <row r="574" customFormat="1" ht="13" hidden="1" x14ac:dyDescent="0.2"/>
    <row r="575" customFormat="1" ht="13" hidden="1" x14ac:dyDescent="0.2"/>
    <row r="576" customFormat="1" ht="13" hidden="1" x14ac:dyDescent="0.2"/>
    <row r="577" spans="1:16" customFormat="1" ht="13" hidden="1" x14ac:dyDescent="0.2"/>
    <row r="578" spans="1:16" customFormat="1" ht="13" hidden="1" x14ac:dyDescent="0.2"/>
    <row r="579" spans="1:16" customFormat="1" ht="13" hidden="1" x14ac:dyDescent="0.2"/>
    <row r="580" spans="1:16" customFormat="1" ht="13" hidden="1" x14ac:dyDescent="0.2"/>
    <row r="581" spans="1:16" customFormat="1" ht="13" hidden="1" x14ac:dyDescent="0.2"/>
    <row r="582" spans="1:16" customFormat="1" ht="13" hidden="1" x14ac:dyDescent="0.2"/>
    <row r="583" spans="1:16" customFormat="1" ht="13" hidden="1" x14ac:dyDescent="0.2"/>
    <row r="584" spans="1:16" customFormat="1" ht="24" hidden="1" customHeight="1" x14ac:dyDescent="0.2">
      <c r="A584" s="28"/>
      <c r="B584" s="31"/>
      <c r="C584" s="31" t="str">
        <f>"販売指数 【" &amp; $D$1 &amp; "】"</f>
        <v>販売指数 【金額】</v>
      </c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8"/>
    </row>
    <row r="585" spans="1:16" customFormat="1" ht="13" hidden="1" x14ac:dyDescent="0.2">
      <c r="A585" s="28"/>
      <c r="B585" s="30"/>
      <c r="C585" s="30" t="str">
        <f>C44</f>
        <v>項目11</v>
      </c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27"/>
      <c r="P585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586" spans="1:16" customFormat="1" ht="9" hidden="1" customHeight="1" x14ac:dyDescent="0.2"/>
    <row r="587" spans="1:16" customFormat="1" ht="13" hidden="1" x14ac:dyDescent="0.2">
      <c r="B587" s="345"/>
      <c r="C587" s="345"/>
    </row>
    <row r="588" spans="1:16" customFormat="1" ht="13" hidden="1" x14ac:dyDescent="0.2"/>
    <row r="589" spans="1:16" customFormat="1" ht="13" hidden="1" x14ac:dyDescent="0.2"/>
    <row r="590" spans="1:16" customFormat="1" ht="13" hidden="1" x14ac:dyDescent="0.2"/>
    <row r="591" spans="1:16" customFormat="1" ht="13" hidden="1" x14ac:dyDescent="0.2"/>
    <row r="592" spans="1:16" customFormat="1" ht="13" hidden="1" x14ac:dyDescent="0.2"/>
    <row r="593" customFormat="1" ht="13" hidden="1" x14ac:dyDescent="0.2"/>
    <row r="594" customFormat="1" ht="13" hidden="1" x14ac:dyDescent="0.2"/>
    <row r="595" customFormat="1" ht="13" hidden="1" x14ac:dyDescent="0.2"/>
    <row r="596" customFormat="1" ht="13" hidden="1" x14ac:dyDescent="0.2"/>
    <row r="597" customFormat="1" ht="13" hidden="1" x14ac:dyDescent="0.2"/>
    <row r="598" customFormat="1" ht="13" hidden="1" x14ac:dyDescent="0.2"/>
    <row r="599" customFormat="1" ht="13" hidden="1" x14ac:dyDescent="0.2"/>
    <row r="600" customFormat="1" ht="13" hidden="1" x14ac:dyDescent="0.2"/>
    <row r="601" customFormat="1" ht="13" hidden="1" x14ac:dyDescent="0.2"/>
    <row r="602" customFormat="1" ht="13" hidden="1" x14ac:dyDescent="0.2"/>
    <row r="603" customFormat="1" ht="13" hidden="1" x14ac:dyDescent="0.2"/>
    <row r="604" customFormat="1" ht="13" hidden="1" x14ac:dyDescent="0.2"/>
    <row r="605" customFormat="1" ht="13" hidden="1" x14ac:dyDescent="0.2"/>
    <row r="606" customFormat="1" ht="13" hidden="1" x14ac:dyDescent="0.2"/>
    <row r="607" customFormat="1" ht="13" hidden="1" x14ac:dyDescent="0.2"/>
    <row r="608" customFormat="1" ht="13" hidden="1" x14ac:dyDescent="0.2"/>
    <row r="609" spans="1:16" customFormat="1" ht="13" hidden="1" x14ac:dyDescent="0.2"/>
    <row r="610" spans="1:16" customFormat="1" ht="13" hidden="1" x14ac:dyDescent="0.2"/>
    <row r="611" spans="1:16" customFormat="1" ht="13" hidden="1" x14ac:dyDescent="0.2"/>
    <row r="612" spans="1:16" customFormat="1" ht="13" hidden="1" x14ac:dyDescent="0.2"/>
    <row r="613" spans="1:16" customFormat="1" ht="13" hidden="1" x14ac:dyDescent="0.2"/>
    <row r="614" spans="1:16" customFormat="1" ht="13" hidden="1" x14ac:dyDescent="0.2"/>
    <row r="615" spans="1:16" customFormat="1" ht="24" hidden="1" customHeight="1" x14ac:dyDescent="0.2">
      <c r="A615" s="28"/>
      <c r="B615" s="31"/>
      <c r="C615" s="31" t="str">
        <f>"販売指数 【" &amp; $D$1 &amp; "】"</f>
        <v>販売指数 【金額】</v>
      </c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8"/>
    </row>
    <row r="616" spans="1:16" customFormat="1" ht="13" hidden="1" x14ac:dyDescent="0.2">
      <c r="A616" s="28"/>
      <c r="B616" s="30"/>
      <c r="C616" s="30" t="str">
        <f>C45</f>
        <v>項目12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27"/>
      <c r="P616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617" spans="1:16" customFormat="1" ht="9" hidden="1" customHeight="1" x14ac:dyDescent="0.2"/>
    <row r="618" spans="1:16" customFormat="1" ht="13" hidden="1" x14ac:dyDescent="0.2">
      <c r="B618" s="345"/>
      <c r="C618" s="345"/>
    </row>
    <row r="619" spans="1:16" customFormat="1" ht="13" hidden="1" x14ac:dyDescent="0.2"/>
    <row r="620" spans="1:16" customFormat="1" ht="13" hidden="1" x14ac:dyDescent="0.2"/>
    <row r="621" spans="1:16" customFormat="1" ht="13" hidden="1" x14ac:dyDescent="0.2"/>
    <row r="622" spans="1:16" customFormat="1" ht="13" hidden="1" x14ac:dyDescent="0.2"/>
    <row r="623" spans="1:16" customFormat="1" ht="13" hidden="1" x14ac:dyDescent="0.2"/>
    <row r="624" spans="1:16" customFormat="1" ht="13" hidden="1" x14ac:dyDescent="0.2"/>
    <row r="625" customFormat="1" ht="13" hidden="1" x14ac:dyDescent="0.2"/>
    <row r="626" customFormat="1" ht="13" hidden="1" x14ac:dyDescent="0.2"/>
    <row r="627" customFormat="1" ht="13" hidden="1" x14ac:dyDescent="0.2"/>
    <row r="628" customFormat="1" ht="13" hidden="1" x14ac:dyDescent="0.2"/>
    <row r="629" customFormat="1" ht="13" hidden="1" x14ac:dyDescent="0.2"/>
    <row r="630" customFormat="1" ht="13" hidden="1" x14ac:dyDescent="0.2"/>
    <row r="631" customFormat="1" ht="13" hidden="1" x14ac:dyDescent="0.2"/>
    <row r="632" customFormat="1" ht="13" hidden="1" x14ac:dyDescent="0.2"/>
    <row r="633" customFormat="1" ht="13" hidden="1" x14ac:dyDescent="0.2"/>
    <row r="634" customFormat="1" ht="13" hidden="1" x14ac:dyDescent="0.2"/>
    <row r="635" customFormat="1" ht="13" hidden="1" x14ac:dyDescent="0.2"/>
    <row r="636" customFormat="1" ht="13" hidden="1" x14ac:dyDescent="0.2"/>
    <row r="637" customFormat="1" ht="13" hidden="1" x14ac:dyDescent="0.2"/>
    <row r="638" customFormat="1" ht="13" hidden="1" x14ac:dyDescent="0.2"/>
    <row r="639" customFormat="1" ht="13" hidden="1" x14ac:dyDescent="0.2"/>
    <row r="640" customFormat="1" ht="13" hidden="1" x14ac:dyDescent="0.2"/>
    <row r="641" spans="1:16" customFormat="1" ht="13" hidden="1" x14ac:dyDescent="0.2"/>
    <row r="642" spans="1:16" customFormat="1" ht="13" hidden="1" x14ac:dyDescent="0.2"/>
    <row r="643" spans="1:16" customFormat="1" ht="13" hidden="1" x14ac:dyDescent="0.2"/>
    <row r="644" spans="1:16" customFormat="1" ht="13" hidden="1" x14ac:dyDescent="0.2"/>
    <row r="645" spans="1:16" customFormat="1" ht="13" hidden="1" x14ac:dyDescent="0.2"/>
    <row r="646" spans="1:16" customFormat="1" ht="24" hidden="1" customHeight="1" x14ac:dyDescent="0.2">
      <c r="A646" s="28"/>
      <c r="B646" s="31"/>
      <c r="C646" s="31" t="str">
        <f>"販売指数 【" &amp; $D$1 &amp; "】"</f>
        <v>販売指数 【金額】</v>
      </c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8"/>
    </row>
    <row r="647" spans="1:16" customFormat="1" ht="13" hidden="1" x14ac:dyDescent="0.2">
      <c r="A647" s="28"/>
      <c r="B647" s="30"/>
      <c r="C647" s="30" t="str">
        <f>C46</f>
        <v>項目13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27"/>
      <c r="P647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648" spans="1:16" customFormat="1" ht="9" hidden="1" customHeight="1" x14ac:dyDescent="0.2"/>
    <row r="649" spans="1:16" customFormat="1" ht="13" hidden="1" x14ac:dyDescent="0.2">
      <c r="B649" s="345"/>
      <c r="C649" s="345"/>
    </row>
    <row r="650" spans="1:16" customFormat="1" ht="13" hidden="1" x14ac:dyDescent="0.2"/>
    <row r="651" spans="1:16" customFormat="1" ht="13" hidden="1" x14ac:dyDescent="0.2"/>
    <row r="652" spans="1:16" customFormat="1" ht="13" hidden="1" x14ac:dyDescent="0.2"/>
    <row r="653" spans="1:16" customFormat="1" ht="13" hidden="1" x14ac:dyDescent="0.2"/>
    <row r="654" spans="1:16" customFormat="1" ht="13" hidden="1" x14ac:dyDescent="0.2"/>
    <row r="655" spans="1:16" customFormat="1" ht="13" hidden="1" x14ac:dyDescent="0.2"/>
    <row r="656" spans="1:16" customFormat="1" ht="13" hidden="1" x14ac:dyDescent="0.2"/>
    <row r="657" customFormat="1" ht="13" hidden="1" x14ac:dyDescent="0.2"/>
    <row r="658" customFormat="1" ht="13" hidden="1" x14ac:dyDescent="0.2"/>
    <row r="659" customFormat="1" ht="13" hidden="1" x14ac:dyDescent="0.2"/>
    <row r="660" customFormat="1" ht="13" hidden="1" x14ac:dyDescent="0.2"/>
    <row r="661" customFormat="1" ht="13" hidden="1" x14ac:dyDescent="0.2"/>
    <row r="662" customFormat="1" ht="13" hidden="1" x14ac:dyDescent="0.2"/>
    <row r="663" customFormat="1" ht="13" hidden="1" x14ac:dyDescent="0.2"/>
    <row r="664" customFormat="1" ht="13" hidden="1" x14ac:dyDescent="0.2"/>
    <row r="665" customFormat="1" ht="13" hidden="1" x14ac:dyDescent="0.2"/>
    <row r="666" customFormat="1" ht="13" hidden="1" x14ac:dyDescent="0.2"/>
    <row r="667" customFormat="1" ht="13" hidden="1" x14ac:dyDescent="0.2"/>
    <row r="668" customFormat="1" ht="13" hidden="1" x14ac:dyDescent="0.2"/>
    <row r="669" customFormat="1" ht="13" hidden="1" x14ac:dyDescent="0.2"/>
    <row r="670" customFormat="1" ht="13" hidden="1" x14ac:dyDescent="0.2"/>
    <row r="671" customFormat="1" ht="13" hidden="1" x14ac:dyDescent="0.2"/>
    <row r="672" customFormat="1" ht="13" hidden="1" x14ac:dyDescent="0.2"/>
    <row r="673" spans="1:16" customFormat="1" ht="13" hidden="1" x14ac:dyDescent="0.2"/>
    <row r="674" spans="1:16" customFormat="1" ht="13" hidden="1" x14ac:dyDescent="0.2"/>
    <row r="675" spans="1:16" customFormat="1" ht="13" hidden="1" x14ac:dyDescent="0.2"/>
    <row r="676" spans="1:16" customFormat="1" ht="13" hidden="1" x14ac:dyDescent="0.2"/>
    <row r="677" spans="1:16" customFormat="1" ht="24" hidden="1" customHeight="1" x14ac:dyDescent="0.2">
      <c r="A677" s="28"/>
      <c r="B677" s="31"/>
      <c r="C677" s="31" t="str">
        <f>"販売指数 【" &amp; $D$1 &amp; "】"</f>
        <v>販売指数 【金額】</v>
      </c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8"/>
    </row>
    <row r="678" spans="1:16" customFormat="1" ht="13" hidden="1" x14ac:dyDescent="0.2">
      <c r="A678" s="28"/>
      <c r="B678" s="30"/>
      <c r="C678" s="30" t="str">
        <f>C47</f>
        <v>項目14</v>
      </c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27"/>
      <c r="P678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679" spans="1:16" customFormat="1" ht="9" hidden="1" customHeight="1" x14ac:dyDescent="0.2"/>
    <row r="680" spans="1:16" customFormat="1" ht="13" hidden="1" x14ac:dyDescent="0.2">
      <c r="B680" s="345"/>
      <c r="C680" s="345"/>
    </row>
    <row r="681" spans="1:16" customFormat="1" ht="13" hidden="1" x14ac:dyDescent="0.2"/>
    <row r="682" spans="1:16" customFormat="1" ht="13" hidden="1" x14ac:dyDescent="0.2"/>
    <row r="683" spans="1:16" customFormat="1" ht="13" hidden="1" x14ac:dyDescent="0.2"/>
    <row r="684" spans="1:16" customFormat="1" ht="13" hidden="1" x14ac:dyDescent="0.2"/>
    <row r="685" spans="1:16" customFormat="1" ht="13" hidden="1" x14ac:dyDescent="0.2"/>
    <row r="686" spans="1:16" customFormat="1" ht="13" hidden="1" x14ac:dyDescent="0.2"/>
    <row r="687" spans="1:16" customFormat="1" ht="13" hidden="1" x14ac:dyDescent="0.2"/>
    <row r="688" spans="1:16" customFormat="1" ht="13" hidden="1" x14ac:dyDescent="0.2"/>
    <row r="689" customFormat="1" ht="13" hidden="1" x14ac:dyDescent="0.2"/>
    <row r="690" customFormat="1" ht="13" hidden="1" x14ac:dyDescent="0.2"/>
    <row r="691" customFormat="1" ht="13" hidden="1" x14ac:dyDescent="0.2"/>
    <row r="692" customFormat="1" ht="13" hidden="1" x14ac:dyDescent="0.2"/>
    <row r="693" customFormat="1" ht="13" hidden="1" x14ac:dyDescent="0.2"/>
    <row r="694" customFormat="1" ht="13" hidden="1" x14ac:dyDescent="0.2"/>
    <row r="695" customFormat="1" ht="13" hidden="1" x14ac:dyDescent="0.2"/>
    <row r="696" customFormat="1" ht="13" hidden="1" x14ac:dyDescent="0.2"/>
    <row r="697" customFormat="1" ht="13" hidden="1" x14ac:dyDescent="0.2"/>
    <row r="698" customFormat="1" ht="13" hidden="1" x14ac:dyDescent="0.2"/>
    <row r="699" customFormat="1" ht="13" hidden="1" x14ac:dyDescent="0.2"/>
    <row r="700" customFormat="1" ht="13" hidden="1" x14ac:dyDescent="0.2"/>
    <row r="701" customFormat="1" ht="13" hidden="1" x14ac:dyDescent="0.2"/>
    <row r="702" customFormat="1" ht="13" hidden="1" x14ac:dyDescent="0.2"/>
    <row r="703" customFormat="1" ht="13" hidden="1" x14ac:dyDescent="0.2"/>
    <row r="704" customFormat="1" ht="13" hidden="1" x14ac:dyDescent="0.2"/>
    <row r="705" spans="1:16" customFormat="1" ht="13" hidden="1" x14ac:dyDescent="0.2"/>
    <row r="706" spans="1:16" customFormat="1" ht="13" hidden="1" x14ac:dyDescent="0.2"/>
    <row r="707" spans="1:16" customFormat="1" ht="13" hidden="1" x14ac:dyDescent="0.2"/>
    <row r="708" spans="1:16" customFormat="1" ht="24" hidden="1" customHeight="1" x14ac:dyDescent="0.2">
      <c r="A708" s="28"/>
      <c r="B708" s="31"/>
      <c r="C708" s="31" t="str">
        <f>"販売指数 【" &amp; $D$1 &amp; "】"</f>
        <v>販売指数 【金額】</v>
      </c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8"/>
    </row>
    <row r="709" spans="1:16" customFormat="1" ht="13" hidden="1" x14ac:dyDescent="0.2">
      <c r="A709" s="28"/>
      <c r="B709" s="30"/>
      <c r="C709" s="30" t="str">
        <f>C48</f>
        <v>項目15</v>
      </c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27"/>
      <c r="P709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710" spans="1:16" customFormat="1" ht="9" hidden="1" customHeight="1" x14ac:dyDescent="0.2"/>
    <row r="711" spans="1:16" customFormat="1" ht="13" hidden="1" x14ac:dyDescent="0.2">
      <c r="B711" s="345"/>
      <c r="C711" s="345"/>
    </row>
    <row r="712" spans="1:16" customFormat="1" ht="13" hidden="1" x14ac:dyDescent="0.2"/>
    <row r="713" spans="1:16" customFormat="1" ht="13" hidden="1" x14ac:dyDescent="0.2"/>
    <row r="714" spans="1:16" customFormat="1" ht="13" hidden="1" x14ac:dyDescent="0.2"/>
    <row r="715" spans="1:16" customFormat="1" ht="13" hidden="1" x14ac:dyDescent="0.2"/>
    <row r="716" spans="1:16" customFormat="1" ht="13" hidden="1" x14ac:dyDescent="0.2"/>
    <row r="717" spans="1:16" customFormat="1" ht="13" hidden="1" x14ac:dyDescent="0.2"/>
    <row r="718" spans="1:16" customFormat="1" ht="13" hidden="1" x14ac:dyDescent="0.2"/>
    <row r="719" spans="1:16" customFormat="1" ht="13" hidden="1" x14ac:dyDescent="0.2"/>
    <row r="720" spans="1:16" customFormat="1" ht="13" hidden="1" x14ac:dyDescent="0.2"/>
    <row r="721" customFormat="1" ht="13" hidden="1" x14ac:dyDescent="0.2"/>
    <row r="722" customFormat="1" ht="13" hidden="1" x14ac:dyDescent="0.2"/>
    <row r="723" customFormat="1" ht="13" hidden="1" x14ac:dyDescent="0.2"/>
    <row r="724" customFormat="1" ht="13" hidden="1" x14ac:dyDescent="0.2"/>
    <row r="725" customFormat="1" ht="13" hidden="1" x14ac:dyDescent="0.2"/>
    <row r="726" customFormat="1" ht="13" hidden="1" x14ac:dyDescent="0.2"/>
    <row r="727" customFormat="1" ht="13" hidden="1" x14ac:dyDescent="0.2"/>
    <row r="728" customFormat="1" ht="13" hidden="1" x14ac:dyDescent="0.2"/>
    <row r="729" customFormat="1" ht="13" hidden="1" x14ac:dyDescent="0.2"/>
    <row r="730" customFormat="1" ht="13" hidden="1" x14ac:dyDescent="0.2"/>
    <row r="731" customFormat="1" ht="13" hidden="1" x14ac:dyDescent="0.2"/>
    <row r="732" customFormat="1" ht="13" hidden="1" x14ac:dyDescent="0.2"/>
    <row r="733" customFormat="1" ht="13" hidden="1" x14ac:dyDescent="0.2"/>
    <row r="734" customFormat="1" ht="13" hidden="1" x14ac:dyDescent="0.2"/>
    <row r="735" customFormat="1" ht="13" hidden="1" x14ac:dyDescent="0.2"/>
    <row r="736" customFormat="1" ht="13" hidden="1" x14ac:dyDescent="0.2"/>
    <row r="737" spans="1:16" customFormat="1" ht="13" hidden="1" x14ac:dyDescent="0.2"/>
    <row r="738" spans="1:16" customFormat="1" ht="13" hidden="1" x14ac:dyDescent="0.2"/>
    <row r="739" spans="1:16" customFormat="1" ht="24" hidden="1" customHeight="1" x14ac:dyDescent="0.2">
      <c r="A739" s="28"/>
      <c r="B739" s="31"/>
      <c r="C739" s="31" t="str">
        <f>"販売指数 【" &amp; $D$1 &amp; "】"</f>
        <v>販売指数 【金額】</v>
      </c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8"/>
    </row>
    <row r="740" spans="1:16" customFormat="1" ht="13" hidden="1" x14ac:dyDescent="0.2">
      <c r="A740" s="28"/>
      <c r="B740" s="30"/>
      <c r="C740" s="30" t="str">
        <f>C49</f>
        <v>項目16</v>
      </c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27"/>
      <c r="P740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741" spans="1:16" customFormat="1" ht="9" hidden="1" customHeight="1" x14ac:dyDescent="0.2"/>
    <row r="742" spans="1:16" customFormat="1" ht="13" hidden="1" x14ac:dyDescent="0.2">
      <c r="B742" s="345"/>
      <c r="C742" s="345"/>
    </row>
    <row r="743" spans="1:16" customFormat="1" ht="13" hidden="1" x14ac:dyDescent="0.2"/>
    <row r="744" spans="1:16" customFormat="1" ht="13" hidden="1" x14ac:dyDescent="0.2"/>
    <row r="745" spans="1:16" customFormat="1" ht="13" hidden="1" x14ac:dyDescent="0.2"/>
    <row r="746" spans="1:16" customFormat="1" ht="13" hidden="1" x14ac:dyDescent="0.2"/>
    <row r="747" spans="1:16" customFormat="1" ht="13" hidden="1" x14ac:dyDescent="0.2"/>
    <row r="748" spans="1:16" customFormat="1" ht="13" hidden="1" x14ac:dyDescent="0.2"/>
    <row r="749" spans="1:16" customFormat="1" ht="13" hidden="1" x14ac:dyDescent="0.2"/>
    <row r="750" spans="1:16" customFormat="1" ht="13" hidden="1" x14ac:dyDescent="0.2"/>
    <row r="751" spans="1:16" customFormat="1" ht="13" hidden="1" x14ac:dyDescent="0.2"/>
    <row r="752" spans="1:16" customFormat="1" ht="13" hidden="1" x14ac:dyDescent="0.2"/>
    <row r="753" customFormat="1" ht="13" hidden="1" x14ac:dyDescent="0.2"/>
    <row r="754" customFormat="1" ht="13" hidden="1" x14ac:dyDescent="0.2"/>
    <row r="755" customFormat="1" ht="13" hidden="1" x14ac:dyDescent="0.2"/>
    <row r="756" customFormat="1" ht="13" hidden="1" x14ac:dyDescent="0.2"/>
    <row r="757" customFormat="1" ht="13" hidden="1" x14ac:dyDescent="0.2"/>
    <row r="758" customFormat="1" ht="13" hidden="1" x14ac:dyDescent="0.2"/>
    <row r="759" customFormat="1" ht="13" hidden="1" x14ac:dyDescent="0.2"/>
    <row r="760" customFormat="1" ht="13" hidden="1" x14ac:dyDescent="0.2"/>
    <row r="761" customFormat="1" ht="13" hidden="1" x14ac:dyDescent="0.2"/>
    <row r="762" customFormat="1" ht="13" hidden="1" x14ac:dyDescent="0.2"/>
    <row r="763" customFormat="1" ht="13" hidden="1" x14ac:dyDescent="0.2"/>
    <row r="764" customFormat="1" ht="13" hidden="1" x14ac:dyDescent="0.2"/>
    <row r="765" customFormat="1" ht="13" hidden="1" x14ac:dyDescent="0.2"/>
    <row r="766" customFormat="1" ht="13" hidden="1" x14ac:dyDescent="0.2"/>
    <row r="767" customFormat="1" ht="13" hidden="1" x14ac:dyDescent="0.2"/>
    <row r="768" customFormat="1" ht="13" hidden="1" x14ac:dyDescent="0.2"/>
    <row r="769" spans="1:16" customFormat="1" ht="13" hidden="1" x14ac:dyDescent="0.2"/>
    <row r="770" spans="1:16" customFormat="1" ht="24" hidden="1" customHeight="1" x14ac:dyDescent="0.2">
      <c r="A770" s="28"/>
      <c r="B770" s="31"/>
      <c r="C770" s="31" t="str">
        <f>"販売指数 【" &amp; $D$1 &amp; "】"</f>
        <v>販売指数 【金額】</v>
      </c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8"/>
    </row>
    <row r="771" spans="1:16" customFormat="1" ht="13" hidden="1" x14ac:dyDescent="0.2">
      <c r="A771" s="28"/>
      <c r="B771" s="30"/>
      <c r="C771" s="30" t="str">
        <f>C50</f>
        <v>項目17</v>
      </c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27"/>
      <c r="P771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772" spans="1:16" customFormat="1" ht="9" hidden="1" customHeight="1" x14ac:dyDescent="0.2"/>
    <row r="773" spans="1:16" customFormat="1" ht="13" hidden="1" x14ac:dyDescent="0.2">
      <c r="B773" s="345"/>
      <c r="C773" s="345"/>
    </row>
    <row r="774" spans="1:16" customFormat="1" ht="13" hidden="1" x14ac:dyDescent="0.2"/>
    <row r="775" spans="1:16" customFormat="1" ht="13" hidden="1" x14ac:dyDescent="0.2"/>
    <row r="776" spans="1:16" customFormat="1" ht="13" hidden="1" x14ac:dyDescent="0.2"/>
    <row r="777" spans="1:16" customFormat="1" ht="13" hidden="1" x14ac:dyDescent="0.2"/>
    <row r="778" spans="1:16" customFormat="1" ht="13" hidden="1" x14ac:dyDescent="0.2"/>
    <row r="779" spans="1:16" customFormat="1" ht="13" hidden="1" x14ac:dyDescent="0.2"/>
    <row r="780" spans="1:16" customFormat="1" ht="13" hidden="1" x14ac:dyDescent="0.2"/>
    <row r="781" spans="1:16" customFormat="1" ht="13" hidden="1" x14ac:dyDescent="0.2"/>
    <row r="782" spans="1:16" customFormat="1" ht="13" hidden="1" x14ac:dyDescent="0.2"/>
    <row r="783" spans="1:16" customFormat="1" ht="13" hidden="1" x14ac:dyDescent="0.2"/>
    <row r="784" spans="1:16" customFormat="1" ht="13" hidden="1" x14ac:dyDescent="0.2"/>
    <row r="785" customFormat="1" ht="13" hidden="1" x14ac:dyDescent="0.2"/>
    <row r="786" customFormat="1" ht="13" hidden="1" x14ac:dyDescent="0.2"/>
    <row r="787" customFormat="1" ht="13" hidden="1" x14ac:dyDescent="0.2"/>
    <row r="788" customFormat="1" ht="13" hidden="1" x14ac:dyDescent="0.2"/>
    <row r="789" customFormat="1" ht="13" hidden="1" x14ac:dyDescent="0.2"/>
    <row r="790" customFormat="1" ht="13" hidden="1" x14ac:dyDescent="0.2"/>
    <row r="791" customFormat="1" ht="13" hidden="1" x14ac:dyDescent="0.2"/>
    <row r="792" customFormat="1" ht="13" hidden="1" x14ac:dyDescent="0.2"/>
    <row r="793" customFormat="1" ht="13" hidden="1" x14ac:dyDescent="0.2"/>
    <row r="794" customFormat="1" ht="13" hidden="1" x14ac:dyDescent="0.2"/>
    <row r="795" customFormat="1" ht="13" hidden="1" x14ac:dyDescent="0.2"/>
    <row r="796" customFormat="1" ht="13" hidden="1" x14ac:dyDescent="0.2"/>
    <row r="797" customFormat="1" ht="13" hidden="1" x14ac:dyDescent="0.2"/>
    <row r="798" customFormat="1" ht="13" hidden="1" x14ac:dyDescent="0.2"/>
    <row r="799" customFormat="1" ht="13" hidden="1" x14ac:dyDescent="0.2"/>
    <row r="800" customFormat="1" ht="13" hidden="1" x14ac:dyDescent="0.2"/>
    <row r="801" spans="1:16" customFormat="1" ht="24" hidden="1" customHeight="1" x14ac:dyDescent="0.2">
      <c r="A801" s="28"/>
      <c r="B801" s="31"/>
      <c r="C801" s="31" t="str">
        <f>"販売指数 【" &amp; $D$1 &amp; "】"</f>
        <v>販売指数 【金額】</v>
      </c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8"/>
    </row>
    <row r="802" spans="1:16" customFormat="1" ht="13" hidden="1" x14ac:dyDescent="0.2">
      <c r="A802" s="28"/>
      <c r="B802" s="30"/>
      <c r="C802" s="30" t="str">
        <f>C51</f>
        <v>項目18</v>
      </c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27"/>
      <c r="P802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803" spans="1:16" customFormat="1" ht="9" hidden="1" customHeight="1" x14ac:dyDescent="0.2"/>
    <row r="804" spans="1:16" customFormat="1" ht="13" hidden="1" x14ac:dyDescent="0.2">
      <c r="B804" s="345"/>
      <c r="C804" s="345"/>
    </row>
    <row r="805" spans="1:16" customFormat="1" ht="13" hidden="1" x14ac:dyDescent="0.2"/>
    <row r="806" spans="1:16" customFormat="1" ht="13" hidden="1" x14ac:dyDescent="0.2"/>
    <row r="807" spans="1:16" customFormat="1" ht="13" hidden="1" x14ac:dyDescent="0.2"/>
    <row r="808" spans="1:16" customFormat="1" ht="13" hidden="1" x14ac:dyDescent="0.2"/>
    <row r="809" spans="1:16" customFormat="1" ht="13" hidden="1" x14ac:dyDescent="0.2"/>
    <row r="810" spans="1:16" customFormat="1" ht="13" hidden="1" x14ac:dyDescent="0.2"/>
    <row r="811" spans="1:16" customFormat="1" ht="13" hidden="1" x14ac:dyDescent="0.2"/>
    <row r="812" spans="1:16" customFormat="1" ht="13" hidden="1" x14ac:dyDescent="0.2"/>
    <row r="813" spans="1:16" customFormat="1" ht="13" hidden="1" x14ac:dyDescent="0.2"/>
    <row r="814" spans="1:16" customFormat="1" ht="13" hidden="1" x14ac:dyDescent="0.2"/>
    <row r="815" spans="1:16" customFormat="1" ht="13" hidden="1" x14ac:dyDescent="0.2"/>
    <row r="816" spans="1:16" customFormat="1" ht="13" hidden="1" x14ac:dyDescent="0.2"/>
    <row r="817" spans="1:16" customFormat="1" ht="13" hidden="1" x14ac:dyDescent="0.2"/>
    <row r="818" spans="1:16" customFormat="1" ht="13" hidden="1" x14ac:dyDescent="0.2"/>
    <row r="819" spans="1:16" customFormat="1" ht="13" hidden="1" x14ac:dyDescent="0.2"/>
    <row r="820" spans="1:16" customFormat="1" ht="13" hidden="1" x14ac:dyDescent="0.2"/>
    <row r="821" spans="1:16" customFormat="1" ht="13" hidden="1" x14ac:dyDescent="0.2"/>
    <row r="822" spans="1:16" customFormat="1" ht="13" hidden="1" x14ac:dyDescent="0.2"/>
    <row r="823" spans="1:16" customFormat="1" ht="13" hidden="1" x14ac:dyDescent="0.2"/>
    <row r="824" spans="1:16" customFormat="1" ht="13" hidden="1" x14ac:dyDescent="0.2"/>
    <row r="825" spans="1:16" customFormat="1" ht="13" hidden="1" x14ac:dyDescent="0.2"/>
    <row r="826" spans="1:16" customFormat="1" ht="13" hidden="1" x14ac:dyDescent="0.2"/>
    <row r="827" spans="1:16" customFormat="1" ht="13" hidden="1" x14ac:dyDescent="0.2"/>
    <row r="828" spans="1:16" customFormat="1" ht="13" hidden="1" x14ac:dyDescent="0.2"/>
    <row r="829" spans="1:16" customFormat="1" ht="13" hidden="1" x14ac:dyDescent="0.2"/>
    <row r="830" spans="1:16" customFormat="1" ht="13" hidden="1" x14ac:dyDescent="0.2"/>
    <row r="831" spans="1:16" customFormat="1" ht="13" hidden="1" x14ac:dyDescent="0.2"/>
    <row r="832" spans="1:16" customFormat="1" ht="24" hidden="1" customHeight="1" x14ac:dyDescent="0.2">
      <c r="A832" s="28"/>
      <c r="B832" s="31"/>
      <c r="C832" s="31" t="str">
        <f>"販売指数 【" &amp; $D$1 &amp; "】"</f>
        <v>販売指数 【金額】</v>
      </c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8"/>
    </row>
    <row r="833" spans="1:16" customFormat="1" ht="13" hidden="1" x14ac:dyDescent="0.2">
      <c r="A833" s="28"/>
      <c r="B833" s="30"/>
      <c r="C833" s="30" t="str">
        <f>C52</f>
        <v>項目19</v>
      </c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27"/>
      <c r="P833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834" spans="1:16" customFormat="1" ht="9" hidden="1" customHeight="1" x14ac:dyDescent="0.2"/>
    <row r="835" spans="1:16" customFormat="1" ht="13" hidden="1" x14ac:dyDescent="0.2">
      <c r="B835" s="345"/>
      <c r="C835" s="345"/>
    </row>
    <row r="836" spans="1:16" customFormat="1" ht="13" hidden="1" x14ac:dyDescent="0.2"/>
    <row r="837" spans="1:16" customFormat="1" ht="13" hidden="1" x14ac:dyDescent="0.2"/>
    <row r="838" spans="1:16" customFormat="1" ht="13" hidden="1" x14ac:dyDescent="0.2"/>
    <row r="839" spans="1:16" customFormat="1" ht="13" hidden="1" x14ac:dyDescent="0.2"/>
    <row r="840" spans="1:16" customFormat="1" ht="13" hidden="1" x14ac:dyDescent="0.2"/>
    <row r="841" spans="1:16" customFormat="1" ht="13" hidden="1" x14ac:dyDescent="0.2"/>
    <row r="842" spans="1:16" customFormat="1" ht="13" hidden="1" x14ac:dyDescent="0.2"/>
    <row r="843" spans="1:16" customFormat="1" ht="13" hidden="1" x14ac:dyDescent="0.2"/>
    <row r="844" spans="1:16" customFormat="1" ht="13" hidden="1" x14ac:dyDescent="0.2"/>
    <row r="845" spans="1:16" customFormat="1" ht="13" hidden="1" x14ac:dyDescent="0.2"/>
    <row r="846" spans="1:16" customFormat="1" ht="13" hidden="1" x14ac:dyDescent="0.2"/>
    <row r="847" spans="1:16" customFormat="1" ht="13" hidden="1" x14ac:dyDescent="0.2"/>
    <row r="848" spans="1:16" customFormat="1" ht="13" hidden="1" x14ac:dyDescent="0.2"/>
    <row r="849" spans="1:16" customFormat="1" ht="13" hidden="1" x14ac:dyDescent="0.2"/>
    <row r="850" spans="1:16" customFormat="1" ht="13" hidden="1" x14ac:dyDescent="0.2"/>
    <row r="851" spans="1:16" customFormat="1" ht="13" hidden="1" x14ac:dyDescent="0.2"/>
    <row r="852" spans="1:16" customFormat="1" ht="13" hidden="1" x14ac:dyDescent="0.2"/>
    <row r="853" spans="1:16" customFormat="1" ht="13" hidden="1" x14ac:dyDescent="0.2"/>
    <row r="854" spans="1:16" customFormat="1" ht="13" hidden="1" x14ac:dyDescent="0.2"/>
    <row r="855" spans="1:16" customFormat="1" ht="13" hidden="1" x14ac:dyDescent="0.2"/>
    <row r="856" spans="1:16" customFormat="1" ht="13" hidden="1" x14ac:dyDescent="0.2"/>
    <row r="857" spans="1:16" customFormat="1" ht="13" hidden="1" x14ac:dyDescent="0.2"/>
    <row r="858" spans="1:16" customFormat="1" ht="13" hidden="1" x14ac:dyDescent="0.2"/>
    <row r="859" spans="1:16" customFormat="1" ht="13" hidden="1" x14ac:dyDescent="0.2"/>
    <row r="860" spans="1:16" customFormat="1" ht="13" hidden="1" x14ac:dyDescent="0.2"/>
    <row r="861" spans="1:16" customFormat="1" ht="13" hidden="1" x14ac:dyDescent="0.2"/>
    <row r="862" spans="1:16" customFormat="1" ht="13" hidden="1" x14ac:dyDescent="0.2"/>
    <row r="863" spans="1:16" customFormat="1" ht="24" hidden="1" customHeight="1" x14ac:dyDescent="0.2">
      <c r="A863" s="28"/>
      <c r="B863" s="31"/>
      <c r="C863" s="31" t="str">
        <f>"販売指数 【" &amp; $D$1 &amp; "】"</f>
        <v>販売指数 【金額】</v>
      </c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8"/>
    </row>
    <row r="864" spans="1:16" customFormat="1" ht="13" hidden="1" x14ac:dyDescent="0.2">
      <c r="A864" s="28"/>
      <c r="B864" s="30"/>
      <c r="C864" s="30" t="str">
        <f>C53</f>
        <v>項目20</v>
      </c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27"/>
      <c r="P864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865" spans="2:3" customFormat="1" ht="9" hidden="1" customHeight="1" x14ac:dyDescent="0.2"/>
    <row r="866" spans="2:3" customFormat="1" ht="13" hidden="1" x14ac:dyDescent="0.2">
      <c r="B866" s="345"/>
      <c r="C866" s="345"/>
    </row>
    <row r="867" spans="2:3" customFormat="1" ht="13" hidden="1" x14ac:dyDescent="0.2"/>
    <row r="868" spans="2:3" customFormat="1" ht="13" hidden="1" x14ac:dyDescent="0.2"/>
    <row r="869" spans="2:3" customFormat="1" ht="13" hidden="1" x14ac:dyDescent="0.2"/>
    <row r="870" spans="2:3" customFormat="1" ht="13" hidden="1" x14ac:dyDescent="0.2"/>
    <row r="871" spans="2:3" customFormat="1" ht="13" hidden="1" x14ac:dyDescent="0.2"/>
    <row r="872" spans="2:3" customFormat="1" ht="13" hidden="1" x14ac:dyDescent="0.2"/>
    <row r="873" spans="2:3" customFormat="1" ht="13" hidden="1" x14ac:dyDescent="0.2"/>
    <row r="874" spans="2:3" customFormat="1" ht="13" hidden="1" x14ac:dyDescent="0.2"/>
    <row r="875" spans="2:3" customFormat="1" ht="13" hidden="1" x14ac:dyDescent="0.2"/>
    <row r="876" spans="2:3" customFormat="1" ht="13" hidden="1" x14ac:dyDescent="0.2"/>
    <row r="877" spans="2:3" customFormat="1" ht="13" hidden="1" x14ac:dyDescent="0.2"/>
    <row r="878" spans="2:3" customFormat="1" ht="13" hidden="1" x14ac:dyDescent="0.2"/>
    <row r="879" spans="2:3" customFormat="1" ht="13" hidden="1" x14ac:dyDescent="0.2"/>
    <row r="880" spans="2:3" customFormat="1" ht="13" hidden="1" x14ac:dyDescent="0.2"/>
    <row r="881" spans="1:16" customFormat="1" ht="13" hidden="1" x14ac:dyDescent="0.2"/>
    <row r="882" spans="1:16" customFormat="1" ht="13" hidden="1" x14ac:dyDescent="0.2"/>
    <row r="883" spans="1:16" customFormat="1" ht="13" hidden="1" x14ac:dyDescent="0.2"/>
    <row r="884" spans="1:16" customFormat="1" ht="13" hidden="1" x14ac:dyDescent="0.2"/>
    <row r="885" spans="1:16" customFormat="1" ht="13" hidden="1" x14ac:dyDescent="0.2"/>
    <row r="886" spans="1:16" customFormat="1" ht="13" hidden="1" x14ac:dyDescent="0.2"/>
    <row r="887" spans="1:16" customFormat="1" ht="13" hidden="1" x14ac:dyDescent="0.2"/>
    <row r="888" spans="1:16" customFormat="1" ht="13" hidden="1" x14ac:dyDescent="0.2"/>
    <row r="889" spans="1:16" customFormat="1" ht="13" hidden="1" x14ac:dyDescent="0.2"/>
    <row r="890" spans="1:16" customFormat="1" ht="13" hidden="1" x14ac:dyDescent="0.2"/>
    <row r="891" spans="1:16" customFormat="1" ht="13" hidden="1" x14ac:dyDescent="0.2"/>
    <row r="892" spans="1:16" customFormat="1" ht="13" hidden="1" x14ac:dyDescent="0.2"/>
    <row r="893" spans="1:16" customFormat="1" ht="13" hidden="1" x14ac:dyDescent="0.2"/>
    <row r="894" spans="1:16" customFormat="1" ht="24" hidden="1" customHeight="1" x14ac:dyDescent="0.2">
      <c r="A894" s="28"/>
      <c r="B894" s="31"/>
      <c r="C894" s="31" t="str">
        <f>"販売指数 【" &amp; $D$1 &amp; "】"</f>
        <v>販売指数 【金額】</v>
      </c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8"/>
    </row>
    <row r="895" spans="1:16" customFormat="1" ht="13" hidden="1" x14ac:dyDescent="0.2">
      <c r="A895" s="28"/>
      <c r="B895" s="30"/>
      <c r="C895" s="30" t="str">
        <f>C54</f>
        <v>項目21</v>
      </c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27"/>
      <c r="P895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896" spans="1:16" customFormat="1" ht="9" hidden="1" customHeight="1" x14ac:dyDescent="0.2"/>
    <row r="897" spans="2:3" customFormat="1" ht="13" hidden="1" x14ac:dyDescent="0.2">
      <c r="B897" s="345"/>
      <c r="C897" s="345"/>
    </row>
    <row r="898" spans="2:3" customFormat="1" ht="13" hidden="1" x14ac:dyDescent="0.2"/>
    <row r="899" spans="2:3" customFormat="1" ht="13" hidden="1" x14ac:dyDescent="0.2"/>
    <row r="900" spans="2:3" customFormat="1" ht="13" hidden="1" x14ac:dyDescent="0.2"/>
    <row r="901" spans="2:3" customFormat="1" ht="13" hidden="1" x14ac:dyDescent="0.2"/>
    <row r="902" spans="2:3" customFormat="1" ht="13" hidden="1" x14ac:dyDescent="0.2"/>
    <row r="903" spans="2:3" customFormat="1" ht="13" hidden="1" x14ac:dyDescent="0.2"/>
    <row r="904" spans="2:3" customFormat="1" ht="13" hidden="1" x14ac:dyDescent="0.2"/>
    <row r="905" spans="2:3" customFormat="1" ht="13" hidden="1" x14ac:dyDescent="0.2"/>
    <row r="906" spans="2:3" customFormat="1" ht="13" hidden="1" x14ac:dyDescent="0.2"/>
    <row r="907" spans="2:3" customFormat="1" ht="13" hidden="1" x14ac:dyDescent="0.2"/>
    <row r="908" spans="2:3" customFormat="1" ht="13" hidden="1" x14ac:dyDescent="0.2"/>
    <row r="909" spans="2:3" customFormat="1" ht="13" hidden="1" x14ac:dyDescent="0.2"/>
    <row r="910" spans="2:3" customFormat="1" ht="13" hidden="1" x14ac:dyDescent="0.2"/>
    <row r="911" spans="2:3" customFormat="1" ht="13" hidden="1" x14ac:dyDescent="0.2"/>
    <row r="912" spans="2:3" customFormat="1" ht="13" hidden="1" x14ac:dyDescent="0.2"/>
    <row r="913" spans="1:16" customFormat="1" ht="13" hidden="1" x14ac:dyDescent="0.2"/>
    <row r="914" spans="1:16" customFormat="1" ht="13" hidden="1" x14ac:dyDescent="0.2"/>
    <row r="915" spans="1:16" customFormat="1" ht="13" hidden="1" x14ac:dyDescent="0.2"/>
    <row r="916" spans="1:16" customFormat="1" ht="13" hidden="1" x14ac:dyDescent="0.2"/>
    <row r="917" spans="1:16" customFormat="1" ht="13" hidden="1" x14ac:dyDescent="0.2"/>
    <row r="918" spans="1:16" customFormat="1" ht="13" hidden="1" x14ac:dyDescent="0.2"/>
    <row r="919" spans="1:16" customFormat="1" ht="13" hidden="1" x14ac:dyDescent="0.2"/>
    <row r="920" spans="1:16" customFormat="1" ht="13" hidden="1" x14ac:dyDescent="0.2"/>
    <row r="921" spans="1:16" customFormat="1" ht="13" hidden="1" x14ac:dyDescent="0.2"/>
    <row r="922" spans="1:16" customFormat="1" ht="13" hidden="1" x14ac:dyDescent="0.2"/>
    <row r="923" spans="1:16" customFormat="1" ht="13" hidden="1" x14ac:dyDescent="0.2"/>
    <row r="924" spans="1:16" customFormat="1" ht="13" hidden="1" x14ac:dyDescent="0.2"/>
    <row r="925" spans="1:16" customFormat="1" ht="24" hidden="1" customHeight="1" x14ac:dyDescent="0.2">
      <c r="A925" s="28"/>
      <c r="B925" s="31"/>
      <c r="C925" s="31" t="str">
        <f>"販売指数 【" &amp; $D$1 &amp; "】"</f>
        <v>販売指数 【金額】</v>
      </c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8"/>
    </row>
    <row r="926" spans="1:16" customFormat="1" ht="13" hidden="1" x14ac:dyDescent="0.2">
      <c r="A926" s="28"/>
      <c r="B926" s="30"/>
      <c r="C926" s="30" t="str">
        <f>C55</f>
        <v>項目22</v>
      </c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27"/>
      <c r="P926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927" spans="1:16" customFormat="1" ht="9" hidden="1" customHeight="1" x14ac:dyDescent="0.2"/>
    <row r="928" spans="1:16" customFormat="1" ht="13" hidden="1" x14ac:dyDescent="0.2">
      <c r="B928" s="345"/>
      <c r="C928" s="345"/>
    </row>
    <row r="929" customFormat="1" ht="13" hidden="1" x14ac:dyDescent="0.2"/>
    <row r="930" customFormat="1" ht="13" hidden="1" x14ac:dyDescent="0.2"/>
    <row r="931" customFormat="1" ht="13" hidden="1" x14ac:dyDescent="0.2"/>
    <row r="932" customFormat="1" ht="13" hidden="1" x14ac:dyDescent="0.2"/>
    <row r="933" customFormat="1" ht="13" hidden="1" x14ac:dyDescent="0.2"/>
    <row r="934" customFormat="1" ht="13" hidden="1" x14ac:dyDescent="0.2"/>
    <row r="935" customFormat="1" ht="13" hidden="1" x14ac:dyDescent="0.2"/>
    <row r="936" customFormat="1" ht="13" hidden="1" x14ac:dyDescent="0.2"/>
    <row r="937" customFormat="1" ht="13" hidden="1" x14ac:dyDescent="0.2"/>
    <row r="938" customFormat="1" ht="13" hidden="1" x14ac:dyDescent="0.2"/>
    <row r="939" customFormat="1" ht="13" hidden="1" x14ac:dyDescent="0.2"/>
    <row r="940" customFormat="1" ht="13" hidden="1" x14ac:dyDescent="0.2"/>
    <row r="941" customFormat="1" ht="13" hidden="1" x14ac:dyDescent="0.2"/>
    <row r="942" customFormat="1" ht="13" hidden="1" x14ac:dyDescent="0.2"/>
    <row r="943" customFormat="1" ht="13" hidden="1" x14ac:dyDescent="0.2"/>
    <row r="944" customFormat="1" ht="13" hidden="1" x14ac:dyDescent="0.2"/>
    <row r="945" spans="1:16" customFormat="1" ht="13" hidden="1" x14ac:dyDescent="0.2"/>
    <row r="946" spans="1:16" customFormat="1" ht="13" hidden="1" x14ac:dyDescent="0.2"/>
    <row r="947" spans="1:16" customFormat="1" ht="13" hidden="1" x14ac:dyDescent="0.2"/>
    <row r="948" spans="1:16" customFormat="1" ht="13" hidden="1" x14ac:dyDescent="0.2"/>
    <row r="949" spans="1:16" customFormat="1" ht="13" hidden="1" x14ac:dyDescent="0.2"/>
    <row r="950" spans="1:16" customFormat="1" ht="13" hidden="1" x14ac:dyDescent="0.2"/>
    <row r="951" spans="1:16" customFormat="1" ht="13" hidden="1" x14ac:dyDescent="0.2"/>
    <row r="952" spans="1:16" customFormat="1" ht="13" hidden="1" x14ac:dyDescent="0.2"/>
    <row r="953" spans="1:16" customFormat="1" ht="13" hidden="1" x14ac:dyDescent="0.2"/>
    <row r="954" spans="1:16" customFormat="1" ht="13" hidden="1" x14ac:dyDescent="0.2"/>
    <row r="955" spans="1:16" customFormat="1" ht="13" hidden="1" x14ac:dyDescent="0.2"/>
    <row r="956" spans="1:16" customFormat="1" ht="24" hidden="1" customHeight="1" x14ac:dyDescent="0.2">
      <c r="A956" s="28"/>
      <c r="B956" s="31"/>
      <c r="C956" s="31" t="str">
        <f>"販売指数 【" &amp; $D$1 &amp; "】"</f>
        <v>販売指数 【金額】</v>
      </c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8"/>
    </row>
    <row r="957" spans="1:16" customFormat="1" ht="13" hidden="1" x14ac:dyDescent="0.2">
      <c r="A957" s="28"/>
      <c r="B957" s="30"/>
      <c r="C957" s="30" t="str">
        <f>C56</f>
        <v>項目23</v>
      </c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27"/>
      <c r="P957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958" spans="1:16" customFormat="1" ht="9" hidden="1" customHeight="1" x14ac:dyDescent="0.2"/>
    <row r="959" spans="1:16" customFormat="1" ht="13" hidden="1" x14ac:dyDescent="0.2">
      <c r="B959" s="345"/>
      <c r="C959" s="345"/>
    </row>
    <row r="960" spans="1:16" customFormat="1" ht="13" hidden="1" x14ac:dyDescent="0.2"/>
    <row r="961" customFormat="1" ht="13" hidden="1" x14ac:dyDescent="0.2"/>
    <row r="962" customFormat="1" ht="13" hidden="1" x14ac:dyDescent="0.2"/>
    <row r="963" customFormat="1" ht="13" hidden="1" x14ac:dyDescent="0.2"/>
    <row r="964" customFormat="1" ht="13" hidden="1" x14ac:dyDescent="0.2"/>
    <row r="965" customFormat="1" ht="13" hidden="1" x14ac:dyDescent="0.2"/>
    <row r="966" customFormat="1" ht="13" hidden="1" x14ac:dyDescent="0.2"/>
    <row r="967" customFormat="1" ht="13" hidden="1" x14ac:dyDescent="0.2"/>
    <row r="968" customFormat="1" ht="13" hidden="1" x14ac:dyDescent="0.2"/>
    <row r="969" customFormat="1" ht="13" hidden="1" x14ac:dyDescent="0.2"/>
    <row r="970" customFormat="1" ht="13" hidden="1" x14ac:dyDescent="0.2"/>
    <row r="971" customFormat="1" ht="13" hidden="1" x14ac:dyDescent="0.2"/>
    <row r="972" customFormat="1" ht="13" hidden="1" x14ac:dyDescent="0.2"/>
    <row r="973" customFormat="1" ht="13" hidden="1" x14ac:dyDescent="0.2"/>
    <row r="974" customFormat="1" ht="13" hidden="1" x14ac:dyDescent="0.2"/>
    <row r="975" customFormat="1" ht="13" hidden="1" x14ac:dyDescent="0.2"/>
    <row r="976" customFormat="1" ht="13" hidden="1" x14ac:dyDescent="0.2"/>
    <row r="977" spans="1:16" customFormat="1" ht="13" hidden="1" x14ac:dyDescent="0.2"/>
    <row r="978" spans="1:16" customFormat="1" ht="13" hidden="1" x14ac:dyDescent="0.2"/>
    <row r="979" spans="1:16" customFormat="1" ht="13" hidden="1" x14ac:dyDescent="0.2"/>
    <row r="980" spans="1:16" customFormat="1" ht="13" hidden="1" x14ac:dyDescent="0.2"/>
    <row r="981" spans="1:16" customFormat="1" ht="13" hidden="1" x14ac:dyDescent="0.2"/>
    <row r="982" spans="1:16" customFormat="1" ht="13" hidden="1" x14ac:dyDescent="0.2"/>
    <row r="983" spans="1:16" customFormat="1" ht="13" hidden="1" x14ac:dyDescent="0.2"/>
    <row r="984" spans="1:16" customFormat="1" ht="13" hidden="1" x14ac:dyDescent="0.2"/>
    <row r="985" spans="1:16" customFormat="1" ht="13" hidden="1" x14ac:dyDescent="0.2"/>
    <row r="986" spans="1:16" customFormat="1" ht="13" hidden="1" x14ac:dyDescent="0.2"/>
    <row r="987" spans="1:16" customFormat="1" ht="24" hidden="1" customHeight="1" x14ac:dyDescent="0.2">
      <c r="A987" s="28"/>
      <c r="B987" s="31"/>
      <c r="C987" s="31" t="str">
        <f>"販売指数 【" &amp; $D$1 &amp; "】"</f>
        <v>販売指数 【金額】</v>
      </c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8"/>
    </row>
    <row r="988" spans="1:16" customFormat="1" ht="13" hidden="1" x14ac:dyDescent="0.2">
      <c r="A988" s="28"/>
      <c r="B988" s="30"/>
      <c r="C988" s="30" t="str">
        <f>C57</f>
        <v>項目24</v>
      </c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27"/>
      <c r="P988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989" spans="1:16" customFormat="1" ht="9" hidden="1" customHeight="1" x14ac:dyDescent="0.2"/>
    <row r="990" spans="1:16" customFormat="1" ht="13" hidden="1" x14ac:dyDescent="0.2">
      <c r="B990" s="345"/>
      <c r="C990" s="345"/>
    </row>
    <row r="991" spans="1:16" customFormat="1" ht="13" hidden="1" x14ac:dyDescent="0.2"/>
    <row r="992" spans="1:16" customFormat="1" ht="13" hidden="1" x14ac:dyDescent="0.2"/>
    <row r="993" customFormat="1" ht="13" hidden="1" x14ac:dyDescent="0.2"/>
    <row r="994" customFormat="1" ht="13" hidden="1" x14ac:dyDescent="0.2"/>
    <row r="995" customFormat="1" ht="13" hidden="1" x14ac:dyDescent="0.2"/>
    <row r="996" customFormat="1" ht="13" hidden="1" x14ac:dyDescent="0.2"/>
    <row r="997" customFormat="1" ht="13" hidden="1" x14ac:dyDescent="0.2"/>
    <row r="998" customFormat="1" ht="13" hidden="1" x14ac:dyDescent="0.2"/>
    <row r="999" customFormat="1" ht="13" hidden="1" x14ac:dyDescent="0.2"/>
    <row r="1000" customFormat="1" ht="13" hidden="1" x14ac:dyDescent="0.2"/>
    <row r="1001" customFormat="1" ht="13" hidden="1" x14ac:dyDescent="0.2"/>
    <row r="1002" customFormat="1" ht="13" hidden="1" x14ac:dyDescent="0.2"/>
    <row r="1003" customFormat="1" ht="13" hidden="1" x14ac:dyDescent="0.2"/>
    <row r="1004" customFormat="1" ht="13" hidden="1" x14ac:dyDescent="0.2"/>
    <row r="1005" customFormat="1" ht="13" hidden="1" x14ac:dyDescent="0.2"/>
    <row r="1006" customFormat="1" ht="13" hidden="1" x14ac:dyDescent="0.2"/>
    <row r="1007" customFormat="1" ht="13" hidden="1" x14ac:dyDescent="0.2"/>
    <row r="1008" customFormat="1" ht="13" hidden="1" x14ac:dyDescent="0.2"/>
    <row r="1009" spans="1:16" customFormat="1" ht="13" hidden="1" x14ac:dyDescent="0.2"/>
    <row r="1010" spans="1:16" customFormat="1" ht="13" hidden="1" x14ac:dyDescent="0.2"/>
    <row r="1011" spans="1:16" customFormat="1" ht="13" hidden="1" x14ac:dyDescent="0.2"/>
    <row r="1012" spans="1:16" customFormat="1" ht="13" hidden="1" x14ac:dyDescent="0.2"/>
    <row r="1013" spans="1:16" customFormat="1" ht="13" hidden="1" x14ac:dyDescent="0.2"/>
    <row r="1014" spans="1:16" customFormat="1" ht="13" hidden="1" x14ac:dyDescent="0.2"/>
    <row r="1015" spans="1:16" customFormat="1" ht="13" hidden="1" x14ac:dyDescent="0.2"/>
    <row r="1016" spans="1:16" customFormat="1" ht="13" hidden="1" x14ac:dyDescent="0.2"/>
    <row r="1017" spans="1:16" customFormat="1" ht="13" hidden="1" x14ac:dyDescent="0.2"/>
    <row r="1018" spans="1:16" customFormat="1" ht="24" hidden="1" customHeight="1" x14ac:dyDescent="0.2">
      <c r="A1018" s="28"/>
      <c r="B1018" s="31"/>
      <c r="C1018" s="31" t="str">
        <f>"販売指数 【" &amp; $D$1 &amp; "】"</f>
        <v>販売指数 【金額】</v>
      </c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8"/>
    </row>
    <row r="1019" spans="1:16" customFormat="1" ht="13" hidden="1" x14ac:dyDescent="0.2">
      <c r="A1019" s="28"/>
      <c r="B1019" s="30"/>
      <c r="C1019" s="30" t="str">
        <f>C58</f>
        <v>項目25</v>
      </c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27"/>
      <c r="P1019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020" spans="1:16" customFormat="1" ht="9" hidden="1" customHeight="1" x14ac:dyDescent="0.2"/>
    <row r="1021" spans="1:16" customFormat="1" ht="13" hidden="1" x14ac:dyDescent="0.2">
      <c r="B1021" s="345"/>
      <c r="C1021" s="345"/>
    </row>
    <row r="1022" spans="1:16" customFormat="1" ht="13" hidden="1" x14ac:dyDescent="0.2"/>
    <row r="1023" spans="1:16" customFormat="1" ht="13" hidden="1" x14ac:dyDescent="0.2"/>
    <row r="1024" spans="1:16" customFormat="1" ht="13" hidden="1" x14ac:dyDescent="0.2"/>
    <row r="1025" customFormat="1" ht="13" hidden="1" x14ac:dyDescent="0.2"/>
    <row r="1026" customFormat="1" ht="13" hidden="1" x14ac:dyDescent="0.2"/>
    <row r="1027" customFormat="1" ht="13" hidden="1" x14ac:dyDescent="0.2"/>
    <row r="1028" customFormat="1" ht="13" hidden="1" x14ac:dyDescent="0.2"/>
    <row r="1029" customFormat="1" ht="13" hidden="1" x14ac:dyDescent="0.2"/>
    <row r="1030" customFormat="1" ht="13" hidden="1" x14ac:dyDescent="0.2"/>
    <row r="1031" customFormat="1" ht="13" hidden="1" x14ac:dyDescent="0.2"/>
    <row r="1032" customFormat="1" ht="13" hidden="1" x14ac:dyDescent="0.2"/>
    <row r="1033" customFormat="1" ht="13" hidden="1" x14ac:dyDescent="0.2"/>
    <row r="1034" customFormat="1" ht="13" hidden="1" x14ac:dyDescent="0.2"/>
    <row r="1035" customFormat="1" ht="13" hidden="1" x14ac:dyDescent="0.2"/>
    <row r="1036" customFormat="1" ht="13" hidden="1" x14ac:dyDescent="0.2"/>
    <row r="1037" customFormat="1" ht="13" hidden="1" x14ac:dyDescent="0.2"/>
    <row r="1038" customFormat="1" ht="13" hidden="1" x14ac:dyDescent="0.2"/>
    <row r="1039" customFormat="1" ht="13" hidden="1" x14ac:dyDescent="0.2"/>
    <row r="1040" customFormat="1" ht="13" hidden="1" x14ac:dyDescent="0.2"/>
    <row r="1041" spans="1:16" customFormat="1" ht="13" hidden="1" x14ac:dyDescent="0.2"/>
    <row r="1042" spans="1:16" customFormat="1" ht="13" hidden="1" x14ac:dyDescent="0.2"/>
    <row r="1043" spans="1:16" customFormat="1" ht="13" hidden="1" x14ac:dyDescent="0.2"/>
    <row r="1044" spans="1:16" customFormat="1" ht="13" hidden="1" x14ac:dyDescent="0.2"/>
    <row r="1045" spans="1:16" customFormat="1" ht="13" hidden="1" x14ac:dyDescent="0.2"/>
    <row r="1046" spans="1:16" customFormat="1" ht="13" hidden="1" x14ac:dyDescent="0.2"/>
    <row r="1047" spans="1:16" customFormat="1" ht="13" hidden="1" x14ac:dyDescent="0.2"/>
    <row r="1048" spans="1:16" customFormat="1" ht="13" hidden="1" x14ac:dyDescent="0.2"/>
    <row r="1049" spans="1:16" customFormat="1" ht="24" hidden="1" customHeight="1" x14ac:dyDescent="0.2">
      <c r="A1049" s="28"/>
      <c r="B1049" s="31"/>
      <c r="C1049" s="31" t="str">
        <f>"販売指数 【" &amp; $D$1 &amp; "】"</f>
        <v>販売指数 【金額】</v>
      </c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8"/>
    </row>
    <row r="1050" spans="1:16" customFormat="1" ht="13" hidden="1" x14ac:dyDescent="0.2">
      <c r="A1050" s="28"/>
      <c r="B1050" s="30"/>
      <c r="C1050" s="30" t="str">
        <f>C59</f>
        <v>項目26</v>
      </c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27"/>
      <c r="P1050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051" spans="1:16" customFormat="1" ht="9" hidden="1" customHeight="1" x14ac:dyDescent="0.2"/>
    <row r="1052" spans="1:16" customFormat="1" ht="13" hidden="1" x14ac:dyDescent="0.2">
      <c r="B1052" s="345"/>
      <c r="C1052" s="345"/>
    </row>
    <row r="1053" spans="1:16" customFormat="1" ht="13" hidden="1" x14ac:dyDescent="0.2"/>
    <row r="1054" spans="1:16" customFormat="1" ht="13" hidden="1" x14ac:dyDescent="0.2"/>
    <row r="1055" spans="1:16" customFormat="1" ht="13" hidden="1" x14ac:dyDescent="0.2"/>
    <row r="1056" spans="1:16" customFormat="1" ht="13" hidden="1" x14ac:dyDescent="0.2"/>
    <row r="1057" customFormat="1" ht="13" hidden="1" x14ac:dyDescent="0.2"/>
    <row r="1058" customFormat="1" ht="13" hidden="1" x14ac:dyDescent="0.2"/>
    <row r="1059" customFormat="1" ht="13" hidden="1" x14ac:dyDescent="0.2"/>
    <row r="1060" customFormat="1" ht="13" hidden="1" x14ac:dyDescent="0.2"/>
    <row r="1061" customFormat="1" ht="13" hidden="1" x14ac:dyDescent="0.2"/>
    <row r="1062" customFormat="1" ht="13" hidden="1" x14ac:dyDescent="0.2"/>
    <row r="1063" customFormat="1" ht="13" hidden="1" x14ac:dyDescent="0.2"/>
    <row r="1064" customFormat="1" ht="13" hidden="1" x14ac:dyDescent="0.2"/>
    <row r="1065" customFormat="1" ht="13" hidden="1" x14ac:dyDescent="0.2"/>
    <row r="1066" customFormat="1" ht="13" hidden="1" x14ac:dyDescent="0.2"/>
    <row r="1067" customFormat="1" ht="13" hidden="1" x14ac:dyDescent="0.2"/>
    <row r="1068" customFormat="1" ht="13" hidden="1" x14ac:dyDescent="0.2"/>
    <row r="1069" customFormat="1" ht="13" hidden="1" x14ac:dyDescent="0.2"/>
    <row r="1070" customFormat="1" ht="13" hidden="1" x14ac:dyDescent="0.2"/>
    <row r="1071" customFormat="1" ht="13" hidden="1" x14ac:dyDescent="0.2"/>
    <row r="1072" customFormat="1" ht="13" hidden="1" x14ac:dyDescent="0.2"/>
    <row r="1073" spans="1:16" customFormat="1" ht="13" hidden="1" x14ac:dyDescent="0.2"/>
    <row r="1074" spans="1:16" customFormat="1" ht="13" hidden="1" x14ac:dyDescent="0.2"/>
    <row r="1075" spans="1:16" customFormat="1" ht="13" hidden="1" x14ac:dyDescent="0.2"/>
    <row r="1076" spans="1:16" customFormat="1" ht="13" hidden="1" x14ac:dyDescent="0.2"/>
    <row r="1077" spans="1:16" customFormat="1" ht="13" hidden="1" x14ac:dyDescent="0.2"/>
    <row r="1078" spans="1:16" customFormat="1" ht="13" hidden="1" x14ac:dyDescent="0.2"/>
    <row r="1079" spans="1:16" customFormat="1" ht="13" hidden="1" x14ac:dyDescent="0.2"/>
    <row r="1080" spans="1:16" customFormat="1" ht="24" hidden="1" customHeight="1" x14ac:dyDescent="0.2">
      <c r="A1080" s="28"/>
      <c r="B1080" s="31"/>
      <c r="C1080" s="31" t="str">
        <f>"販売指数 【" &amp; $D$1 &amp; "】"</f>
        <v>販売指数 【金額】</v>
      </c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8"/>
    </row>
    <row r="1081" spans="1:16" customFormat="1" ht="13" hidden="1" x14ac:dyDescent="0.2">
      <c r="A1081" s="28"/>
      <c r="B1081" s="30"/>
      <c r="C1081" s="30" t="str">
        <f>C60</f>
        <v>項目27</v>
      </c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27"/>
      <c r="P1081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082" spans="1:16" customFormat="1" ht="9" hidden="1" customHeight="1" x14ac:dyDescent="0.2"/>
    <row r="1083" spans="1:16" customFormat="1" ht="13" hidden="1" x14ac:dyDescent="0.2">
      <c r="B1083" s="345"/>
      <c r="C1083" s="345"/>
    </row>
    <row r="1084" spans="1:16" customFormat="1" ht="13" hidden="1" x14ac:dyDescent="0.2"/>
    <row r="1085" spans="1:16" customFormat="1" ht="13" hidden="1" x14ac:dyDescent="0.2"/>
    <row r="1086" spans="1:16" customFormat="1" ht="13" hidden="1" x14ac:dyDescent="0.2"/>
    <row r="1087" spans="1:16" customFormat="1" ht="13" hidden="1" x14ac:dyDescent="0.2"/>
    <row r="1088" spans="1:16" customFormat="1" ht="13" hidden="1" x14ac:dyDescent="0.2"/>
    <row r="1089" customFormat="1" ht="13" hidden="1" x14ac:dyDescent="0.2"/>
    <row r="1090" customFormat="1" ht="13" hidden="1" x14ac:dyDescent="0.2"/>
    <row r="1091" customFormat="1" ht="13" hidden="1" x14ac:dyDescent="0.2"/>
    <row r="1092" customFormat="1" ht="13" hidden="1" x14ac:dyDescent="0.2"/>
    <row r="1093" customFormat="1" ht="13" hidden="1" x14ac:dyDescent="0.2"/>
    <row r="1094" customFormat="1" ht="13" hidden="1" x14ac:dyDescent="0.2"/>
    <row r="1095" customFormat="1" ht="13" hidden="1" x14ac:dyDescent="0.2"/>
    <row r="1096" customFormat="1" ht="13" hidden="1" x14ac:dyDescent="0.2"/>
    <row r="1097" customFormat="1" ht="13" hidden="1" x14ac:dyDescent="0.2"/>
    <row r="1098" customFormat="1" ht="13" hidden="1" x14ac:dyDescent="0.2"/>
    <row r="1099" customFormat="1" ht="13" hidden="1" x14ac:dyDescent="0.2"/>
    <row r="1100" customFormat="1" ht="13" hidden="1" x14ac:dyDescent="0.2"/>
    <row r="1101" customFormat="1" ht="13" hidden="1" x14ac:dyDescent="0.2"/>
    <row r="1102" customFormat="1" ht="13" hidden="1" x14ac:dyDescent="0.2"/>
    <row r="1103" customFormat="1" ht="13" hidden="1" x14ac:dyDescent="0.2"/>
    <row r="1104" customFormat="1" ht="13" hidden="1" x14ac:dyDescent="0.2"/>
    <row r="1105" spans="1:16" customFormat="1" ht="13" hidden="1" x14ac:dyDescent="0.2"/>
    <row r="1106" spans="1:16" customFormat="1" ht="13" hidden="1" x14ac:dyDescent="0.2"/>
    <row r="1107" spans="1:16" customFormat="1" ht="13" hidden="1" x14ac:dyDescent="0.2"/>
    <row r="1108" spans="1:16" customFormat="1" ht="13" hidden="1" x14ac:dyDescent="0.2"/>
    <row r="1109" spans="1:16" customFormat="1" ht="13" hidden="1" x14ac:dyDescent="0.2"/>
    <row r="1110" spans="1:16" customFormat="1" ht="13" hidden="1" x14ac:dyDescent="0.2"/>
    <row r="1111" spans="1:16" customFormat="1" ht="24" hidden="1" customHeight="1" x14ac:dyDescent="0.2">
      <c r="A1111" s="28"/>
      <c r="B1111" s="31"/>
      <c r="C1111" s="31" t="str">
        <f>"販売指数 【" &amp; $D$1 &amp; "】"</f>
        <v>販売指数 【金額】</v>
      </c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8"/>
    </row>
    <row r="1112" spans="1:16" customFormat="1" ht="13" hidden="1" x14ac:dyDescent="0.2">
      <c r="A1112" s="28"/>
      <c r="B1112" s="30"/>
      <c r="C1112" s="30" t="str">
        <f>C61</f>
        <v>項目28</v>
      </c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27"/>
      <c r="P1112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113" spans="1:16" customFormat="1" ht="9" hidden="1" customHeight="1" x14ac:dyDescent="0.2"/>
    <row r="1114" spans="1:16" customFormat="1" ht="13" hidden="1" x14ac:dyDescent="0.2">
      <c r="B1114" s="345"/>
      <c r="C1114" s="345"/>
    </row>
    <row r="1115" spans="1:16" customFormat="1" ht="13" hidden="1" x14ac:dyDescent="0.2"/>
    <row r="1116" spans="1:16" customFormat="1" ht="13" hidden="1" x14ac:dyDescent="0.2"/>
    <row r="1117" spans="1:16" customFormat="1" ht="13" hidden="1" x14ac:dyDescent="0.2"/>
    <row r="1118" spans="1:16" customFormat="1" ht="13" hidden="1" x14ac:dyDescent="0.2"/>
    <row r="1119" spans="1:16" customFormat="1" ht="13" hidden="1" x14ac:dyDescent="0.2"/>
    <row r="1120" spans="1:16" customFormat="1" ht="13" hidden="1" x14ac:dyDescent="0.2"/>
    <row r="1121" customFormat="1" ht="13" hidden="1" x14ac:dyDescent="0.2"/>
    <row r="1122" customFormat="1" ht="13" hidden="1" x14ac:dyDescent="0.2"/>
    <row r="1123" customFormat="1" ht="13" hidden="1" x14ac:dyDescent="0.2"/>
    <row r="1124" customFormat="1" ht="13" hidden="1" x14ac:dyDescent="0.2"/>
    <row r="1125" customFormat="1" ht="13" hidden="1" x14ac:dyDescent="0.2"/>
    <row r="1126" customFormat="1" ht="13" hidden="1" x14ac:dyDescent="0.2"/>
    <row r="1127" customFormat="1" ht="13" hidden="1" x14ac:dyDescent="0.2"/>
    <row r="1128" customFormat="1" ht="13" hidden="1" x14ac:dyDescent="0.2"/>
    <row r="1129" customFormat="1" ht="13" hidden="1" x14ac:dyDescent="0.2"/>
    <row r="1130" customFormat="1" ht="13" hidden="1" x14ac:dyDescent="0.2"/>
    <row r="1131" customFormat="1" ht="13" hidden="1" x14ac:dyDescent="0.2"/>
    <row r="1132" customFormat="1" ht="13" hidden="1" x14ac:dyDescent="0.2"/>
    <row r="1133" customFormat="1" ht="13" hidden="1" x14ac:dyDescent="0.2"/>
    <row r="1134" customFormat="1" ht="13" hidden="1" x14ac:dyDescent="0.2"/>
    <row r="1135" customFormat="1" ht="13" hidden="1" x14ac:dyDescent="0.2"/>
    <row r="1136" customFormat="1" ht="13" hidden="1" x14ac:dyDescent="0.2"/>
    <row r="1137" spans="1:16" customFormat="1" ht="13" hidden="1" x14ac:dyDescent="0.2"/>
    <row r="1138" spans="1:16" customFormat="1" ht="13" hidden="1" x14ac:dyDescent="0.2"/>
    <row r="1139" spans="1:16" customFormat="1" ht="13" hidden="1" x14ac:dyDescent="0.2"/>
    <row r="1140" spans="1:16" customFormat="1" ht="13" hidden="1" x14ac:dyDescent="0.2"/>
    <row r="1141" spans="1:16" customFormat="1" ht="13" hidden="1" x14ac:dyDescent="0.2"/>
    <row r="1142" spans="1:16" customFormat="1" ht="24" hidden="1" customHeight="1" x14ac:dyDescent="0.2">
      <c r="A1142" s="28"/>
      <c r="B1142" s="31"/>
      <c r="C1142" s="31" t="str">
        <f>"販売指数 【" &amp; $D$1 &amp; "】"</f>
        <v>販売指数 【金額】</v>
      </c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8"/>
    </row>
    <row r="1143" spans="1:16" customFormat="1" ht="13" hidden="1" x14ac:dyDescent="0.2">
      <c r="A1143" s="28"/>
      <c r="B1143" s="30"/>
      <c r="C1143" s="30" t="str">
        <f>C62</f>
        <v>項目29</v>
      </c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27"/>
      <c r="P1143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144" spans="1:16" customFormat="1" ht="9" hidden="1" customHeight="1" x14ac:dyDescent="0.2"/>
    <row r="1145" spans="1:16" customFormat="1" ht="13" hidden="1" x14ac:dyDescent="0.2">
      <c r="B1145" s="345"/>
      <c r="C1145" s="345"/>
    </row>
    <row r="1146" spans="1:16" customFormat="1" ht="13" hidden="1" x14ac:dyDescent="0.2"/>
    <row r="1147" spans="1:16" customFormat="1" ht="13" hidden="1" x14ac:dyDescent="0.2"/>
    <row r="1148" spans="1:16" customFormat="1" ht="13" hidden="1" x14ac:dyDescent="0.2"/>
    <row r="1149" spans="1:16" customFormat="1" ht="13" hidden="1" x14ac:dyDescent="0.2"/>
    <row r="1150" spans="1:16" customFormat="1" ht="13" hidden="1" x14ac:dyDescent="0.2"/>
    <row r="1151" spans="1:16" customFormat="1" ht="13" hidden="1" x14ac:dyDescent="0.2"/>
    <row r="1152" spans="1:16" customFormat="1" ht="13" hidden="1" x14ac:dyDescent="0.2"/>
    <row r="1153" customFormat="1" ht="13" hidden="1" x14ac:dyDescent="0.2"/>
    <row r="1154" customFormat="1" ht="13" hidden="1" x14ac:dyDescent="0.2"/>
    <row r="1155" customFormat="1" ht="13" hidden="1" x14ac:dyDescent="0.2"/>
    <row r="1156" customFormat="1" ht="13" hidden="1" x14ac:dyDescent="0.2"/>
    <row r="1157" customFormat="1" ht="13" hidden="1" x14ac:dyDescent="0.2"/>
    <row r="1158" customFormat="1" ht="13" hidden="1" x14ac:dyDescent="0.2"/>
    <row r="1159" customFormat="1" ht="13" hidden="1" x14ac:dyDescent="0.2"/>
    <row r="1160" customFormat="1" ht="13" hidden="1" x14ac:dyDescent="0.2"/>
    <row r="1161" customFormat="1" ht="13" hidden="1" x14ac:dyDescent="0.2"/>
    <row r="1162" customFormat="1" ht="13" hidden="1" x14ac:dyDescent="0.2"/>
    <row r="1163" customFormat="1" ht="13" hidden="1" x14ac:dyDescent="0.2"/>
    <row r="1164" customFormat="1" ht="13" hidden="1" x14ac:dyDescent="0.2"/>
    <row r="1165" customFormat="1" ht="13" hidden="1" x14ac:dyDescent="0.2"/>
    <row r="1166" customFormat="1" ht="13" hidden="1" x14ac:dyDescent="0.2"/>
    <row r="1167" customFormat="1" ht="13" hidden="1" x14ac:dyDescent="0.2"/>
    <row r="1168" customFormat="1" ht="13" hidden="1" x14ac:dyDescent="0.2"/>
    <row r="1169" spans="1:16" customFormat="1" ht="13" hidden="1" x14ac:dyDescent="0.2"/>
    <row r="1170" spans="1:16" customFormat="1" ht="13" hidden="1" x14ac:dyDescent="0.2"/>
    <row r="1171" spans="1:16" customFormat="1" ht="13" hidden="1" x14ac:dyDescent="0.2"/>
    <row r="1172" spans="1:16" customFormat="1" ht="13" hidden="1" x14ac:dyDescent="0.2"/>
    <row r="1173" spans="1:16" customFormat="1" ht="24" hidden="1" customHeight="1" x14ac:dyDescent="0.2">
      <c r="A1173" s="28"/>
      <c r="B1173" s="31"/>
      <c r="C1173" s="31" t="str">
        <f>"販売指数 【" &amp; $D$1 &amp; "】"</f>
        <v>販売指数 【金額】</v>
      </c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8"/>
    </row>
    <row r="1174" spans="1:16" customFormat="1" ht="13" hidden="1" x14ac:dyDescent="0.2">
      <c r="A1174" s="28"/>
      <c r="B1174" s="30"/>
      <c r="C1174" s="30" t="str">
        <f>C63</f>
        <v>項目30</v>
      </c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27"/>
      <c r="P1174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175" spans="1:16" customFormat="1" ht="9" hidden="1" customHeight="1" x14ac:dyDescent="0.2"/>
    <row r="1176" spans="1:16" customFormat="1" ht="13" hidden="1" x14ac:dyDescent="0.2">
      <c r="B1176" s="345"/>
      <c r="C1176" s="345"/>
    </row>
    <row r="1177" spans="1:16" customFormat="1" ht="13" hidden="1" x14ac:dyDescent="0.2"/>
    <row r="1178" spans="1:16" customFormat="1" ht="13" hidden="1" x14ac:dyDescent="0.2"/>
    <row r="1179" spans="1:16" customFormat="1" ht="13" hidden="1" x14ac:dyDescent="0.2"/>
    <row r="1180" spans="1:16" customFormat="1" ht="13" hidden="1" x14ac:dyDescent="0.2"/>
    <row r="1181" spans="1:16" customFormat="1" ht="13" hidden="1" x14ac:dyDescent="0.2"/>
    <row r="1182" spans="1:16" customFormat="1" ht="13" hidden="1" x14ac:dyDescent="0.2"/>
    <row r="1183" spans="1:16" customFormat="1" ht="13" hidden="1" x14ac:dyDescent="0.2"/>
    <row r="1184" spans="1:16" customFormat="1" ht="13" hidden="1" x14ac:dyDescent="0.2"/>
    <row r="1185" customFormat="1" ht="13" hidden="1" x14ac:dyDescent="0.2"/>
    <row r="1186" customFormat="1" ht="13" hidden="1" x14ac:dyDescent="0.2"/>
    <row r="1187" customFormat="1" ht="13" hidden="1" x14ac:dyDescent="0.2"/>
    <row r="1188" customFormat="1" ht="13" hidden="1" x14ac:dyDescent="0.2"/>
    <row r="1189" customFormat="1" ht="13" hidden="1" x14ac:dyDescent="0.2"/>
    <row r="1190" customFormat="1" ht="13" hidden="1" x14ac:dyDescent="0.2"/>
    <row r="1191" customFormat="1" ht="13" hidden="1" x14ac:dyDescent="0.2"/>
    <row r="1192" customFormat="1" ht="13" hidden="1" x14ac:dyDescent="0.2"/>
    <row r="1193" customFormat="1" ht="13" hidden="1" x14ac:dyDescent="0.2"/>
    <row r="1194" customFormat="1" ht="13" hidden="1" x14ac:dyDescent="0.2"/>
    <row r="1195" customFormat="1" ht="13" hidden="1" x14ac:dyDescent="0.2"/>
    <row r="1196" customFormat="1" ht="13" hidden="1" x14ac:dyDescent="0.2"/>
    <row r="1197" customFormat="1" ht="13" hidden="1" x14ac:dyDescent="0.2"/>
    <row r="1198" customFormat="1" ht="13" hidden="1" x14ac:dyDescent="0.2"/>
    <row r="1199" customFormat="1" ht="13" hidden="1" x14ac:dyDescent="0.2"/>
    <row r="1200" customFormat="1" ht="13" hidden="1" x14ac:dyDescent="0.2"/>
    <row r="1201" spans="1:16" customFormat="1" ht="13" hidden="1" x14ac:dyDescent="0.2"/>
    <row r="1202" spans="1:16" customFormat="1" ht="13" hidden="1" x14ac:dyDescent="0.2"/>
    <row r="1203" spans="1:16" customFormat="1" ht="13" hidden="1" x14ac:dyDescent="0.2"/>
    <row r="1204" spans="1:16" customFormat="1" ht="24" hidden="1" customHeight="1" x14ac:dyDescent="0.2">
      <c r="A1204" s="28"/>
      <c r="B1204" s="31"/>
      <c r="C1204" s="31" t="str">
        <f>"販売指数 【" &amp; $D$1 &amp; "】"</f>
        <v>販売指数 【金額】</v>
      </c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8"/>
    </row>
    <row r="1205" spans="1:16" customFormat="1" ht="13" hidden="1" x14ac:dyDescent="0.2">
      <c r="A1205" s="28"/>
      <c r="B1205" s="30"/>
      <c r="C1205" s="30" t="str">
        <f>C64</f>
        <v>項目31</v>
      </c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27"/>
      <c r="P1205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206" spans="1:16" customFormat="1" ht="9" hidden="1" customHeight="1" x14ac:dyDescent="0.2"/>
    <row r="1207" spans="1:16" customFormat="1" ht="13" hidden="1" x14ac:dyDescent="0.2">
      <c r="B1207" s="345"/>
      <c r="C1207" s="345"/>
    </row>
    <row r="1208" spans="1:16" customFormat="1" ht="13" hidden="1" x14ac:dyDescent="0.2"/>
    <row r="1209" spans="1:16" customFormat="1" ht="13" hidden="1" x14ac:dyDescent="0.2"/>
    <row r="1210" spans="1:16" customFormat="1" ht="13" hidden="1" x14ac:dyDescent="0.2"/>
    <row r="1211" spans="1:16" customFormat="1" ht="13" hidden="1" x14ac:dyDescent="0.2"/>
    <row r="1212" spans="1:16" customFormat="1" ht="13" hidden="1" x14ac:dyDescent="0.2"/>
    <row r="1213" spans="1:16" customFormat="1" ht="13" hidden="1" x14ac:dyDescent="0.2"/>
    <row r="1214" spans="1:16" customFormat="1" ht="13" hidden="1" x14ac:dyDescent="0.2"/>
    <row r="1215" spans="1:16" customFormat="1" ht="13" hidden="1" x14ac:dyDescent="0.2"/>
    <row r="1216" spans="1:16" customFormat="1" ht="13" hidden="1" x14ac:dyDescent="0.2"/>
    <row r="1217" customFormat="1" ht="13" hidden="1" x14ac:dyDescent="0.2"/>
    <row r="1218" customFormat="1" ht="13" hidden="1" x14ac:dyDescent="0.2"/>
    <row r="1219" customFormat="1" ht="13" hidden="1" x14ac:dyDescent="0.2"/>
    <row r="1220" customFormat="1" ht="13" hidden="1" x14ac:dyDescent="0.2"/>
    <row r="1221" customFormat="1" ht="13" hidden="1" x14ac:dyDescent="0.2"/>
    <row r="1222" customFormat="1" ht="13" hidden="1" x14ac:dyDescent="0.2"/>
    <row r="1223" customFormat="1" ht="13" hidden="1" x14ac:dyDescent="0.2"/>
    <row r="1224" customFormat="1" ht="13" hidden="1" x14ac:dyDescent="0.2"/>
    <row r="1225" customFormat="1" ht="13" hidden="1" x14ac:dyDescent="0.2"/>
    <row r="1226" customFormat="1" ht="13" hidden="1" x14ac:dyDescent="0.2"/>
    <row r="1227" customFormat="1" ht="13" hidden="1" x14ac:dyDescent="0.2"/>
    <row r="1228" customFormat="1" ht="13" hidden="1" x14ac:dyDescent="0.2"/>
    <row r="1229" customFormat="1" ht="13" hidden="1" x14ac:dyDescent="0.2"/>
    <row r="1230" customFormat="1" ht="13" hidden="1" x14ac:dyDescent="0.2"/>
    <row r="1231" customFormat="1" ht="13" hidden="1" x14ac:dyDescent="0.2"/>
    <row r="1232" customFormat="1" ht="13" hidden="1" x14ac:dyDescent="0.2"/>
    <row r="1233" spans="1:16" customFormat="1" ht="13" hidden="1" x14ac:dyDescent="0.2"/>
    <row r="1234" spans="1:16" customFormat="1" ht="13" hidden="1" x14ac:dyDescent="0.2"/>
    <row r="1235" spans="1:16" customFormat="1" ht="24" hidden="1" customHeight="1" x14ac:dyDescent="0.2">
      <c r="A1235" s="28"/>
      <c r="B1235" s="31"/>
      <c r="C1235" s="31" t="str">
        <f>"販売指数 【" &amp; $D$1 &amp; "】"</f>
        <v>販売指数 【金額】</v>
      </c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8"/>
    </row>
    <row r="1236" spans="1:16" customFormat="1" ht="13" hidden="1" x14ac:dyDescent="0.2">
      <c r="A1236" s="28"/>
      <c r="B1236" s="30"/>
      <c r="C1236" s="30" t="str">
        <f>C65</f>
        <v>項目32</v>
      </c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27"/>
      <c r="P1236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237" spans="1:16" customFormat="1" ht="9" hidden="1" customHeight="1" x14ac:dyDescent="0.2"/>
    <row r="1238" spans="1:16" customFormat="1" ht="13" hidden="1" x14ac:dyDescent="0.2">
      <c r="B1238" s="345"/>
      <c r="C1238" s="345"/>
    </row>
    <row r="1239" spans="1:16" customFormat="1" ht="13" hidden="1" x14ac:dyDescent="0.2"/>
    <row r="1240" spans="1:16" customFormat="1" ht="13" hidden="1" x14ac:dyDescent="0.2"/>
    <row r="1241" spans="1:16" customFormat="1" ht="13" hidden="1" x14ac:dyDescent="0.2"/>
    <row r="1242" spans="1:16" customFormat="1" ht="13" hidden="1" x14ac:dyDescent="0.2"/>
    <row r="1243" spans="1:16" customFormat="1" ht="13" hidden="1" x14ac:dyDescent="0.2"/>
    <row r="1244" spans="1:16" customFormat="1" ht="13" hidden="1" x14ac:dyDescent="0.2"/>
    <row r="1245" spans="1:16" customFormat="1" ht="13" hidden="1" x14ac:dyDescent="0.2"/>
    <row r="1246" spans="1:16" customFormat="1" ht="13" hidden="1" x14ac:dyDescent="0.2"/>
    <row r="1247" spans="1:16" customFormat="1" ht="13" hidden="1" x14ac:dyDescent="0.2"/>
    <row r="1248" spans="1:16" customFormat="1" ht="13" hidden="1" x14ac:dyDescent="0.2"/>
    <row r="1249" customFormat="1" ht="13" hidden="1" x14ac:dyDescent="0.2"/>
    <row r="1250" customFormat="1" ht="13" hidden="1" x14ac:dyDescent="0.2"/>
    <row r="1251" customFormat="1" ht="13" hidden="1" x14ac:dyDescent="0.2"/>
    <row r="1252" customFormat="1" ht="13" hidden="1" x14ac:dyDescent="0.2"/>
    <row r="1253" customFormat="1" ht="13" hidden="1" x14ac:dyDescent="0.2"/>
    <row r="1254" customFormat="1" ht="13" hidden="1" x14ac:dyDescent="0.2"/>
    <row r="1255" customFormat="1" ht="13" hidden="1" x14ac:dyDescent="0.2"/>
    <row r="1256" customFormat="1" ht="13" hidden="1" x14ac:dyDescent="0.2"/>
    <row r="1257" customFormat="1" ht="13" hidden="1" x14ac:dyDescent="0.2"/>
    <row r="1258" customFormat="1" ht="13" hidden="1" x14ac:dyDescent="0.2"/>
    <row r="1259" customFormat="1" ht="13" hidden="1" x14ac:dyDescent="0.2"/>
    <row r="1260" customFormat="1" ht="13" hidden="1" x14ac:dyDescent="0.2"/>
    <row r="1261" customFormat="1" ht="13" hidden="1" x14ac:dyDescent="0.2"/>
    <row r="1262" customFormat="1" ht="13" hidden="1" x14ac:dyDescent="0.2"/>
    <row r="1263" customFormat="1" ht="13" hidden="1" x14ac:dyDescent="0.2"/>
    <row r="1264" customFormat="1" ht="13" hidden="1" x14ac:dyDescent="0.2"/>
    <row r="1265" spans="1:16" customFormat="1" ht="13" hidden="1" x14ac:dyDescent="0.2"/>
    <row r="1266" spans="1:16" customFormat="1" ht="24" hidden="1" customHeight="1" x14ac:dyDescent="0.2">
      <c r="A1266" s="28"/>
      <c r="B1266" s="31"/>
      <c r="C1266" s="31" t="str">
        <f>"販売指数 【" &amp; $D$1 &amp; "】"</f>
        <v>販売指数 【金額】</v>
      </c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8"/>
    </row>
    <row r="1267" spans="1:16" customFormat="1" ht="13" hidden="1" x14ac:dyDescent="0.2">
      <c r="A1267" s="28"/>
      <c r="B1267" s="30"/>
      <c r="C1267" s="30" t="str">
        <f>C66</f>
        <v>項目33</v>
      </c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27"/>
      <c r="P1267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268" spans="1:16" customFormat="1" ht="9" hidden="1" customHeight="1" x14ac:dyDescent="0.2"/>
    <row r="1269" spans="1:16" customFormat="1" ht="13" hidden="1" x14ac:dyDescent="0.2">
      <c r="B1269" s="345"/>
      <c r="C1269" s="345"/>
    </row>
    <row r="1270" spans="1:16" customFormat="1" ht="13" hidden="1" x14ac:dyDescent="0.2"/>
    <row r="1271" spans="1:16" customFormat="1" ht="13" hidden="1" x14ac:dyDescent="0.2"/>
    <row r="1272" spans="1:16" customFormat="1" ht="13" hidden="1" x14ac:dyDescent="0.2"/>
    <row r="1273" spans="1:16" customFormat="1" ht="13" hidden="1" x14ac:dyDescent="0.2"/>
    <row r="1274" spans="1:16" customFormat="1" ht="13" hidden="1" x14ac:dyDescent="0.2"/>
    <row r="1275" spans="1:16" customFormat="1" ht="13" hidden="1" x14ac:dyDescent="0.2"/>
    <row r="1276" spans="1:16" customFormat="1" ht="13" hidden="1" x14ac:dyDescent="0.2"/>
    <row r="1277" spans="1:16" customFormat="1" ht="13" hidden="1" x14ac:dyDescent="0.2"/>
    <row r="1278" spans="1:16" customFormat="1" ht="13" hidden="1" x14ac:dyDescent="0.2"/>
    <row r="1279" spans="1:16" customFormat="1" ht="13" hidden="1" x14ac:dyDescent="0.2"/>
    <row r="1280" spans="1:16" customFormat="1" ht="13" hidden="1" x14ac:dyDescent="0.2"/>
    <row r="1281" customFormat="1" ht="13" hidden="1" x14ac:dyDescent="0.2"/>
    <row r="1282" customFormat="1" ht="13" hidden="1" x14ac:dyDescent="0.2"/>
    <row r="1283" customFormat="1" ht="13" hidden="1" x14ac:dyDescent="0.2"/>
    <row r="1284" customFormat="1" ht="13" hidden="1" x14ac:dyDescent="0.2"/>
    <row r="1285" customFormat="1" ht="13" hidden="1" x14ac:dyDescent="0.2"/>
    <row r="1286" customFormat="1" ht="13" hidden="1" x14ac:dyDescent="0.2"/>
    <row r="1287" customFormat="1" ht="13" hidden="1" x14ac:dyDescent="0.2"/>
    <row r="1288" customFormat="1" ht="13" hidden="1" x14ac:dyDescent="0.2"/>
    <row r="1289" customFormat="1" ht="13" hidden="1" x14ac:dyDescent="0.2"/>
    <row r="1290" customFormat="1" ht="13" hidden="1" x14ac:dyDescent="0.2"/>
    <row r="1291" customFormat="1" ht="13" hidden="1" x14ac:dyDescent="0.2"/>
    <row r="1292" customFormat="1" ht="13" hidden="1" x14ac:dyDescent="0.2"/>
    <row r="1293" customFormat="1" ht="13" hidden="1" x14ac:dyDescent="0.2"/>
    <row r="1294" customFormat="1" ht="13" hidden="1" x14ac:dyDescent="0.2"/>
    <row r="1295" customFormat="1" ht="13" hidden="1" x14ac:dyDescent="0.2"/>
    <row r="1296" customFormat="1" ht="13" hidden="1" x14ac:dyDescent="0.2"/>
    <row r="1297" spans="1:16" customFormat="1" ht="24" hidden="1" customHeight="1" x14ac:dyDescent="0.2">
      <c r="A1297" s="28"/>
      <c r="B1297" s="31"/>
      <c r="C1297" s="31" t="str">
        <f>"販売指数 【" &amp; $D$1 &amp; "】"</f>
        <v>販売指数 【金額】</v>
      </c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8"/>
    </row>
    <row r="1298" spans="1:16" customFormat="1" ht="13" hidden="1" x14ac:dyDescent="0.2">
      <c r="A1298" s="28"/>
      <c r="B1298" s="30"/>
      <c r="C1298" s="30" t="str">
        <f>C67</f>
        <v>項目34</v>
      </c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27"/>
      <c r="P1298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299" spans="1:16" customFormat="1" ht="9" hidden="1" customHeight="1" x14ac:dyDescent="0.2"/>
    <row r="1300" spans="1:16" customFormat="1" ht="13" hidden="1" x14ac:dyDescent="0.2">
      <c r="B1300" s="345"/>
      <c r="C1300" s="345"/>
    </row>
    <row r="1301" spans="1:16" customFormat="1" ht="13" hidden="1" x14ac:dyDescent="0.2"/>
    <row r="1302" spans="1:16" customFormat="1" ht="13" hidden="1" x14ac:dyDescent="0.2"/>
    <row r="1303" spans="1:16" customFormat="1" ht="13" hidden="1" x14ac:dyDescent="0.2"/>
    <row r="1304" spans="1:16" customFormat="1" ht="13" hidden="1" x14ac:dyDescent="0.2"/>
    <row r="1305" spans="1:16" customFormat="1" ht="13" hidden="1" x14ac:dyDescent="0.2"/>
    <row r="1306" spans="1:16" customFormat="1" ht="13" hidden="1" x14ac:dyDescent="0.2"/>
    <row r="1307" spans="1:16" customFormat="1" ht="13" hidden="1" x14ac:dyDescent="0.2"/>
    <row r="1308" spans="1:16" customFormat="1" ht="13" hidden="1" x14ac:dyDescent="0.2"/>
    <row r="1309" spans="1:16" customFormat="1" ht="13" hidden="1" x14ac:dyDescent="0.2"/>
    <row r="1310" spans="1:16" customFormat="1" ht="13" hidden="1" x14ac:dyDescent="0.2"/>
    <row r="1311" spans="1:16" customFormat="1" ht="13" hidden="1" x14ac:dyDescent="0.2"/>
    <row r="1312" spans="1:16" customFormat="1" ht="13" hidden="1" x14ac:dyDescent="0.2"/>
    <row r="1313" spans="1:16" customFormat="1" ht="13" hidden="1" x14ac:dyDescent="0.2"/>
    <row r="1314" spans="1:16" customFormat="1" ht="13" hidden="1" x14ac:dyDescent="0.2"/>
    <row r="1315" spans="1:16" customFormat="1" ht="13" hidden="1" x14ac:dyDescent="0.2"/>
    <row r="1316" spans="1:16" customFormat="1" ht="13" hidden="1" x14ac:dyDescent="0.2"/>
    <row r="1317" spans="1:16" customFormat="1" ht="13" hidden="1" x14ac:dyDescent="0.2"/>
    <row r="1318" spans="1:16" customFormat="1" ht="13" hidden="1" x14ac:dyDescent="0.2"/>
    <row r="1319" spans="1:16" customFormat="1" ht="13" hidden="1" x14ac:dyDescent="0.2"/>
    <row r="1320" spans="1:16" customFormat="1" ht="13" hidden="1" x14ac:dyDescent="0.2"/>
    <row r="1321" spans="1:16" customFormat="1" ht="13" hidden="1" x14ac:dyDescent="0.2"/>
    <row r="1322" spans="1:16" customFormat="1" ht="13" hidden="1" x14ac:dyDescent="0.2"/>
    <row r="1323" spans="1:16" customFormat="1" ht="13" hidden="1" x14ac:dyDescent="0.2"/>
    <row r="1324" spans="1:16" customFormat="1" ht="13" hidden="1" x14ac:dyDescent="0.2"/>
    <row r="1325" spans="1:16" customFormat="1" ht="13" hidden="1" x14ac:dyDescent="0.2"/>
    <row r="1326" spans="1:16" customFormat="1" ht="13" hidden="1" x14ac:dyDescent="0.2"/>
    <row r="1327" spans="1:16" customFormat="1" ht="13" hidden="1" x14ac:dyDescent="0.2"/>
    <row r="1328" spans="1:16" customFormat="1" ht="24" hidden="1" customHeight="1" x14ac:dyDescent="0.2">
      <c r="A1328" s="28"/>
      <c r="B1328" s="31"/>
      <c r="C1328" s="31" t="str">
        <f>"販売指数 【" &amp; $D$1 &amp; "】"</f>
        <v>販売指数 【金額】</v>
      </c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8"/>
    </row>
    <row r="1329" spans="1:16" customFormat="1" ht="13" hidden="1" x14ac:dyDescent="0.2">
      <c r="A1329" s="28"/>
      <c r="B1329" s="30"/>
      <c r="C1329" s="30" t="str">
        <f>C68</f>
        <v>項目35</v>
      </c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27"/>
      <c r="P1329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330" spans="1:16" customFormat="1" ht="9" hidden="1" customHeight="1" x14ac:dyDescent="0.2"/>
    <row r="1331" spans="1:16" customFormat="1" ht="13" hidden="1" x14ac:dyDescent="0.2">
      <c r="B1331" s="345"/>
      <c r="C1331" s="345"/>
    </row>
    <row r="1332" spans="1:16" customFormat="1" ht="13" hidden="1" x14ac:dyDescent="0.2"/>
    <row r="1333" spans="1:16" customFormat="1" ht="13" hidden="1" x14ac:dyDescent="0.2"/>
    <row r="1334" spans="1:16" customFormat="1" ht="13" hidden="1" x14ac:dyDescent="0.2"/>
    <row r="1335" spans="1:16" customFormat="1" ht="13" hidden="1" x14ac:dyDescent="0.2"/>
    <row r="1336" spans="1:16" customFormat="1" ht="13" hidden="1" x14ac:dyDescent="0.2"/>
    <row r="1337" spans="1:16" customFormat="1" ht="13" hidden="1" x14ac:dyDescent="0.2"/>
    <row r="1338" spans="1:16" customFormat="1" ht="13" hidden="1" x14ac:dyDescent="0.2"/>
    <row r="1339" spans="1:16" customFormat="1" ht="13" hidden="1" x14ac:dyDescent="0.2"/>
    <row r="1340" spans="1:16" customFormat="1" ht="13" hidden="1" x14ac:dyDescent="0.2"/>
    <row r="1341" spans="1:16" customFormat="1" ht="13" hidden="1" x14ac:dyDescent="0.2"/>
    <row r="1342" spans="1:16" customFormat="1" ht="13" hidden="1" x14ac:dyDescent="0.2"/>
    <row r="1343" spans="1:16" customFormat="1" ht="13" hidden="1" x14ac:dyDescent="0.2"/>
    <row r="1344" spans="1:16" customFormat="1" ht="13" hidden="1" x14ac:dyDescent="0.2"/>
    <row r="1345" spans="1:16" customFormat="1" ht="13" hidden="1" x14ac:dyDescent="0.2"/>
    <row r="1346" spans="1:16" customFormat="1" ht="13" hidden="1" x14ac:dyDescent="0.2"/>
    <row r="1347" spans="1:16" customFormat="1" ht="13" hidden="1" x14ac:dyDescent="0.2"/>
    <row r="1348" spans="1:16" customFormat="1" ht="13" hidden="1" x14ac:dyDescent="0.2"/>
    <row r="1349" spans="1:16" customFormat="1" ht="13" hidden="1" x14ac:dyDescent="0.2"/>
    <row r="1350" spans="1:16" customFormat="1" ht="13" hidden="1" x14ac:dyDescent="0.2"/>
    <row r="1351" spans="1:16" customFormat="1" ht="13" hidden="1" x14ac:dyDescent="0.2"/>
    <row r="1352" spans="1:16" customFormat="1" ht="13" hidden="1" x14ac:dyDescent="0.2"/>
    <row r="1353" spans="1:16" customFormat="1" ht="13" hidden="1" x14ac:dyDescent="0.2"/>
    <row r="1354" spans="1:16" customFormat="1" ht="13" hidden="1" x14ac:dyDescent="0.2"/>
    <row r="1355" spans="1:16" customFormat="1" ht="13" hidden="1" x14ac:dyDescent="0.2"/>
    <row r="1356" spans="1:16" customFormat="1" ht="13" hidden="1" x14ac:dyDescent="0.2"/>
    <row r="1357" spans="1:16" customFormat="1" ht="13" hidden="1" x14ac:dyDescent="0.2"/>
    <row r="1358" spans="1:16" customFormat="1" ht="13" hidden="1" x14ac:dyDescent="0.2"/>
    <row r="1359" spans="1:16" customFormat="1" ht="24" hidden="1" customHeight="1" x14ac:dyDescent="0.2">
      <c r="A1359" s="28"/>
      <c r="B1359" s="31"/>
      <c r="C1359" s="31" t="str">
        <f>"販売指数 【" &amp; $D$1 &amp; "】"</f>
        <v>販売指数 【金額】</v>
      </c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8"/>
    </row>
    <row r="1360" spans="1:16" customFormat="1" ht="13" hidden="1" x14ac:dyDescent="0.2">
      <c r="A1360" s="28"/>
      <c r="B1360" s="30"/>
      <c r="C1360" s="30" t="str">
        <f>C69</f>
        <v>項目36</v>
      </c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27"/>
      <c r="P1360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361" spans="2:3" customFormat="1" ht="9" hidden="1" customHeight="1" x14ac:dyDescent="0.2"/>
    <row r="1362" spans="2:3" customFormat="1" ht="13" hidden="1" x14ac:dyDescent="0.2">
      <c r="B1362" s="345"/>
      <c r="C1362" s="345"/>
    </row>
    <row r="1363" spans="2:3" customFormat="1" ht="13" hidden="1" x14ac:dyDescent="0.2"/>
    <row r="1364" spans="2:3" customFormat="1" ht="13" hidden="1" x14ac:dyDescent="0.2"/>
    <row r="1365" spans="2:3" customFormat="1" ht="13" hidden="1" x14ac:dyDescent="0.2"/>
    <row r="1366" spans="2:3" customFormat="1" ht="13" hidden="1" x14ac:dyDescent="0.2"/>
    <row r="1367" spans="2:3" customFormat="1" ht="13" hidden="1" x14ac:dyDescent="0.2"/>
    <row r="1368" spans="2:3" customFormat="1" ht="13" hidden="1" x14ac:dyDescent="0.2"/>
    <row r="1369" spans="2:3" customFormat="1" ht="13" hidden="1" x14ac:dyDescent="0.2"/>
    <row r="1370" spans="2:3" customFormat="1" ht="13" hidden="1" x14ac:dyDescent="0.2"/>
    <row r="1371" spans="2:3" customFormat="1" ht="13" hidden="1" x14ac:dyDescent="0.2"/>
    <row r="1372" spans="2:3" customFormat="1" ht="13" hidden="1" x14ac:dyDescent="0.2"/>
    <row r="1373" spans="2:3" customFormat="1" ht="13" hidden="1" x14ac:dyDescent="0.2"/>
    <row r="1374" spans="2:3" customFormat="1" ht="13" hidden="1" x14ac:dyDescent="0.2"/>
    <row r="1375" spans="2:3" customFormat="1" ht="13" hidden="1" x14ac:dyDescent="0.2"/>
    <row r="1376" spans="2:3" customFormat="1" ht="13" hidden="1" x14ac:dyDescent="0.2"/>
    <row r="1377" spans="1:16" customFormat="1" ht="13" hidden="1" x14ac:dyDescent="0.2"/>
    <row r="1378" spans="1:16" customFormat="1" ht="13" hidden="1" x14ac:dyDescent="0.2"/>
    <row r="1379" spans="1:16" customFormat="1" ht="13" hidden="1" x14ac:dyDescent="0.2"/>
    <row r="1380" spans="1:16" customFormat="1" ht="13" hidden="1" x14ac:dyDescent="0.2"/>
    <row r="1381" spans="1:16" customFormat="1" ht="13" hidden="1" x14ac:dyDescent="0.2"/>
    <row r="1382" spans="1:16" customFormat="1" ht="13" hidden="1" x14ac:dyDescent="0.2"/>
    <row r="1383" spans="1:16" customFormat="1" ht="13" hidden="1" x14ac:dyDescent="0.2"/>
    <row r="1384" spans="1:16" customFormat="1" ht="13" hidden="1" x14ac:dyDescent="0.2"/>
    <row r="1385" spans="1:16" customFormat="1" ht="13" hidden="1" x14ac:dyDescent="0.2"/>
    <row r="1386" spans="1:16" customFormat="1" ht="13" hidden="1" x14ac:dyDescent="0.2"/>
    <row r="1387" spans="1:16" customFormat="1" ht="13" hidden="1" x14ac:dyDescent="0.2"/>
    <row r="1388" spans="1:16" customFormat="1" ht="13" hidden="1" x14ac:dyDescent="0.2"/>
    <row r="1389" spans="1:16" customFormat="1" ht="13" hidden="1" x14ac:dyDescent="0.2"/>
    <row r="1390" spans="1:16" customFormat="1" ht="24" hidden="1" customHeight="1" x14ac:dyDescent="0.2">
      <c r="A1390" s="28"/>
      <c r="B1390" s="31"/>
      <c r="C1390" s="31" t="str">
        <f>"販売指数 【" &amp; $D$1 &amp; "】"</f>
        <v>販売指数 【金額】</v>
      </c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8"/>
    </row>
    <row r="1391" spans="1:16" customFormat="1" ht="13" hidden="1" x14ac:dyDescent="0.2">
      <c r="A1391" s="28"/>
      <c r="B1391" s="30"/>
      <c r="C1391" s="30" t="str">
        <f>C70</f>
        <v>項目37</v>
      </c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27"/>
      <c r="P1391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392" spans="1:16" customFormat="1" ht="9" hidden="1" customHeight="1" x14ac:dyDescent="0.2"/>
    <row r="1393" spans="2:3" customFormat="1" ht="13" hidden="1" x14ac:dyDescent="0.2">
      <c r="B1393" s="345"/>
      <c r="C1393" s="345"/>
    </row>
    <row r="1394" spans="2:3" customFormat="1" ht="13" hidden="1" x14ac:dyDescent="0.2"/>
    <row r="1395" spans="2:3" customFormat="1" ht="13" hidden="1" x14ac:dyDescent="0.2"/>
    <row r="1396" spans="2:3" customFormat="1" ht="13" hidden="1" x14ac:dyDescent="0.2"/>
    <row r="1397" spans="2:3" customFormat="1" ht="13" hidden="1" x14ac:dyDescent="0.2"/>
    <row r="1398" spans="2:3" customFormat="1" ht="13" hidden="1" x14ac:dyDescent="0.2"/>
    <row r="1399" spans="2:3" customFormat="1" ht="13" hidden="1" x14ac:dyDescent="0.2"/>
    <row r="1400" spans="2:3" customFormat="1" ht="13" hidden="1" x14ac:dyDescent="0.2"/>
    <row r="1401" spans="2:3" customFormat="1" ht="13" hidden="1" x14ac:dyDescent="0.2"/>
    <row r="1402" spans="2:3" customFormat="1" ht="13" hidden="1" x14ac:dyDescent="0.2"/>
    <row r="1403" spans="2:3" customFormat="1" ht="13" hidden="1" x14ac:dyDescent="0.2"/>
    <row r="1404" spans="2:3" customFormat="1" ht="13" hidden="1" x14ac:dyDescent="0.2"/>
    <row r="1405" spans="2:3" customFormat="1" ht="13" hidden="1" x14ac:dyDescent="0.2"/>
    <row r="1406" spans="2:3" customFormat="1" ht="13" hidden="1" x14ac:dyDescent="0.2"/>
    <row r="1407" spans="2:3" customFormat="1" ht="13" hidden="1" x14ac:dyDescent="0.2"/>
    <row r="1408" spans="2:3" customFormat="1" ht="13" hidden="1" x14ac:dyDescent="0.2"/>
    <row r="1409" spans="1:16" customFormat="1" ht="13" hidden="1" x14ac:dyDescent="0.2"/>
    <row r="1410" spans="1:16" customFormat="1" ht="13" hidden="1" x14ac:dyDescent="0.2"/>
    <row r="1411" spans="1:16" customFormat="1" ht="13" hidden="1" x14ac:dyDescent="0.2"/>
    <row r="1412" spans="1:16" customFormat="1" ht="13" hidden="1" x14ac:dyDescent="0.2"/>
    <row r="1413" spans="1:16" customFormat="1" ht="13" hidden="1" x14ac:dyDescent="0.2"/>
    <row r="1414" spans="1:16" customFormat="1" ht="13" hidden="1" x14ac:dyDescent="0.2"/>
    <row r="1415" spans="1:16" customFormat="1" ht="13" hidden="1" x14ac:dyDescent="0.2"/>
    <row r="1416" spans="1:16" customFormat="1" ht="13" hidden="1" x14ac:dyDescent="0.2"/>
    <row r="1417" spans="1:16" customFormat="1" ht="13" hidden="1" x14ac:dyDescent="0.2"/>
    <row r="1418" spans="1:16" customFormat="1" ht="13" hidden="1" x14ac:dyDescent="0.2"/>
    <row r="1419" spans="1:16" customFormat="1" ht="13" hidden="1" x14ac:dyDescent="0.2"/>
    <row r="1420" spans="1:16" customFormat="1" ht="13" hidden="1" x14ac:dyDescent="0.2"/>
    <row r="1421" spans="1:16" customFormat="1" ht="24" hidden="1" customHeight="1" x14ac:dyDescent="0.2">
      <c r="A1421" s="28"/>
      <c r="B1421" s="31"/>
      <c r="C1421" s="31" t="str">
        <f>"販売指数 【" &amp; $D$1 &amp; "】"</f>
        <v>販売指数 【金額】</v>
      </c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8"/>
    </row>
    <row r="1422" spans="1:16" customFormat="1" ht="13" hidden="1" x14ac:dyDescent="0.2">
      <c r="A1422" s="28"/>
      <c r="B1422" s="30"/>
      <c r="C1422" s="30" t="str">
        <f>C71</f>
        <v>項目38</v>
      </c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27"/>
      <c r="P1422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423" spans="1:16" customFormat="1" ht="9" hidden="1" customHeight="1" x14ac:dyDescent="0.2"/>
    <row r="1424" spans="1:16" customFormat="1" ht="13" hidden="1" x14ac:dyDescent="0.2">
      <c r="B1424" s="345"/>
      <c r="C1424" s="345"/>
    </row>
    <row r="1425" customFormat="1" ht="13" hidden="1" x14ac:dyDescent="0.2"/>
    <row r="1426" customFormat="1" ht="13" hidden="1" x14ac:dyDescent="0.2"/>
    <row r="1427" customFormat="1" ht="13" hidden="1" x14ac:dyDescent="0.2"/>
    <row r="1428" customFormat="1" ht="13" hidden="1" x14ac:dyDescent="0.2"/>
    <row r="1429" customFormat="1" ht="13" hidden="1" x14ac:dyDescent="0.2"/>
    <row r="1430" customFormat="1" ht="13" hidden="1" x14ac:dyDescent="0.2"/>
    <row r="1431" customFormat="1" ht="13" hidden="1" x14ac:dyDescent="0.2"/>
    <row r="1432" customFormat="1" ht="13" hidden="1" x14ac:dyDescent="0.2"/>
    <row r="1433" customFormat="1" ht="13" hidden="1" x14ac:dyDescent="0.2"/>
    <row r="1434" customFormat="1" ht="13" hidden="1" x14ac:dyDescent="0.2"/>
    <row r="1435" customFormat="1" ht="13" hidden="1" x14ac:dyDescent="0.2"/>
    <row r="1436" customFormat="1" ht="13" hidden="1" x14ac:dyDescent="0.2"/>
    <row r="1437" customFormat="1" ht="13" hidden="1" x14ac:dyDescent="0.2"/>
    <row r="1438" customFormat="1" ht="13" hidden="1" x14ac:dyDescent="0.2"/>
    <row r="1439" customFormat="1" ht="13" hidden="1" x14ac:dyDescent="0.2"/>
    <row r="1440" customFormat="1" ht="13" hidden="1" x14ac:dyDescent="0.2"/>
    <row r="1441" spans="1:16" customFormat="1" ht="13" hidden="1" x14ac:dyDescent="0.2"/>
    <row r="1442" spans="1:16" customFormat="1" ht="13" hidden="1" x14ac:dyDescent="0.2"/>
    <row r="1443" spans="1:16" customFormat="1" ht="13" hidden="1" x14ac:dyDescent="0.2"/>
    <row r="1444" spans="1:16" customFormat="1" ht="13" hidden="1" x14ac:dyDescent="0.2"/>
    <row r="1445" spans="1:16" customFormat="1" ht="13" hidden="1" x14ac:dyDescent="0.2"/>
    <row r="1446" spans="1:16" customFormat="1" ht="13" hidden="1" x14ac:dyDescent="0.2"/>
    <row r="1447" spans="1:16" customFormat="1" ht="13" hidden="1" x14ac:dyDescent="0.2"/>
    <row r="1448" spans="1:16" customFormat="1" ht="13" hidden="1" x14ac:dyDescent="0.2"/>
    <row r="1449" spans="1:16" customFormat="1" ht="13" hidden="1" x14ac:dyDescent="0.2"/>
    <row r="1450" spans="1:16" customFormat="1" ht="13" hidden="1" x14ac:dyDescent="0.2"/>
    <row r="1451" spans="1:16" customFormat="1" ht="13" hidden="1" x14ac:dyDescent="0.2"/>
    <row r="1452" spans="1:16" customFormat="1" ht="24" hidden="1" customHeight="1" x14ac:dyDescent="0.2">
      <c r="A1452" s="28"/>
      <c r="B1452" s="31"/>
      <c r="C1452" s="31" t="str">
        <f>"販売指数 【" &amp; $D$1 &amp; "】"</f>
        <v>販売指数 【金額】</v>
      </c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8"/>
    </row>
    <row r="1453" spans="1:16" customFormat="1" ht="13" hidden="1" x14ac:dyDescent="0.2">
      <c r="A1453" s="28"/>
      <c r="B1453" s="30"/>
      <c r="C1453" s="30" t="str">
        <f>C72</f>
        <v>項目39</v>
      </c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27"/>
      <c r="P1453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454" spans="1:16" customFormat="1" ht="9" hidden="1" customHeight="1" x14ac:dyDescent="0.2"/>
    <row r="1455" spans="1:16" customFormat="1" ht="13" hidden="1" x14ac:dyDescent="0.2">
      <c r="B1455" s="345"/>
      <c r="C1455" s="345"/>
    </row>
    <row r="1456" spans="1:16" customFormat="1" ht="13" hidden="1" x14ac:dyDescent="0.2"/>
    <row r="1457" customFormat="1" ht="13" hidden="1" x14ac:dyDescent="0.2"/>
    <row r="1458" customFormat="1" ht="13" hidden="1" x14ac:dyDescent="0.2"/>
    <row r="1459" customFormat="1" ht="13" hidden="1" x14ac:dyDescent="0.2"/>
    <row r="1460" customFormat="1" ht="13" hidden="1" x14ac:dyDescent="0.2"/>
    <row r="1461" customFormat="1" ht="13" hidden="1" x14ac:dyDescent="0.2"/>
    <row r="1462" customFormat="1" ht="13" hidden="1" x14ac:dyDescent="0.2"/>
    <row r="1463" customFormat="1" ht="13" hidden="1" x14ac:dyDescent="0.2"/>
    <row r="1464" customFormat="1" ht="13" hidden="1" x14ac:dyDescent="0.2"/>
    <row r="1465" customFormat="1" ht="13" hidden="1" x14ac:dyDescent="0.2"/>
    <row r="1466" customFormat="1" ht="13" hidden="1" x14ac:dyDescent="0.2"/>
    <row r="1467" customFormat="1" ht="13" hidden="1" x14ac:dyDescent="0.2"/>
    <row r="1468" customFormat="1" ht="13" hidden="1" x14ac:dyDescent="0.2"/>
    <row r="1469" customFormat="1" ht="13" hidden="1" x14ac:dyDescent="0.2"/>
    <row r="1470" customFormat="1" ht="13" hidden="1" x14ac:dyDescent="0.2"/>
    <row r="1471" customFormat="1" ht="13" hidden="1" x14ac:dyDescent="0.2"/>
    <row r="1472" customFormat="1" ht="13" hidden="1" x14ac:dyDescent="0.2"/>
    <row r="1473" spans="1:16" customFormat="1" ht="13" hidden="1" x14ac:dyDescent="0.2"/>
    <row r="1474" spans="1:16" customFormat="1" ht="13" hidden="1" x14ac:dyDescent="0.2"/>
    <row r="1475" spans="1:16" customFormat="1" ht="13" hidden="1" x14ac:dyDescent="0.2"/>
    <row r="1476" spans="1:16" customFormat="1" ht="13" hidden="1" x14ac:dyDescent="0.2"/>
    <row r="1477" spans="1:16" customFormat="1" ht="13" hidden="1" x14ac:dyDescent="0.2"/>
    <row r="1478" spans="1:16" customFormat="1" ht="13" hidden="1" x14ac:dyDescent="0.2"/>
    <row r="1479" spans="1:16" customFormat="1" ht="13" hidden="1" x14ac:dyDescent="0.2"/>
    <row r="1480" spans="1:16" customFormat="1" ht="13" hidden="1" x14ac:dyDescent="0.2"/>
    <row r="1481" spans="1:16" customFormat="1" ht="13" hidden="1" x14ac:dyDescent="0.2"/>
    <row r="1482" spans="1:16" customFormat="1" ht="13" hidden="1" x14ac:dyDescent="0.2"/>
    <row r="1483" spans="1:16" customFormat="1" ht="24" hidden="1" customHeight="1" x14ac:dyDescent="0.2">
      <c r="A1483" s="28"/>
      <c r="B1483" s="31"/>
      <c r="C1483" s="31" t="str">
        <f>"販売指数 【" &amp; $D$1 &amp; "】"</f>
        <v>販売指数 【金額】</v>
      </c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8"/>
    </row>
    <row r="1484" spans="1:16" customFormat="1" ht="13" hidden="1" x14ac:dyDescent="0.2">
      <c r="A1484" s="28"/>
      <c r="B1484" s="30"/>
      <c r="C1484" s="30" t="str">
        <f>C73</f>
        <v>項目40</v>
      </c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27"/>
      <c r="P1484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485" spans="1:16" customFormat="1" ht="9" hidden="1" customHeight="1" x14ac:dyDescent="0.2"/>
    <row r="1486" spans="1:16" customFormat="1" ht="13" hidden="1" x14ac:dyDescent="0.2">
      <c r="B1486" s="345"/>
      <c r="C1486" s="345"/>
    </row>
    <row r="1487" spans="1:16" customFormat="1" ht="13" hidden="1" x14ac:dyDescent="0.2"/>
    <row r="1488" spans="1:16" customFormat="1" ht="13" hidden="1" x14ac:dyDescent="0.2"/>
    <row r="1489" customFormat="1" ht="13" hidden="1" x14ac:dyDescent="0.2"/>
    <row r="1490" customFormat="1" ht="13" hidden="1" x14ac:dyDescent="0.2"/>
    <row r="1491" customFormat="1" ht="13" hidden="1" x14ac:dyDescent="0.2"/>
    <row r="1492" customFormat="1" ht="13" hidden="1" x14ac:dyDescent="0.2"/>
    <row r="1493" customFormat="1" ht="13" hidden="1" x14ac:dyDescent="0.2"/>
    <row r="1494" customFormat="1" ht="13" hidden="1" x14ac:dyDescent="0.2"/>
    <row r="1495" customFormat="1" ht="13" hidden="1" x14ac:dyDescent="0.2"/>
    <row r="1496" customFormat="1" ht="13" hidden="1" x14ac:dyDescent="0.2"/>
    <row r="1497" customFormat="1" ht="13" hidden="1" x14ac:dyDescent="0.2"/>
    <row r="1498" customFormat="1" ht="13" hidden="1" x14ac:dyDescent="0.2"/>
    <row r="1499" customFormat="1" ht="13" hidden="1" x14ac:dyDescent="0.2"/>
    <row r="1500" customFormat="1" ht="13" hidden="1" x14ac:dyDescent="0.2"/>
    <row r="1501" customFormat="1" ht="13" hidden="1" x14ac:dyDescent="0.2"/>
    <row r="1502" customFormat="1" ht="13" hidden="1" x14ac:dyDescent="0.2"/>
    <row r="1503" customFormat="1" ht="13" hidden="1" x14ac:dyDescent="0.2"/>
    <row r="1504" customFormat="1" ht="13" hidden="1" x14ac:dyDescent="0.2"/>
    <row r="1505" spans="1:16" customFormat="1" ht="13" hidden="1" x14ac:dyDescent="0.2"/>
    <row r="1506" spans="1:16" customFormat="1" ht="13" hidden="1" x14ac:dyDescent="0.2"/>
    <row r="1507" spans="1:16" customFormat="1" ht="13" hidden="1" x14ac:dyDescent="0.2"/>
    <row r="1508" spans="1:16" customFormat="1" ht="13" hidden="1" x14ac:dyDescent="0.2"/>
    <row r="1509" spans="1:16" customFormat="1" ht="13" hidden="1" x14ac:dyDescent="0.2"/>
    <row r="1510" spans="1:16" customFormat="1" ht="13" hidden="1" x14ac:dyDescent="0.2"/>
    <row r="1511" spans="1:16" customFormat="1" ht="13" hidden="1" x14ac:dyDescent="0.2"/>
    <row r="1512" spans="1:16" customFormat="1" ht="13" hidden="1" x14ac:dyDescent="0.2"/>
    <row r="1513" spans="1:16" customFormat="1" ht="13" hidden="1" x14ac:dyDescent="0.2"/>
    <row r="1514" spans="1:16" customFormat="1" ht="24" hidden="1" customHeight="1" x14ac:dyDescent="0.2">
      <c r="A1514" s="28"/>
      <c r="B1514" s="31"/>
      <c r="C1514" s="31" t="str">
        <f>"販売指数 【" &amp; $D$1 &amp; "】"</f>
        <v>販売指数 【金額】</v>
      </c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8"/>
    </row>
    <row r="1515" spans="1:16" customFormat="1" ht="13" hidden="1" x14ac:dyDescent="0.2">
      <c r="A1515" s="28"/>
      <c r="B1515" s="30"/>
      <c r="C1515" s="30" t="str">
        <f>C74</f>
        <v>項目41</v>
      </c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27"/>
      <c r="P1515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516" spans="1:16" customFormat="1" ht="9" hidden="1" customHeight="1" x14ac:dyDescent="0.2"/>
    <row r="1517" spans="1:16" customFormat="1" ht="13" hidden="1" x14ac:dyDescent="0.2">
      <c r="B1517" s="345"/>
      <c r="C1517" s="345"/>
    </row>
    <row r="1518" spans="1:16" customFormat="1" ht="13" hidden="1" x14ac:dyDescent="0.2"/>
    <row r="1519" spans="1:16" customFormat="1" ht="13" hidden="1" x14ac:dyDescent="0.2"/>
    <row r="1520" spans="1:16" customFormat="1" ht="13" hidden="1" x14ac:dyDescent="0.2"/>
    <row r="1521" customFormat="1" ht="13" hidden="1" x14ac:dyDescent="0.2"/>
    <row r="1522" customFormat="1" ht="13" hidden="1" x14ac:dyDescent="0.2"/>
    <row r="1523" customFormat="1" ht="13" hidden="1" x14ac:dyDescent="0.2"/>
    <row r="1524" customFormat="1" ht="13" hidden="1" x14ac:dyDescent="0.2"/>
    <row r="1525" customFormat="1" ht="13" hidden="1" x14ac:dyDescent="0.2"/>
    <row r="1526" customFormat="1" ht="13" hidden="1" x14ac:dyDescent="0.2"/>
    <row r="1527" customFormat="1" ht="13" hidden="1" x14ac:dyDescent="0.2"/>
    <row r="1528" customFormat="1" ht="13" hidden="1" x14ac:dyDescent="0.2"/>
    <row r="1529" customFormat="1" ht="13" hidden="1" x14ac:dyDescent="0.2"/>
    <row r="1530" customFormat="1" ht="13" hidden="1" x14ac:dyDescent="0.2"/>
    <row r="1531" customFormat="1" ht="13" hidden="1" x14ac:dyDescent="0.2"/>
    <row r="1532" customFormat="1" ht="13" hidden="1" x14ac:dyDescent="0.2"/>
    <row r="1533" customFormat="1" ht="13" hidden="1" x14ac:dyDescent="0.2"/>
    <row r="1534" customFormat="1" ht="13" hidden="1" x14ac:dyDescent="0.2"/>
    <row r="1535" customFormat="1" ht="13" hidden="1" x14ac:dyDescent="0.2"/>
    <row r="1536" customFormat="1" ht="13" hidden="1" x14ac:dyDescent="0.2"/>
    <row r="1537" spans="1:16" customFormat="1" ht="13" hidden="1" x14ac:dyDescent="0.2"/>
    <row r="1538" spans="1:16" customFormat="1" ht="13" hidden="1" x14ac:dyDescent="0.2"/>
    <row r="1539" spans="1:16" customFormat="1" ht="13" hidden="1" x14ac:dyDescent="0.2"/>
    <row r="1540" spans="1:16" customFormat="1" ht="13" hidden="1" x14ac:dyDescent="0.2"/>
    <row r="1541" spans="1:16" customFormat="1" ht="13" hidden="1" x14ac:dyDescent="0.2"/>
    <row r="1542" spans="1:16" customFormat="1" ht="13" hidden="1" x14ac:dyDescent="0.2"/>
    <row r="1543" spans="1:16" customFormat="1" ht="13" hidden="1" x14ac:dyDescent="0.2"/>
    <row r="1544" spans="1:16" customFormat="1" ht="13" hidden="1" x14ac:dyDescent="0.2"/>
    <row r="1545" spans="1:16" customFormat="1" ht="24" hidden="1" customHeight="1" x14ac:dyDescent="0.2">
      <c r="A1545" s="28"/>
      <c r="B1545" s="31"/>
      <c r="C1545" s="31" t="str">
        <f>"販売指数 【" &amp; $D$1 &amp; "】"</f>
        <v>販売指数 【金額】</v>
      </c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8"/>
    </row>
    <row r="1546" spans="1:16" customFormat="1" ht="13" hidden="1" x14ac:dyDescent="0.2">
      <c r="A1546" s="28"/>
      <c r="B1546" s="30"/>
      <c r="C1546" s="30" t="str">
        <f>C75</f>
        <v>項目42</v>
      </c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27"/>
      <c r="P1546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547" spans="1:16" customFormat="1" ht="9" hidden="1" customHeight="1" x14ac:dyDescent="0.2"/>
    <row r="1548" spans="1:16" customFormat="1" ht="13" hidden="1" x14ac:dyDescent="0.2">
      <c r="B1548" s="345"/>
      <c r="C1548" s="345"/>
    </row>
    <row r="1549" spans="1:16" customFormat="1" ht="13" hidden="1" x14ac:dyDescent="0.2"/>
    <row r="1550" spans="1:16" customFormat="1" ht="13" hidden="1" x14ac:dyDescent="0.2"/>
    <row r="1551" spans="1:16" customFormat="1" ht="13" hidden="1" x14ac:dyDescent="0.2"/>
    <row r="1552" spans="1:16" customFormat="1" ht="13" hidden="1" x14ac:dyDescent="0.2"/>
    <row r="1553" customFormat="1" ht="13" hidden="1" x14ac:dyDescent="0.2"/>
    <row r="1554" customFormat="1" ht="13" hidden="1" x14ac:dyDescent="0.2"/>
    <row r="1555" customFormat="1" ht="13" hidden="1" x14ac:dyDescent="0.2"/>
    <row r="1556" customFormat="1" ht="13" hidden="1" x14ac:dyDescent="0.2"/>
    <row r="1557" customFormat="1" ht="13" hidden="1" x14ac:dyDescent="0.2"/>
    <row r="1558" customFormat="1" ht="13" hidden="1" x14ac:dyDescent="0.2"/>
    <row r="1559" customFormat="1" ht="13" hidden="1" x14ac:dyDescent="0.2"/>
    <row r="1560" customFormat="1" ht="13" hidden="1" x14ac:dyDescent="0.2"/>
    <row r="1561" customFormat="1" ht="13" hidden="1" x14ac:dyDescent="0.2"/>
    <row r="1562" customFormat="1" ht="13" hidden="1" x14ac:dyDescent="0.2"/>
    <row r="1563" customFormat="1" ht="13" hidden="1" x14ac:dyDescent="0.2"/>
    <row r="1564" customFormat="1" ht="13" hidden="1" x14ac:dyDescent="0.2"/>
    <row r="1565" customFormat="1" ht="13" hidden="1" x14ac:dyDescent="0.2"/>
    <row r="1566" customFormat="1" ht="13" hidden="1" x14ac:dyDescent="0.2"/>
    <row r="1567" customFormat="1" ht="13" hidden="1" x14ac:dyDescent="0.2"/>
    <row r="1568" customFormat="1" ht="13" hidden="1" x14ac:dyDescent="0.2"/>
    <row r="1569" spans="1:16" customFormat="1" ht="13" hidden="1" x14ac:dyDescent="0.2"/>
    <row r="1570" spans="1:16" customFormat="1" ht="13" hidden="1" x14ac:dyDescent="0.2"/>
    <row r="1571" spans="1:16" customFormat="1" ht="13" hidden="1" x14ac:dyDescent="0.2"/>
    <row r="1572" spans="1:16" customFormat="1" ht="13" hidden="1" x14ac:dyDescent="0.2"/>
    <row r="1573" spans="1:16" customFormat="1" ht="13" hidden="1" x14ac:dyDescent="0.2"/>
    <row r="1574" spans="1:16" customFormat="1" ht="13" hidden="1" x14ac:dyDescent="0.2"/>
    <row r="1575" spans="1:16" customFormat="1" ht="13" hidden="1" x14ac:dyDescent="0.2"/>
    <row r="1576" spans="1:16" customFormat="1" ht="24" hidden="1" customHeight="1" x14ac:dyDescent="0.2">
      <c r="A1576" s="28"/>
      <c r="B1576" s="31"/>
      <c r="C1576" s="31" t="str">
        <f>"販売指数 【" &amp; $D$1 &amp; "】"</f>
        <v>販売指数 【金額】</v>
      </c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8"/>
    </row>
    <row r="1577" spans="1:16" customFormat="1" ht="13" hidden="1" x14ac:dyDescent="0.2">
      <c r="A1577" s="28"/>
      <c r="B1577" s="30"/>
      <c r="C1577" s="30" t="str">
        <f>C76</f>
        <v>項目43</v>
      </c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27"/>
      <c r="P1577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578" spans="1:16" customFormat="1" ht="9" hidden="1" customHeight="1" x14ac:dyDescent="0.2"/>
    <row r="1579" spans="1:16" customFormat="1" ht="13" hidden="1" x14ac:dyDescent="0.2">
      <c r="B1579" s="345"/>
      <c r="C1579" s="345"/>
    </row>
    <row r="1580" spans="1:16" customFormat="1" ht="13" hidden="1" x14ac:dyDescent="0.2"/>
    <row r="1581" spans="1:16" customFormat="1" ht="13" hidden="1" x14ac:dyDescent="0.2"/>
    <row r="1582" spans="1:16" customFormat="1" ht="13" hidden="1" x14ac:dyDescent="0.2"/>
    <row r="1583" spans="1:16" customFormat="1" ht="13" hidden="1" x14ac:dyDescent="0.2"/>
    <row r="1584" spans="1:16" customFormat="1" ht="13" hidden="1" x14ac:dyDescent="0.2"/>
    <row r="1585" customFormat="1" ht="13" hidden="1" x14ac:dyDescent="0.2"/>
    <row r="1586" customFormat="1" ht="13" hidden="1" x14ac:dyDescent="0.2"/>
    <row r="1587" customFormat="1" ht="13" hidden="1" x14ac:dyDescent="0.2"/>
    <row r="1588" customFormat="1" ht="13" hidden="1" x14ac:dyDescent="0.2"/>
    <row r="1589" customFormat="1" ht="13" hidden="1" x14ac:dyDescent="0.2"/>
    <row r="1590" customFormat="1" ht="13" hidden="1" x14ac:dyDescent="0.2"/>
    <row r="1591" customFormat="1" ht="13" hidden="1" x14ac:dyDescent="0.2"/>
    <row r="1592" customFormat="1" ht="13" hidden="1" x14ac:dyDescent="0.2"/>
    <row r="1593" customFormat="1" ht="13" hidden="1" x14ac:dyDescent="0.2"/>
    <row r="1594" customFormat="1" ht="13" hidden="1" x14ac:dyDescent="0.2"/>
    <row r="1595" customFormat="1" ht="13" hidden="1" x14ac:dyDescent="0.2"/>
    <row r="1596" customFormat="1" ht="13" hidden="1" x14ac:dyDescent="0.2"/>
    <row r="1597" customFormat="1" ht="13" hidden="1" x14ac:dyDescent="0.2"/>
    <row r="1598" customFormat="1" ht="13" hidden="1" x14ac:dyDescent="0.2"/>
    <row r="1599" customFormat="1" ht="13" hidden="1" x14ac:dyDescent="0.2"/>
    <row r="1600" customFormat="1" ht="13" hidden="1" x14ac:dyDescent="0.2"/>
    <row r="1601" spans="1:16" customFormat="1" ht="13" hidden="1" x14ac:dyDescent="0.2"/>
    <row r="1602" spans="1:16" customFormat="1" ht="13" hidden="1" x14ac:dyDescent="0.2"/>
    <row r="1603" spans="1:16" customFormat="1" ht="13" hidden="1" x14ac:dyDescent="0.2"/>
    <row r="1604" spans="1:16" customFormat="1" ht="13" hidden="1" x14ac:dyDescent="0.2"/>
    <row r="1605" spans="1:16" customFormat="1" ht="13" hidden="1" x14ac:dyDescent="0.2"/>
    <row r="1606" spans="1:16" customFormat="1" ht="13" hidden="1" x14ac:dyDescent="0.2"/>
    <row r="1607" spans="1:16" customFormat="1" ht="24" hidden="1" customHeight="1" x14ac:dyDescent="0.2">
      <c r="A1607" s="28"/>
      <c r="B1607" s="31"/>
      <c r="C1607" s="31" t="str">
        <f>"販売指数 【" &amp; $D$1 &amp; "】"</f>
        <v>販売指数 【金額】</v>
      </c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8"/>
    </row>
    <row r="1608" spans="1:16" customFormat="1" ht="13" hidden="1" x14ac:dyDescent="0.2">
      <c r="A1608" s="28"/>
      <c r="B1608" s="30"/>
      <c r="C1608" s="30" t="str">
        <f>C77</f>
        <v>項目44</v>
      </c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27"/>
      <c r="P1608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609" spans="1:16" customFormat="1" ht="9" hidden="1" customHeight="1" x14ac:dyDescent="0.2"/>
    <row r="1610" spans="1:16" customFormat="1" ht="13" hidden="1" x14ac:dyDescent="0.2">
      <c r="B1610" s="345"/>
      <c r="C1610" s="345"/>
    </row>
    <row r="1611" spans="1:16" customFormat="1" ht="13" hidden="1" x14ac:dyDescent="0.2"/>
    <row r="1612" spans="1:16" customFormat="1" ht="13" hidden="1" x14ac:dyDescent="0.2"/>
    <row r="1613" spans="1:16" customFormat="1" ht="13" hidden="1" x14ac:dyDescent="0.2"/>
    <row r="1614" spans="1:16" customFormat="1" ht="13" hidden="1" x14ac:dyDescent="0.2"/>
    <row r="1615" spans="1:16" customFormat="1" ht="13" hidden="1" x14ac:dyDescent="0.2"/>
    <row r="1616" spans="1:16" customFormat="1" ht="13" hidden="1" x14ac:dyDescent="0.2"/>
    <row r="1617" customFormat="1" ht="13" hidden="1" x14ac:dyDescent="0.2"/>
    <row r="1618" customFormat="1" ht="13" hidden="1" x14ac:dyDescent="0.2"/>
    <row r="1619" customFormat="1" ht="13" hidden="1" x14ac:dyDescent="0.2"/>
    <row r="1620" customFormat="1" ht="13" hidden="1" x14ac:dyDescent="0.2"/>
    <row r="1621" customFormat="1" ht="13" hidden="1" x14ac:dyDescent="0.2"/>
    <row r="1622" customFormat="1" ht="13" hidden="1" x14ac:dyDescent="0.2"/>
    <row r="1623" customFormat="1" ht="13" hidden="1" x14ac:dyDescent="0.2"/>
    <row r="1624" customFormat="1" ht="13" hidden="1" x14ac:dyDescent="0.2"/>
    <row r="1625" customFormat="1" ht="13" hidden="1" x14ac:dyDescent="0.2"/>
    <row r="1626" customFormat="1" ht="13" hidden="1" x14ac:dyDescent="0.2"/>
    <row r="1627" customFormat="1" ht="13" hidden="1" x14ac:dyDescent="0.2"/>
    <row r="1628" customFormat="1" ht="13" hidden="1" x14ac:dyDescent="0.2"/>
    <row r="1629" customFormat="1" ht="13" hidden="1" x14ac:dyDescent="0.2"/>
    <row r="1630" customFormat="1" ht="13" hidden="1" x14ac:dyDescent="0.2"/>
    <row r="1631" customFormat="1" ht="13" hidden="1" x14ac:dyDescent="0.2"/>
    <row r="1632" customFormat="1" ht="13" hidden="1" x14ac:dyDescent="0.2"/>
    <row r="1633" spans="1:16" customFormat="1" ht="13" hidden="1" x14ac:dyDescent="0.2"/>
    <row r="1634" spans="1:16" customFormat="1" ht="13" hidden="1" x14ac:dyDescent="0.2"/>
    <row r="1635" spans="1:16" customFormat="1" ht="13" hidden="1" x14ac:dyDescent="0.2"/>
    <row r="1636" spans="1:16" customFormat="1" ht="13" hidden="1" x14ac:dyDescent="0.2"/>
    <row r="1637" spans="1:16" customFormat="1" ht="13" hidden="1" x14ac:dyDescent="0.2"/>
    <row r="1638" spans="1:16" customFormat="1" ht="24" hidden="1" customHeight="1" x14ac:dyDescent="0.2">
      <c r="A1638" s="28"/>
      <c r="B1638" s="31"/>
      <c r="C1638" s="31" t="str">
        <f>"販売指数 【" &amp; $D$1 &amp; "】"</f>
        <v>販売指数 【金額】</v>
      </c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8"/>
    </row>
    <row r="1639" spans="1:16" customFormat="1" ht="13" hidden="1" x14ac:dyDescent="0.2">
      <c r="A1639" s="28"/>
      <c r="B1639" s="30"/>
      <c r="C1639" s="30" t="str">
        <f>C78</f>
        <v>項目45</v>
      </c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27"/>
      <c r="P1639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640" spans="1:16" customFormat="1" ht="9" hidden="1" customHeight="1" x14ac:dyDescent="0.2"/>
    <row r="1641" spans="1:16" customFormat="1" ht="13" hidden="1" x14ac:dyDescent="0.2">
      <c r="B1641" s="345"/>
      <c r="C1641" s="345"/>
    </row>
    <row r="1642" spans="1:16" customFormat="1" ht="13" hidden="1" x14ac:dyDescent="0.2"/>
    <row r="1643" spans="1:16" customFormat="1" ht="13" hidden="1" x14ac:dyDescent="0.2"/>
    <row r="1644" spans="1:16" customFormat="1" ht="13" hidden="1" x14ac:dyDescent="0.2"/>
    <row r="1645" spans="1:16" customFormat="1" ht="13" hidden="1" x14ac:dyDescent="0.2"/>
    <row r="1646" spans="1:16" customFormat="1" ht="13" hidden="1" x14ac:dyDescent="0.2"/>
    <row r="1647" spans="1:16" customFormat="1" ht="13" hidden="1" x14ac:dyDescent="0.2"/>
    <row r="1648" spans="1:16" customFormat="1" ht="13" hidden="1" x14ac:dyDescent="0.2"/>
    <row r="1649" customFormat="1" ht="13" hidden="1" x14ac:dyDescent="0.2"/>
    <row r="1650" customFormat="1" ht="13" hidden="1" x14ac:dyDescent="0.2"/>
    <row r="1651" customFormat="1" ht="13" hidden="1" x14ac:dyDescent="0.2"/>
    <row r="1652" customFormat="1" ht="13" hidden="1" x14ac:dyDescent="0.2"/>
    <row r="1653" customFormat="1" ht="13" hidden="1" x14ac:dyDescent="0.2"/>
    <row r="1654" customFormat="1" ht="13" hidden="1" x14ac:dyDescent="0.2"/>
    <row r="1655" customFormat="1" ht="13" hidden="1" x14ac:dyDescent="0.2"/>
    <row r="1656" customFormat="1" ht="13" hidden="1" x14ac:dyDescent="0.2"/>
    <row r="1657" customFormat="1" ht="13" hidden="1" x14ac:dyDescent="0.2"/>
    <row r="1658" customFormat="1" ht="13" hidden="1" x14ac:dyDescent="0.2"/>
    <row r="1659" customFormat="1" ht="13" hidden="1" x14ac:dyDescent="0.2"/>
    <row r="1660" customFormat="1" ht="13" hidden="1" x14ac:dyDescent="0.2"/>
    <row r="1661" customFormat="1" ht="13" hidden="1" x14ac:dyDescent="0.2"/>
    <row r="1662" customFormat="1" ht="13" hidden="1" x14ac:dyDescent="0.2"/>
    <row r="1663" customFormat="1" ht="13" hidden="1" x14ac:dyDescent="0.2"/>
    <row r="1664" customFormat="1" ht="13" hidden="1" x14ac:dyDescent="0.2"/>
    <row r="1665" spans="1:16" customFormat="1" ht="13" hidden="1" x14ac:dyDescent="0.2"/>
    <row r="1666" spans="1:16" customFormat="1" ht="13" hidden="1" x14ac:dyDescent="0.2"/>
    <row r="1667" spans="1:16" customFormat="1" ht="13" hidden="1" x14ac:dyDescent="0.2"/>
    <row r="1668" spans="1:16" customFormat="1" ht="13" hidden="1" x14ac:dyDescent="0.2"/>
    <row r="1669" spans="1:16" customFormat="1" ht="24" hidden="1" customHeight="1" x14ac:dyDescent="0.2">
      <c r="A1669" s="28"/>
      <c r="B1669" s="31"/>
      <c r="C1669" s="31" t="str">
        <f>"販売指数 【" &amp; $D$1 &amp; "】"</f>
        <v>販売指数 【金額】</v>
      </c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8"/>
    </row>
    <row r="1670" spans="1:16" customFormat="1" ht="13" hidden="1" x14ac:dyDescent="0.2">
      <c r="A1670" s="28"/>
      <c r="B1670" s="30"/>
      <c r="C1670" s="30" t="str">
        <f>C79</f>
        <v>項目46</v>
      </c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27"/>
      <c r="P1670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671" spans="1:16" customFormat="1" ht="9" hidden="1" customHeight="1" x14ac:dyDescent="0.2"/>
    <row r="1672" spans="1:16" customFormat="1" ht="13" hidden="1" x14ac:dyDescent="0.2">
      <c r="B1672" s="345"/>
      <c r="C1672" s="345"/>
    </row>
    <row r="1673" spans="1:16" customFormat="1" ht="13" hidden="1" x14ac:dyDescent="0.2"/>
    <row r="1674" spans="1:16" customFormat="1" ht="13" hidden="1" x14ac:dyDescent="0.2"/>
    <row r="1675" spans="1:16" customFormat="1" ht="13" hidden="1" x14ac:dyDescent="0.2"/>
    <row r="1676" spans="1:16" customFormat="1" ht="13" hidden="1" x14ac:dyDescent="0.2"/>
    <row r="1677" spans="1:16" customFormat="1" ht="13" hidden="1" x14ac:dyDescent="0.2"/>
    <row r="1678" spans="1:16" customFormat="1" ht="13" hidden="1" x14ac:dyDescent="0.2"/>
    <row r="1679" spans="1:16" customFormat="1" ht="13" hidden="1" x14ac:dyDescent="0.2"/>
    <row r="1680" spans="1:16" customFormat="1" ht="13" hidden="1" x14ac:dyDescent="0.2"/>
    <row r="1681" customFormat="1" ht="13" hidden="1" x14ac:dyDescent="0.2"/>
    <row r="1682" customFormat="1" ht="13" hidden="1" x14ac:dyDescent="0.2"/>
    <row r="1683" customFormat="1" ht="13" hidden="1" x14ac:dyDescent="0.2"/>
    <row r="1684" customFormat="1" ht="13" hidden="1" x14ac:dyDescent="0.2"/>
    <row r="1685" customFormat="1" ht="13" hidden="1" x14ac:dyDescent="0.2"/>
    <row r="1686" customFormat="1" ht="13" hidden="1" x14ac:dyDescent="0.2"/>
    <row r="1687" customFormat="1" ht="13" hidden="1" x14ac:dyDescent="0.2"/>
    <row r="1688" customFormat="1" ht="13" hidden="1" x14ac:dyDescent="0.2"/>
    <row r="1689" customFormat="1" ht="13" hidden="1" x14ac:dyDescent="0.2"/>
    <row r="1690" customFormat="1" ht="13" hidden="1" x14ac:dyDescent="0.2"/>
    <row r="1691" customFormat="1" ht="13" hidden="1" x14ac:dyDescent="0.2"/>
    <row r="1692" customFormat="1" ht="13" hidden="1" x14ac:dyDescent="0.2"/>
    <row r="1693" customFormat="1" ht="13" hidden="1" x14ac:dyDescent="0.2"/>
    <row r="1694" customFormat="1" ht="13" hidden="1" x14ac:dyDescent="0.2"/>
    <row r="1695" customFormat="1" ht="13" hidden="1" x14ac:dyDescent="0.2"/>
    <row r="1696" customFormat="1" ht="13" hidden="1" x14ac:dyDescent="0.2"/>
    <row r="1697" spans="1:16" customFormat="1" ht="13" hidden="1" x14ac:dyDescent="0.2"/>
    <row r="1698" spans="1:16" customFormat="1" ht="13" hidden="1" x14ac:dyDescent="0.2"/>
    <row r="1699" spans="1:16" customFormat="1" ht="13" hidden="1" x14ac:dyDescent="0.2"/>
    <row r="1700" spans="1:16" customFormat="1" ht="24" hidden="1" customHeight="1" x14ac:dyDescent="0.2">
      <c r="A1700" s="28"/>
      <c r="B1700" s="31"/>
      <c r="C1700" s="31" t="str">
        <f>"販売指数 【" &amp; $D$1 &amp; "】"</f>
        <v>販売指数 【金額】</v>
      </c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8"/>
    </row>
    <row r="1701" spans="1:16" customFormat="1" ht="13" hidden="1" x14ac:dyDescent="0.2">
      <c r="A1701" s="28"/>
      <c r="B1701" s="30"/>
      <c r="C1701" s="30" t="str">
        <f>C80</f>
        <v>項目47</v>
      </c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27"/>
      <c r="P1701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702" spans="1:16" customFormat="1" ht="9" hidden="1" customHeight="1" x14ac:dyDescent="0.2"/>
    <row r="1703" spans="1:16" customFormat="1" ht="13" hidden="1" x14ac:dyDescent="0.2">
      <c r="B1703" s="345"/>
      <c r="C1703" s="345"/>
    </row>
    <row r="1704" spans="1:16" customFormat="1" ht="13" hidden="1" x14ac:dyDescent="0.2"/>
    <row r="1705" spans="1:16" customFormat="1" ht="13" hidden="1" x14ac:dyDescent="0.2"/>
    <row r="1706" spans="1:16" customFormat="1" ht="13" hidden="1" x14ac:dyDescent="0.2"/>
    <row r="1707" spans="1:16" customFormat="1" ht="13" hidden="1" x14ac:dyDescent="0.2"/>
    <row r="1708" spans="1:16" customFormat="1" ht="13" hidden="1" x14ac:dyDescent="0.2"/>
    <row r="1709" spans="1:16" customFormat="1" ht="13" hidden="1" x14ac:dyDescent="0.2"/>
    <row r="1710" spans="1:16" customFormat="1" ht="13" hidden="1" x14ac:dyDescent="0.2"/>
    <row r="1711" spans="1:16" customFormat="1" ht="13" hidden="1" x14ac:dyDescent="0.2"/>
    <row r="1712" spans="1:16" customFormat="1" ht="13" hidden="1" x14ac:dyDescent="0.2"/>
    <row r="1713" customFormat="1" ht="13" hidden="1" x14ac:dyDescent="0.2"/>
    <row r="1714" customFormat="1" ht="13" hidden="1" x14ac:dyDescent="0.2"/>
    <row r="1715" customFormat="1" ht="13" hidden="1" x14ac:dyDescent="0.2"/>
    <row r="1716" customFormat="1" ht="13" hidden="1" x14ac:dyDescent="0.2"/>
    <row r="1717" customFormat="1" ht="13" hidden="1" x14ac:dyDescent="0.2"/>
    <row r="1718" customFormat="1" ht="13" hidden="1" x14ac:dyDescent="0.2"/>
    <row r="1719" customFormat="1" ht="13" hidden="1" x14ac:dyDescent="0.2"/>
    <row r="1720" customFormat="1" ht="13" hidden="1" x14ac:dyDescent="0.2"/>
    <row r="1721" customFormat="1" ht="13" hidden="1" x14ac:dyDescent="0.2"/>
    <row r="1722" customFormat="1" ht="13" hidden="1" x14ac:dyDescent="0.2"/>
    <row r="1723" customFormat="1" ht="13" hidden="1" x14ac:dyDescent="0.2"/>
    <row r="1724" customFormat="1" ht="13" hidden="1" x14ac:dyDescent="0.2"/>
    <row r="1725" customFormat="1" ht="13" hidden="1" x14ac:dyDescent="0.2"/>
    <row r="1726" customFormat="1" ht="13" hidden="1" x14ac:dyDescent="0.2"/>
    <row r="1727" customFormat="1" ht="13" hidden="1" x14ac:dyDescent="0.2"/>
    <row r="1728" customFormat="1" ht="13" hidden="1" x14ac:dyDescent="0.2"/>
    <row r="1729" spans="1:16" customFormat="1" ht="13" hidden="1" x14ac:dyDescent="0.2"/>
    <row r="1730" spans="1:16" customFormat="1" ht="13" hidden="1" x14ac:dyDescent="0.2"/>
    <row r="1731" spans="1:16" customFormat="1" ht="24" hidden="1" customHeight="1" x14ac:dyDescent="0.2">
      <c r="A1731" s="28"/>
      <c r="B1731" s="31"/>
      <c r="C1731" s="31" t="str">
        <f>"販売指数 【" &amp; $D$1 &amp; "】"</f>
        <v>販売指数 【金額】</v>
      </c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8"/>
    </row>
    <row r="1732" spans="1:16" customFormat="1" ht="13" hidden="1" x14ac:dyDescent="0.2">
      <c r="A1732" s="28"/>
      <c r="B1732" s="30"/>
      <c r="C1732" s="30" t="str">
        <f>C81</f>
        <v>項目48</v>
      </c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27"/>
      <c r="P1732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733" spans="1:16" customFormat="1" ht="9" hidden="1" customHeight="1" x14ac:dyDescent="0.2"/>
    <row r="1734" spans="1:16" customFormat="1" ht="13" hidden="1" x14ac:dyDescent="0.2">
      <c r="B1734" s="345"/>
      <c r="C1734" s="345"/>
    </row>
    <row r="1735" spans="1:16" customFormat="1" ht="13" hidden="1" x14ac:dyDescent="0.2"/>
    <row r="1736" spans="1:16" customFormat="1" ht="13" hidden="1" x14ac:dyDescent="0.2"/>
    <row r="1737" spans="1:16" customFormat="1" ht="13" hidden="1" x14ac:dyDescent="0.2"/>
    <row r="1738" spans="1:16" customFormat="1" ht="13" hidden="1" x14ac:dyDescent="0.2"/>
    <row r="1739" spans="1:16" customFormat="1" ht="13" hidden="1" x14ac:dyDescent="0.2"/>
    <row r="1740" spans="1:16" customFormat="1" ht="13" hidden="1" x14ac:dyDescent="0.2"/>
    <row r="1741" spans="1:16" customFormat="1" ht="13" hidden="1" x14ac:dyDescent="0.2"/>
    <row r="1742" spans="1:16" customFormat="1" ht="13" hidden="1" x14ac:dyDescent="0.2"/>
    <row r="1743" spans="1:16" customFormat="1" ht="13" hidden="1" x14ac:dyDescent="0.2"/>
    <row r="1744" spans="1:16" customFormat="1" ht="13" hidden="1" x14ac:dyDescent="0.2"/>
    <row r="1745" customFormat="1" ht="13" hidden="1" x14ac:dyDescent="0.2"/>
    <row r="1746" customFormat="1" ht="13" hidden="1" x14ac:dyDescent="0.2"/>
    <row r="1747" customFormat="1" ht="13" hidden="1" x14ac:dyDescent="0.2"/>
    <row r="1748" customFormat="1" ht="13" hidden="1" x14ac:dyDescent="0.2"/>
    <row r="1749" customFormat="1" ht="13" hidden="1" x14ac:dyDescent="0.2"/>
    <row r="1750" customFormat="1" ht="13" hidden="1" x14ac:dyDescent="0.2"/>
    <row r="1751" customFormat="1" ht="13" hidden="1" x14ac:dyDescent="0.2"/>
    <row r="1752" customFormat="1" ht="13" hidden="1" x14ac:dyDescent="0.2"/>
    <row r="1753" customFormat="1" ht="13" hidden="1" x14ac:dyDescent="0.2"/>
    <row r="1754" customFormat="1" ht="13" hidden="1" x14ac:dyDescent="0.2"/>
    <row r="1755" customFormat="1" ht="13" hidden="1" x14ac:dyDescent="0.2"/>
    <row r="1756" customFormat="1" ht="13" hidden="1" x14ac:dyDescent="0.2"/>
    <row r="1757" customFormat="1" ht="13" hidden="1" x14ac:dyDescent="0.2"/>
    <row r="1758" customFormat="1" ht="13" hidden="1" x14ac:dyDescent="0.2"/>
    <row r="1759" customFormat="1" ht="13" hidden="1" x14ac:dyDescent="0.2"/>
    <row r="1760" customFormat="1" ht="13" hidden="1" x14ac:dyDescent="0.2"/>
    <row r="1761" spans="1:16" customFormat="1" ht="13" hidden="1" x14ac:dyDescent="0.2"/>
    <row r="1762" spans="1:16" customFormat="1" ht="24" hidden="1" customHeight="1" x14ac:dyDescent="0.2">
      <c r="A1762" s="28"/>
      <c r="B1762" s="31"/>
      <c r="C1762" s="31" t="str">
        <f>"販売指数 【" &amp; $D$1 &amp; "】"</f>
        <v>販売指数 【金額】</v>
      </c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8"/>
    </row>
    <row r="1763" spans="1:16" customFormat="1" ht="13" hidden="1" x14ac:dyDescent="0.2">
      <c r="A1763" s="28"/>
      <c r="B1763" s="30"/>
      <c r="C1763" s="30" t="str">
        <f>C82</f>
        <v>項目49</v>
      </c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27"/>
      <c r="P1763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764" spans="1:16" customFormat="1" ht="9" hidden="1" customHeight="1" x14ac:dyDescent="0.2"/>
    <row r="1765" spans="1:16" customFormat="1" ht="13" hidden="1" x14ac:dyDescent="0.2">
      <c r="B1765" s="345"/>
      <c r="C1765" s="345"/>
    </row>
    <row r="1766" spans="1:16" customFormat="1" ht="13" hidden="1" x14ac:dyDescent="0.2"/>
    <row r="1767" spans="1:16" customFormat="1" ht="13" hidden="1" x14ac:dyDescent="0.2"/>
    <row r="1768" spans="1:16" customFormat="1" ht="13" hidden="1" x14ac:dyDescent="0.2"/>
    <row r="1769" spans="1:16" customFormat="1" ht="13" hidden="1" x14ac:dyDescent="0.2"/>
    <row r="1770" spans="1:16" customFormat="1" ht="13" hidden="1" x14ac:dyDescent="0.2"/>
    <row r="1771" spans="1:16" customFormat="1" ht="13" hidden="1" x14ac:dyDescent="0.2"/>
    <row r="1772" spans="1:16" customFormat="1" ht="13" hidden="1" x14ac:dyDescent="0.2"/>
    <row r="1773" spans="1:16" customFormat="1" ht="13" hidden="1" x14ac:dyDescent="0.2"/>
    <row r="1774" spans="1:16" customFormat="1" ht="13" hidden="1" x14ac:dyDescent="0.2"/>
    <row r="1775" spans="1:16" customFormat="1" ht="13" hidden="1" x14ac:dyDescent="0.2"/>
    <row r="1776" spans="1:16" customFormat="1" ht="13" hidden="1" x14ac:dyDescent="0.2"/>
    <row r="1777" customFormat="1" ht="13" hidden="1" x14ac:dyDescent="0.2"/>
    <row r="1778" customFormat="1" ht="13" hidden="1" x14ac:dyDescent="0.2"/>
    <row r="1779" customFormat="1" ht="13" hidden="1" x14ac:dyDescent="0.2"/>
    <row r="1780" customFormat="1" ht="13" hidden="1" x14ac:dyDescent="0.2"/>
    <row r="1781" customFormat="1" ht="13" hidden="1" x14ac:dyDescent="0.2"/>
    <row r="1782" customFormat="1" ht="13" hidden="1" x14ac:dyDescent="0.2"/>
    <row r="1783" customFormat="1" ht="13" hidden="1" x14ac:dyDescent="0.2"/>
    <row r="1784" customFormat="1" ht="13" hidden="1" x14ac:dyDescent="0.2"/>
    <row r="1785" customFormat="1" ht="13" hidden="1" x14ac:dyDescent="0.2"/>
    <row r="1786" customFormat="1" ht="13" hidden="1" x14ac:dyDescent="0.2"/>
    <row r="1787" customFormat="1" ht="13" hidden="1" x14ac:dyDescent="0.2"/>
    <row r="1788" customFormat="1" ht="13" hidden="1" x14ac:dyDescent="0.2"/>
    <row r="1789" customFormat="1" ht="13" hidden="1" x14ac:dyDescent="0.2"/>
    <row r="1790" customFormat="1" ht="13" hidden="1" x14ac:dyDescent="0.2"/>
    <row r="1791" customFormat="1" ht="13" hidden="1" x14ac:dyDescent="0.2"/>
    <row r="1792" customFormat="1" ht="13" hidden="1" x14ac:dyDescent="0.2"/>
    <row r="1793" spans="1:16" customFormat="1" ht="24" hidden="1" customHeight="1" x14ac:dyDescent="0.2">
      <c r="A1793" s="28"/>
      <c r="B1793" s="31"/>
      <c r="C1793" s="31" t="str">
        <f>"販売指数 【" &amp; $D$1 &amp; "】"</f>
        <v>販売指数 【金額】</v>
      </c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8"/>
    </row>
    <row r="1794" spans="1:16" customFormat="1" ht="13" hidden="1" x14ac:dyDescent="0.2">
      <c r="A1794" s="28"/>
      <c r="B1794" s="30"/>
      <c r="C1794" s="30" t="str">
        <f>C83</f>
        <v>項目50</v>
      </c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27"/>
      <c r="P1794" s="27" t="str">
        <f>IF(分析POS名称="","",分析POS名称) &amp;  " (" &amp; IF(分析数=1, 分析開始年月, 分析開始年月 &amp; "～" &amp; 分析終了年月) &amp; ")"</f>
        <v>RDS06 スーパー  04 首都圏 (2017年4月～2018年3月)</v>
      </c>
    </row>
    <row r="1795" spans="1:16" customFormat="1" ht="9" hidden="1" customHeight="1" x14ac:dyDescent="0.2"/>
    <row r="1796" spans="1:16" customFormat="1" ht="14.25" hidden="1" customHeight="1" x14ac:dyDescent="0.2">
      <c r="B1796" s="345"/>
      <c r="C1796" s="345"/>
    </row>
    <row r="1797" spans="1:16" customFormat="1" ht="14.25" hidden="1" customHeight="1" x14ac:dyDescent="0.2"/>
    <row r="1798" spans="1:16" customFormat="1" ht="14.25" hidden="1" customHeight="1" x14ac:dyDescent="0.2"/>
    <row r="1799" spans="1:16" customFormat="1" ht="14.25" hidden="1" customHeight="1" x14ac:dyDescent="0.2"/>
    <row r="1800" spans="1:16" customFormat="1" ht="14.25" hidden="1" customHeight="1" x14ac:dyDescent="0.2"/>
    <row r="1801" spans="1:16" customFormat="1" ht="14.25" hidden="1" customHeight="1" x14ac:dyDescent="0.2"/>
    <row r="1802" spans="1:16" customFormat="1" ht="14.25" hidden="1" customHeight="1" x14ac:dyDescent="0.2"/>
    <row r="1803" spans="1:16" customFormat="1" ht="14.25" hidden="1" customHeight="1" x14ac:dyDescent="0.2"/>
    <row r="1804" spans="1:16" customFormat="1" ht="14.25" hidden="1" customHeight="1" x14ac:dyDescent="0.2"/>
    <row r="1805" spans="1:16" customFormat="1" ht="14.25" hidden="1" customHeight="1" x14ac:dyDescent="0.2"/>
    <row r="1806" spans="1:16" customFormat="1" ht="14.25" hidden="1" customHeight="1" x14ac:dyDescent="0.2"/>
    <row r="1807" spans="1:16" customFormat="1" ht="14.25" hidden="1" customHeight="1" x14ac:dyDescent="0.2"/>
    <row r="1808" spans="1:16" customFormat="1" ht="14.25" hidden="1" customHeight="1" x14ac:dyDescent="0.2"/>
    <row r="1809" customFormat="1" ht="14.25" hidden="1" customHeight="1" x14ac:dyDescent="0.2"/>
    <row r="1810" customFormat="1" ht="14.25" hidden="1" customHeight="1" x14ac:dyDescent="0.2"/>
    <row r="1811" customFormat="1" ht="14.25" hidden="1" customHeight="1" x14ac:dyDescent="0.2"/>
    <row r="1812" customFormat="1" ht="14.25" hidden="1" customHeight="1" x14ac:dyDescent="0.2"/>
    <row r="1813" customFormat="1" ht="14.25" hidden="1" customHeight="1" x14ac:dyDescent="0.2"/>
    <row r="1814" customFormat="1" ht="14.25" hidden="1" customHeight="1" x14ac:dyDescent="0.2"/>
    <row r="1815" customFormat="1" ht="14.25" hidden="1" customHeight="1" x14ac:dyDescent="0.2"/>
    <row r="1816" customFormat="1" ht="14.25" hidden="1" customHeight="1" x14ac:dyDescent="0.2"/>
    <row r="1817" customFormat="1" ht="14.25" hidden="1" customHeight="1" x14ac:dyDescent="0.2"/>
    <row r="1818" customFormat="1" ht="14.25" hidden="1" customHeight="1" x14ac:dyDescent="0.2"/>
    <row r="1819" customFormat="1" ht="14.25" hidden="1" customHeight="1" x14ac:dyDescent="0.2"/>
    <row r="1820" customFormat="1" ht="14.25" hidden="1" customHeight="1" x14ac:dyDescent="0.2"/>
    <row r="1821" ht="14.25" hidden="1" customHeight="1" x14ac:dyDescent="0.2"/>
    <row r="1822" ht="14.25" hidden="1" customHeight="1" x14ac:dyDescent="0.2"/>
    <row r="1823" ht="14.25" hidden="1" customHeight="1" x14ac:dyDescent="0.2"/>
    <row r="1824" ht="14.25" hidden="1" customHeight="1" x14ac:dyDescent="0.2"/>
    <row r="1825" hidden="1" x14ac:dyDescent="0.2"/>
    <row r="1826" hidden="1" x14ac:dyDescent="0.2"/>
    <row r="1827" hidden="1" x14ac:dyDescent="0.2"/>
    <row r="1828" hidden="1" x14ac:dyDescent="0.2"/>
    <row r="1829" hidden="1" x14ac:dyDescent="0.2"/>
    <row r="1830" hidden="1" x14ac:dyDescent="0.2"/>
    <row r="1831" hidden="1" x14ac:dyDescent="0.2"/>
    <row r="1832" hidden="1" x14ac:dyDescent="0.2"/>
    <row r="1833" hidden="1" x14ac:dyDescent="0.2"/>
    <row r="1834" hidden="1" x14ac:dyDescent="0.2"/>
    <row r="1835" hidden="1" x14ac:dyDescent="0.2"/>
    <row r="1836" hidden="1" x14ac:dyDescent="0.2"/>
    <row r="1837" hidden="1" x14ac:dyDescent="0.2"/>
    <row r="1838" hidden="1" x14ac:dyDescent="0.2"/>
    <row r="1839" hidden="1" x14ac:dyDescent="0.2"/>
    <row r="1840" hidden="1" x14ac:dyDescent="0.2"/>
    <row r="1841" hidden="1" x14ac:dyDescent="0.2"/>
    <row r="1842" hidden="1" x14ac:dyDescent="0.2"/>
    <row r="1843" hidden="1" x14ac:dyDescent="0.2"/>
    <row r="1844" hidden="1" x14ac:dyDescent="0.2"/>
    <row r="1845" hidden="1" x14ac:dyDescent="0.2"/>
    <row r="1846" hidden="1" x14ac:dyDescent="0.2"/>
    <row r="1847" hidden="1" x14ac:dyDescent="0.2"/>
    <row r="1848" hidden="1" x14ac:dyDescent="0.2"/>
    <row r="1849" hidden="1" x14ac:dyDescent="0.2"/>
    <row r="1850" hidden="1" x14ac:dyDescent="0.2"/>
    <row r="1851" hidden="1" x14ac:dyDescent="0.2"/>
    <row r="1852" hidden="1" x14ac:dyDescent="0.2"/>
    <row r="1853" hidden="1" x14ac:dyDescent="0.2"/>
    <row r="1854" hidden="1" x14ac:dyDescent="0.2"/>
    <row r="1855" hidden="1" x14ac:dyDescent="0.2"/>
    <row r="1856" hidden="1" x14ac:dyDescent="0.2"/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hidden="1" x14ac:dyDescent="0.2"/>
    <row r="1890" hidden="1" x14ac:dyDescent="0.2"/>
    <row r="1891" hidden="1" x14ac:dyDescent="0.2"/>
    <row r="1892" hidden="1" x14ac:dyDescent="0.2"/>
    <row r="1893" hidden="1" x14ac:dyDescent="0.2"/>
    <row r="1894" hidden="1" x14ac:dyDescent="0.2"/>
    <row r="1895" hidden="1" x14ac:dyDescent="0.2"/>
    <row r="1896" hidden="1" x14ac:dyDescent="0.2"/>
    <row r="1897" hidden="1" x14ac:dyDescent="0.2"/>
    <row r="1898" hidden="1" x14ac:dyDescent="0.2"/>
    <row r="1899" hidden="1" x14ac:dyDescent="0.2"/>
    <row r="1900" hidden="1" x14ac:dyDescent="0.2"/>
    <row r="1901" hidden="1" x14ac:dyDescent="0.2"/>
    <row r="1902" hidden="1" x14ac:dyDescent="0.2"/>
    <row r="1903" hidden="1" x14ac:dyDescent="0.2"/>
    <row r="1904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hidden="1" x14ac:dyDescent="0.2"/>
    <row r="1954" hidden="1" x14ac:dyDescent="0.2"/>
    <row r="1955" hidden="1" x14ac:dyDescent="0.2"/>
    <row r="1956" hidden="1" x14ac:dyDescent="0.2"/>
    <row r="1957" hidden="1" x14ac:dyDescent="0.2"/>
    <row r="1958" hidden="1" x14ac:dyDescent="0.2"/>
    <row r="1959" hidden="1" x14ac:dyDescent="0.2"/>
    <row r="1960" hidden="1" x14ac:dyDescent="0.2"/>
    <row r="1961" hidden="1" x14ac:dyDescent="0.2"/>
    <row r="1962" hidden="1" x14ac:dyDescent="0.2"/>
    <row r="1963" hidden="1" x14ac:dyDescent="0.2"/>
    <row r="1964" hidden="1" x14ac:dyDescent="0.2"/>
    <row r="1965" hidden="1" x14ac:dyDescent="0.2"/>
    <row r="1966" hidden="1" x14ac:dyDescent="0.2"/>
    <row r="1967" hidden="1" x14ac:dyDescent="0.2"/>
    <row r="1968" hidden="1" x14ac:dyDescent="0.2"/>
    <row r="1969" hidden="1" x14ac:dyDescent="0.2"/>
    <row r="1970" hidden="1" x14ac:dyDescent="0.2"/>
    <row r="1971" hidden="1" x14ac:dyDescent="0.2"/>
    <row r="1972" hidden="1" x14ac:dyDescent="0.2"/>
    <row r="1973" hidden="1" x14ac:dyDescent="0.2"/>
    <row r="1974" hidden="1" x14ac:dyDescent="0.2"/>
    <row r="1975" hidden="1" x14ac:dyDescent="0.2"/>
    <row r="1976" hidden="1" x14ac:dyDescent="0.2"/>
    <row r="1977" hidden="1" x14ac:dyDescent="0.2"/>
    <row r="1978" hidden="1" x14ac:dyDescent="0.2"/>
    <row r="1979" hidden="1" x14ac:dyDescent="0.2"/>
    <row r="1980" hidden="1" x14ac:dyDescent="0.2"/>
    <row r="1981" hidden="1" x14ac:dyDescent="0.2"/>
    <row r="1982" hidden="1" x14ac:dyDescent="0.2"/>
    <row r="1983" hidden="1" x14ac:dyDescent="0.2"/>
    <row r="1984" hidden="1" x14ac:dyDescent="0.2"/>
    <row r="1985" hidden="1" x14ac:dyDescent="0.2"/>
    <row r="1986" hidden="1" x14ac:dyDescent="0.2"/>
    <row r="1987" hidden="1" x14ac:dyDescent="0.2"/>
    <row r="1988" hidden="1" x14ac:dyDescent="0.2"/>
    <row r="1989" hidden="1" x14ac:dyDescent="0.2"/>
    <row r="1990" hidden="1" x14ac:dyDescent="0.2"/>
    <row r="1991" hidden="1" x14ac:dyDescent="0.2"/>
    <row r="1992" hidden="1" x14ac:dyDescent="0.2"/>
    <row r="1993" hidden="1" x14ac:dyDescent="0.2"/>
    <row r="1994" hidden="1" x14ac:dyDescent="0.2"/>
    <row r="1995" hidden="1" x14ac:dyDescent="0.2"/>
    <row r="1996" hidden="1" x14ac:dyDescent="0.2"/>
    <row r="1997" hidden="1" x14ac:dyDescent="0.2"/>
    <row r="1998" hidden="1" x14ac:dyDescent="0.2"/>
    <row r="1999" hidden="1" x14ac:dyDescent="0.2"/>
    <row r="2000" hidden="1" x14ac:dyDescent="0.2"/>
    <row r="2001" hidden="1" x14ac:dyDescent="0.2"/>
    <row r="2002" hidden="1" x14ac:dyDescent="0.2"/>
    <row r="2003" hidden="1" x14ac:dyDescent="0.2"/>
    <row r="2004" hidden="1" x14ac:dyDescent="0.2"/>
    <row r="2005" hidden="1" x14ac:dyDescent="0.2"/>
    <row r="2006" hidden="1" x14ac:dyDescent="0.2"/>
    <row r="2007" hidden="1" x14ac:dyDescent="0.2"/>
    <row r="2008" hidden="1" x14ac:dyDescent="0.2"/>
    <row r="2009" hidden="1" x14ac:dyDescent="0.2"/>
    <row r="2010" hidden="1" x14ac:dyDescent="0.2"/>
    <row r="2011" hidden="1" x14ac:dyDescent="0.2"/>
    <row r="2012" hidden="1" x14ac:dyDescent="0.2"/>
    <row r="2013" hidden="1" x14ac:dyDescent="0.2"/>
    <row r="2014" hidden="1" x14ac:dyDescent="0.2"/>
    <row r="2015" hidden="1" x14ac:dyDescent="0.2"/>
    <row r="2016" hidden="1" x14ac:dyDescent="0.2"/>
    <row r="2017" hidden="1" x14ac:dyDescent="0.2"/>
    <row r="2018" hidden="1" x14ac:dyDescent="0.2"/>
    <row r="2019" hidden="1" x14ac:dyDescent="0.2"/>
    <row r="2020" hidden="1" x14ac:dyDescent="0.2"/>
    <row r="2021" hidden="1" x14ac:dyDescent="0.2"/>
    <row r="2022" hidden="1" x14ac:dyDescent="0.2"/>
    <row r="2023" hidden="1" x14ac:dyDescent="0.2"/>
    <row r="2024" hidden="1" x14ac:dyDescent="0.2"/>
    <row r="2025" hidden="1" x14ac:dyDescent="0.2"/>
    <row r="2026" hidden="1" x14ac:dyDescent="0.2"/>
    <row r="2027" hidden="1" x14ac:dyDescent="0.2"/>
    <row r="2028" hidden="1" x14ac:dyDescent="0.2"/>
    <row r="2029" hidden="1" x14ac:dyDescent="0.2"/>
    <row r="2030" hidden="1" x14ac:dyDescent="0.2"/>
    <row r="2031" hidden="1" x14ac:dyDescent="0.2"/>
    <row r="2032" hidden="1" x14ac:dyDescent="0.2"/>
    <row r="2033" hidden="1" x14ac:dyDescent="0.2"/>
    <row r="2034" hidden="1" x14ac:dyDescent="0.2"/>
    <row r="2035" hidden="1" x14ac:dyDescent="0.2"/>
    <row r="2036" hidden="1" x14ac:dyDescent="0.2"/>
    <row r="2037" hidden="1" x14ac:dyDescent="0.2"/>
    <row r="2038" hidden="1" x14ac:dyDescent="0.2"/>
    <row r="2039" hidden="1" x14ac:dyDescent="0.2"/>
    <row r="2040" hidden="1" x14ac:dyDescent="0.2"/>
    <row r="2041" hidden="1" x14ac:dyDescent="0.2"/>
    <row r="2042" hidden="1" x14ac:dyDescent="0.2"/>
    <row r="2043" hidden="1" x14ac:dyDescent="0.2"/>
    <row r="2044" hidden="1" x14ac:dyDescent="0.2"/>
    <row r="2045" hidden="1" x14ac:dyDescent="0.2"/>
    <row r="2046" hidden="1" x14ac:dyDescent="0.2"/>
    <row r="2047" hidden="1" x14ac:dyDescent="0.2"/>
    <row r="2048" hidden="1" x14ac:dyDescent="0.2"/>
    <row r="2049" hidden="1" x14ac:dyDescent="0.2"/>
    <row r="2050" hidden="1" x14ac:dyDescent="0.2"/>
    <row r="2051" hidden="1" x14ac:dyDescent="0.2"/>
    <row r="2052" hidden="1" x14ac:dyDescent="0.2"/>
    <row r="2053" hidden="1" x14ac:dyDescent="0.2"/>
    <row r="2054" hidden="1" x14ac:dyDescent="0.2"/>
    <row r="2055" hidden="1" x14ac:dyDescent="0.2"/>
    <row r="2056" hidden="1" x14ac:dyDescent="0.2"/>
    <row r="2057" hidden="1" x14ac:dyDescent="0.2"/>
    <row r="2058" hidden="1" x14ac:dyDescent="0.2"/>
    <row r="2059" hidden="1" x14ac:dyDescent="0.2"/>
    <row r="2060" hidden="1" x14ac:dyDescent="0.2"/>
    <row r="2061" hidden="1" x14ac:dyDescent="0.2"/>
    <row r="2062" hidden="1" x14ac:dyDescent="0.2"/>
    <row r="2063" hidden="1" x14ac:dyDescent="0.2"/>
    <row r="2064" hidden="1" x14ac:dyDescent="0.2"/>
    <row r="2065" hidden="1" x14ac:dyDescent="0.2"/>
    <row r="2066" hidden="1" x14ac:dyDescent="0.2"/>
    <row r="2067" hidden="1" x14ac:dyDescent="0.2"/>
    <row r="2068" hidden="1" x14ac:dyDescent="0.2"/>
    <row r="2069" hidden="1" x14ac:dyDescent="0.2"/>
    <row r="2070" hidden="1" x14ac:dyDescent="0.2"/>
    <row r="2071" hidden="1" x14ac:dyDescent="0.2"/>
    <row r="2072" hidden="1" x14ac:dyDescent="0.2"/>
    <row r="2073" hidden="1" x14ac:dyDescent="0.2"/>
    <row r="2074" hidden="1" x14ac:dyDescent="0.2"/>
    <row r="2075" hidden="1" x14ac:dyDescent="0.2"/>
    <row r="2076" hidden="1" x14ac:dyDescent="0.2"/>
    <row r="2077" hidden="1" x14ac:dyDescent="0.2"/>
    <row r="2078" hidden="1" x14ac:dyDescent="0.2"/>
    <row r="2079" hidden="1" x14ac:dyDescent="0.2"/>
    <row r="2080" hidden="1" x14ac:dyDescent="0.2"/>
    <row r="2081" hidden="1" x14ac:dyDescent="0.2"/>
    <row r="2082" hidden="1" x14ac:dyDescent="0.2"/>
    <row r="2083" hidden="1" x14ac:dyDescent="0.2"/>
    <row r="2084" hidden="1" x14ac:dyDescent="0.2"/>
    <row r="2085" hidden="1" x14ac:dyDescent="0.2"/>
    <row r="2086" hidden="1" x14ac:dyDescent="0.2"/>
    <row r="2087" hidden="1" x14ac:dyDescent="0.2"/>
    <row r="2088" hidden="1" x14ac:dyDescent="0.2"/>
    <row r="2089" hidden="1" x14ac:dyDescent="0.2"/>
    <row r="2090" hidden="1" x14ac:dyDescent="0.2"/>
    <row r="2091" hidden="1" x14ac:dyDescent="0.2"/>
    <row r="2092" hidden="1" x14ac:dyDescent="0.2"/>
    <row r="2093" hidden="1" x14ac:dyDescent="0.2"/>
    <row r="2094" hidden="1" x14ac:dyDescent="0.2"/>
    <row r="2095" hidden="1" x14ac:dyDescent="0.2"/>
    <row r="2096" hidden="1" x14ac:dyDescent="0.2"/>
    <row r="2097" hidden="1" x14ac:dyDescent="0.2"/>
    <row r="2098" hidden="1" x14ac:dyDescent="0.2"/>
    <row r="2099" hidden="1" x14ac:dyDescent="0.2"/>
    <row r="2100" hidden="1" x14ac:dyDescent="0.2"/>
    <row r="2101" hidden="1" x14ac:dyDescent="0.2"/>
    <row r="2102" hidden="1" x14ac:dyDescent="0.2"/>
    <row r="2103" hidden="1" x14ac:dyDescent="0.2"/>
    <row r="2104" hidden="1" x14ac:dyDescent="0.2"/>
    <row r="2105" hidden="1" x14ac:dyDescent="0.2"/>
    <row r="2106" hidden="1" x14ac:dyDescent="0.2"/>
    <row r="2107" hidden="1" x14ac:dyDescent="0.2"/>
    <row r="2108" hidden="1" x14ac:dyDescent="0.2"/>
    <row r="2109" hidden="1" x14ac:dyDescent="0.2"/>
    <row r="2110" hidden="1" x14ac:dyDescent="0.2"/>
    <row r="2111" hidden="1" x14ac:dyDescent="0.2"/>
    <row r="2112" hidden="1" x14ac:dyDescent="0.2"/>
    <row r="2113" hidden="1" x14ac:dyDescent="0.2"/>
    <row r="2114" hidden="1" x14ac:dyDescent="0.2"/>
    <row r="2115" hidden="1" x14ac:dyDescent="0.2"/>
    <row r="2116" hidden="1" x14ac:dyDescent="0.2"/>
    <row r="2117" hidden="1" x14ac:dyDescent="0.2"/>
    <row r="2118" hidden="1" x14ac:dyDescent="0.2"/>
    <row r="2119" hidden="1" x14ac:dyDescent="0.2"/>
    <row r="2120" hidden="1" x14ac:dyDescent="0.2"/>
    <row r="2121" hidden="1" x14ac:dyDescent="0.2"/>
    <row r="2122" hidden="1" x14ac:dyDescent="0.2"/>
    <row r="2123" hidden="1" x14ac:dyDescent="0.2"/>
    <row r="2124" hidden="1" x14ac:dyDescent="0.2"/>
    <row r="2125" hidden="1" x14ac:dyDescent="0.2"/>
    <row r="2126" hidden="1" x14ac:dyDescent="0.2"/>
    <row r="2127" hidden="1" x14ac:dyDescent="0.2"/>
    <row r="2128" hidden="1" x14ac:dyDescent="0.2"/>
    <row r="2129" hidden="1" x14ac:dyDescent="0.2"/>
    <row r="2130" hidden="1" x14ac:dyDescent="0.2"/>
    <row r="2131" hidden="1" x14ac:dyDescent="0.2"/>
    <row r="2132" hidden="1" x14ac:dyDescent="0.2"/>
    <row r="2133" hidden="1" x14ac:dyDescent="0.2"/>
    <row r="2134" hidden="1" x14ac:dyDescent="0.2"/>
    <row r="2135" hidden="1" x14ac:dyDescent="0.2"/>
    <row r="2136" hidden="1" x14ac:dyDescent="0.2"/>
    <row r="2137" hidden="1" x14ac:dyDescent="0.2"/>
    <row r="2138" hidden="1" x14ac:dyDescent="0.2"/>
    <row r="2139" hidden="1" x14ac:dyDescent="0.2"/>
    <row r="2140" hidden="1" x14ac:dyDescent="0.2"/>
    <row r="2141" hidden="1" x14ac:dyDescent="0.2"/>
    <row r="2142" hidden="1" x14ac:dyDescent="0.2"/>
    <row r="2143" hidden="1" x14ac:dyDescent="0.2"/>
    <row r="2144" hidden="1" x14ac:dyDescent="0.2"/>
    <row r="2145" hidden="1" x14ac:dyDescent="0.2"/>
    <row r="2146" hidden="1" x14ac:dyDescent="0.2"/>
    <row r="2147" hidden="1" x14ac:dyDescent="0.2"/>
    <row r="2148" hidden="1" x14ac:dyDescent="0.2"/>
    <row r="2149" hidden="1" x14ac:dyDescent="0.2"/>
    <row r="2150" hidden="1" x14ac:dyDescent="0.2"/>
    <row r="2151" hidden="1" x14ac:dyDescent="0.2"/>
    <row r="2152" hidden="1" x14ac:dyDescent="0.2"/>
    <row r="2153" hidden="1" x14ac:dyDescent="0.2"/>
    <row r="2154" hidden="1" x14ac:dyDescent="0.2"/>
    <row r="2155" hidden="1" x14ac:dyDescent="0.2"/>
    <row r="2156" hidden="1" x14ac:dyDescent="0.2"/>
    <row r="2157" hidden="1" x14ac:dyDescent="0.2"/>
    <row r="2158" hidden="1" x14ac:dyDescent="0.2"/>
    <row r="2159" hidden="1" x14ac:dyDescent="0.2"/>
    <row r="2160" hidden="1" x14ac:dyDescent="0.2"/>
    <row r="2161" hidden="1" x14ac:dyDescent="0.2"/>
    <row r="2162" hidden="1" x14ac:dyDescent="0.2"/>
    <row r="2163" hidden="1" x14ac:dyDescent="0.2"/>
    <row r="2164" hidden="1" x14ac:dyDescent="0.2"/>
    <row r="2165" hidden="1" x14ac:dyDescent="0.2"/>
    <row r="2166" hidden="1" x14ac:dyDescent="0.2"/>
    <row r="2167" hidden="1" x14ac:dyDescent="0.2"/>
    <row r="2168" hidden="1" x14ac:dyDescent="0.2"/>
    <row r="2169" hidden="1" x14ac:dyDescent="0.2"/>
    <row r="2170" hidden="1" x14ac:dyDescent="0.2"/>
    <row r="2171" hidden="1" x14ac:dyDescent="0.2"/>
    <row r="2172" hidden="1" x14ac:dyDescent="0.2"/>
    <row r="2173" hidden="1" x14ac:dyDescent="0.2"/>
    <row r="2174" hidden="1" x14ac:dyDescent="0.2"/>
    <row r="2175" hidden="1" x14ac:dyDescent="0.2"/>
    <row r="2176" hidden="1" x14ac:dyDescent="0.2"/>
    <row r="2177" hidden="1" x14ac:dyDescent="0.2"/>
    <row r="2178" hidden="1" x14ac:dyDescent="0.2"/>
    <row r="2179" hidden="1" x14ac:dyDescent="0.2"/>
    <row r="2180" hidden="1" x14ac:dyDescent="0.2"/>
    <row r="2181" hidden="1" x14ac:dyDescent="0.2"/>
    <row r="2182" hidden="1" x14ac:dyDescent="0.2"/>
    <row r="2183" hidden="1" x14ac:dyDescent="0.2"/>
    <row r="2184" hidden="1" x14ac:dyDescent="0.2"/>
    <row r="2185" hidden="1" x14ac:dyDescent="0.2"/>
    <row r="2186" hidden="1" x14ac:dyDescent="0.2"/>
    <row r="2187" hidden="1" x14ac:dyDescent="0.2"/>
    <row r="2188" hidden="1" x14ac:dyDescent="0.2"/>
    <row r="2189" hidden="1" x14ac:dyDescent="0.2"/>
    <row r="2190" hidden="1" x14ac:dyDescent="0.2"/>
    <row r="2191" hidden="1" x14ac:dyDescent="0.2"/>
    <row r="2192" hidden="1" x14ac:dyDescent="0.2"/>
    <row r="2193" hidden="1" x14ac:dyDescent="0.2"/>
    <row r="2194" hidden="1" x14ac:dyDescent="0.2"/>
    <row r="2195" hidden="1" x14ac:dyDescent="0.2"/>
    <row r="2196" hidden="1" x14ac:dyDescent="0.2"/>
    <row r="2197" hidden="1" x14ac:dyDescent="0.2"/>
    <row r="2198" hidden="1" x14ac:dyDescent="0.2"/>
    <row r="2199" hidden="1" x14ac:dyDescent="0.2"/>
    <row r="2200" hidden="1" x14ac:dyDescent="0.2"/>
    <row r="2201" hidden="1" x14ac:dyDescent="0.2"/>
    <row r="2202" hidden="1" x14ac:dyDescent="0.2"/>
    <row r="2203" hidden="1" x14ac:dyDescent="0.2"/>
    <row r="2204" hidden="1" x14ac:dyDescent="0.2"/>
    <row r="2205" hidden="1" x14ac:dyDescent="0.2"/>
    <row r="2206" hidden="1" x14ac:dyDescent="0.2"/>
    <row r="2207" hidden="1" x14ac:dyDescent="0.2"/>
    <row r="2208" hidden="1" x14ac:dyDescent="0.2"/>
    <row r="2209" hidden="1" x14ac:dyDescent="0.2"/>
    <row r="2210" hidden="1" x14ac:dyDescent="0.2"/>
    <row r="2211" hidden="1" x14ac:dyDescent="0.2"/>
    <row r="2212" hidden="1" x14ac:dyDescent="0.2"/>
    <row r="2213" hidden="1" x14ac:dyDescent="0.2"/>
    <row r="2214" hidden="1" x14ac:dyDescent="0.2"/>
    <row r="2215" hidden="1" x14ac:dyDescent="0.2"/>
    <row r="2216" hidden="1" x14ac:dyDescent="0.2"/>
    <row r="2217" hidden="1" x14ac:dyDescent="0.2"/>
    <row r="2218" hidden="1" x14ac:dyDescent="0.2"/>
    <row r="2219" hidden="1" x14ac:dyDescent="0.2"/>
    <row r="2220" hidden="1" x14ac:dyDescent="0.2"/>
    <row r="2221" hidden="1" x14ac:dyDescent="0.2"/>
    <row r="2222" hidden="1" x14ac:dyDescent="0.2"/>
    <row r="2223" hidden="1" x14ac:dyDescent="0.2"/>
    <row r="2224" hidden="1" x14ac:dyDescent="0.2"/>
    <row r="2225" hidden="1" x14ac:dyDescent="0.2"/>
    <row r="2226" hidden="1" x14ac:dyDescent="0.2"/>
    <row r="2227" hidden="1" x14ac:dyDescent="0.2"/>
    <row r="2228" hidden="1" x14ac:dyDescent="0.2"/>
    <row r="2229" hidden="1" x14ac:dyDescent="0.2"/>
    <row r="2230" hidden="1" x14ac:dyDescent="0.2"/>
    <row r="2231" hidden="1" x14ac:dyDescent="0.2"/>
    <row r="2232" hidden="1" x14ac:dyDescent="0.2"/>
    <row r="2233" hidden="1" x14ac:dyDescent="0.2"/>
    <row r="2234" hidden="1" x14ac:dyDescent="0.2"/>
    <row r="2235" hidden="1" x14ac:dyDescent="0.2"/>
    <row r="2236" hidden="1" x14ac:dyDescent="0.2"/>
    <row r="2237" hidden="1" x14ac:dyDescent="0.2"/>
    <row r="2238" hidden="1" x14ac:dyDescent="0.2"/>
    <row r="2239" hidden="1" x14ac:dyDescent="0.2"/>
    <row r="2240" hidden="1" x14ac:dyDescent="0.2"/>
    <row r="2241" hidden="1" x14ac:dyDescent="0.2"/>
    <row r="2242" hidden="1" x14ac:dyDescent="0.2"/>
    <row r="2243" hidden="1" x14ac:dyDescent="0.2"/>
    <row r="2244" hidden="1" x14ac:dyDescent="0.2"/>
    <row r="2245" hidden="1" x14ac:dyDescent="0.2"/>
    <row r="2246" hidden="1" x14ac:dyDescent="0.2"/>
    <row r="2247" hidden="1" x14ac:dyDescent="0.2"/>
    <row r="2248" hidden="1" x14ac:dyDescent="0.2"/>
    <row r="2249" hidden="1" x14ac:dyDescent="0.2"/>
    <row r="2250" hidden="1" x14ac:dyDescent="0.2"/>
    <row r="2251" hidden="1" x14ac:dyDescent="0.2"/>
    <row r="2252" hidden="1" x14ac:dyDescent="0.2"/>
    <row r="2253" hidden="1" x14ac:dyDescent="0.2"/>
    <row r="2254" hidden="1" x14ac:dyDescent="0.2"/>
    <row r="2255" hidden="1" x14ac:dyDescent="0.2"/>
    <row r="2256" hidden="1" x14ac:dyDescent="0.2"/>
    <row r="2257" hidden="1" x14ac:dyDescent="0.2"/>
    <row r="2258" hidden="1" x14ac:dyDescent="0.2"/>
    <row r="2259" hidden="1" x14ac:dyDescent="0.2"/>
    <row r="2260" hidden="1" x14ac:dyDescent="0.2"/>
    <row r="2261" hidden="1" x14ac:dyDescent="0.2"/>
    <row r="2262" hidden="1" x14ac:dyDescent="0.2"/>
    <row r="2263" hidden="1" x14ac:dyDescent="0.2"/>
    <row r="2264" hidden="1" x14ac:dyDescent="0.2"/>
    <row r="2265" hidden="1" x14ac:dyDescent="0.2"/>
    <row r="2266" hidden="1" x14ac:dyDescent="0.2"/>
    <row r="2267" hidden="1" x14ac:dyDescent="0.2"/>
    <row r="2268" hidden="1" x14ac:dyDescent="0.2"/>
    <row r="2269" hidden="1" x14ac:dyDescent="0.2"/>
    <row r="2270" hidden="1" x14ac:dyDescent="0.2"/>
    <row r="2271" hidden="1" x14ac:dyDescent="0.2"/>
    <row r="2272" hidden="1" x14ac:dyDescent="0.2"/>
    <row r="2273" hidden="1" x14ac:dyDescent="0.2"/>
    <row r="2274" hidden="1" x14ac:dyDescent="0.2"/>
    <row r="2275" hidden="1" x14ac:dyDescent="0.2"/>
    <row r="2276" hidden="1" x14ac:dyDescent="0.2"/>
    <row r="2277" hidden="1" x14ac:dyDescent="0.2"/>
    <row r="2278" hidden="1" x14ac:dyDescent="0.2"/>
    <row r="2279" hidden="1" x14ac:dyDescent="0.2"/>
    <row r="2280" hidden="1" x14ac:dyDescent="0.2"/>
    <row r="2281" hidden="1" x14ac:dyDescent="0.2"/>
    <row r="2282" hidden="1" x14ac:dyDescent="0.2"/>
    <row r="2283" hidden="1" x14ac:dyDescent="0.2"/>
    <row r="2284" hidden="1" x14ac:dyDescent="0.2"/>
    <row r="2285" hidden="1" x14ac:dyDescent="0.2"/>
    <row r="2286" hidden="1" x14ac:dyDescent="0.2"/>
    <row r="2287" hidden="1" x14ac:dyDescent="0.2"/>
    <row r="2288" hidden="1" x14ac:dyDescent="0.2"/>
    <row r="2289" hidden="1" x14ac:dyDescent="0.2"/>
    <row r="2290" hidden="1" x14ac:dyDescent="0.2"/>
    <row r="2291" hidden="1" x14ac:dyDescent="0.2"/>
    <row r="2292" hidden="1" x14ac:dyDescent="0.2"/>
    <row r="2293" hidden="1" x14ac:dyDescent="0.2"/>
    <row r="2294" hidden="1" x14ac:dyDescent="0.2"/>
    <row r="2295" hidden="1" x14ac:dyDescent="0.2"/>
    <row r="2296" hidden="1" x14ac:dyDescent="0.2"/>
    <row r="2297" hidden="1" x14ac:dyDescent="0.2"/>
    <row r="2298" hidden="1" x14ac:dyDescent="0.2"/>
    <row r="2299" hidden="1" x14ac:dyDescent="0.2"/>
    <row r="2300" hidden="1" x14ac:dyDescent="0.2"/>
    <row r="2301" hidden="1" x14ac:dyDescent="0.2"/>
    <row r="2302" hidden="1" x14ac:dyDescent="0.2"/>
    <row r="2303" hidden="1" x14ac:dyDescent="0.2"/>
    <row r="2304" hidden="1" x14ac:dyDescent="0.2"/>
    <row r="2305" hidden="1" x14ac:dyDescent="0.2"/>
    <row r="2306" hidden="1" x14ac:dyDescent="0.2"/>
    <row r="2307" hidden="1" x14ac:dyDescent="0.2"/>
    <row r="2308" hidden="1" x14ac:dyDescent="0.2"/>
    <row r="2309" hidden="1" x14ac:dyDescent="0.2"/>
    <row r="2310" hidden="1" x14ac:dyDescent="0.2"/>
    <row r="2311" hidden="1" x14ac:dyDescent="0.2"/>
    <row r="2312" hidden="1" x14ac:dyDescent="0.2"/>
    <row r="2313" hidden="1" x14ac:dyDescent="0.2"/>
    <row r="2314" hidden="1" x14ac:dyDescent="0.2"/>
    <row r="2315" hidden="1" x14ac:dyDescent="0.2"/>
    <row r="2316" hidden="1" x14ac:dyDescent="0.2"/>
    <row r="2317" hidden="1" x14ac:dyDescent="0.2"/>
    <row r="2318" hidden="1" x14ac:dyDescent="0.2"/>
    <row r="2319" hidden="1" x14ac:dyDescent="0.2"/>
    <row r="2320" hidden="1" x14ac:dyDescent="0.2"/>
    <row r="2321" hidden="1" x14ac:dyDescent="0.2"/>
    <row r="2322" hidden="1" x14ac:dyDescent="0.2"/>
    <row r="2323" hidden="1" x14ac:dyDescent="0.2"/>
    <row r="2324" hidden="1" x14ac:dyDescent="0.2"/>
    <row r="2325" hidden="1" x14ac:dyDescent="0.2"/>
    <row r="2326" hidden="1" x14ac:dyDescent="0.2"/>
    <row r="2327" hidden="1" x14ac:dyDescent="0.2"/>
    <row r="2328" hidden="1" x14ac:dyDescent="0.2"/>
    <row r="2329" hidden="1" x14ac:dyDescent="0.2"/>
    <row r="2330" hidden="1" x14ac:dyDescent="0.2"/>
    <row r="2331" hidden="1" x14ac:dyDescent="0.2"/>
    <row r="2332" hidden="1" x14ac:dyDescent="0.2"/>
    <row r="2333" hidden="1" x14ac:dyDescent="0.2"/>
    <row r="2334" hidden="1" x14ac:dyDescent="0.2"/>
    <row r="2335" hidden="1" x14ac:dyDescent="0.2"/>
    <row r="2336" hidden="1" x14ac:dyDescent="0.2"/>
    <row r="2337" hidden="1" x14ac:dyDescent="0.2"/>
    <row r="2338" hidden="1" x14ac:dyDescent="0.2"/>
    <row r="2339" hidden="1" x14ac:dyDescent="0.2"/>
    <row r="2340" hidden="1" x14ac:dyDescent="0.2"/>
    <row r="2341" hidden="1" x14ac:dyDescent="0.2"/>
    <row r="2342" hidden="1" x14ac:dyDescent="0.2"/>
    <row r="2343" hidden="1" x14ac:dyDescent="0.2"/>
    <row r="2344" hidden="1" x14ac:dyDescent="0.2"/>
    <row r="2345" hidden="1" x14ac:dyDescent="0.2"/>
    <row r="2346" hidden="1" x14ac:dyDescent="0.2"/>
    <row r="2347" hidden="1" x14ac:dyDescent="0.2"/>
    <row r="2348" hidden="1" x14ac:dyDescent="0.2"/>
    <row r="2349" hidden="1" x14ac:dyDescent="0.2"/>
    <row r="2350" hidden="1" x14ac:dyDescent="0.2"/>
    <row r="2351" hidden="1" x14ac:dyDescent="0.2"/>
    <row r="2352" hidden="1" x14ac:dyDescent="0.2"/>
    <row r="2353" hidden="1" x14ac:dyDescent="0.2"/>
    <row r="2354" hidden="1" x14ac:dyDescent="0.2"/>
    <row r="2355" hidden="1" x14ac:dyDescent="0.2"/>
    <row r="2356" hidden="1" x14ac:dyDescent="0.2"/>
    <row r="2357" hidden="1" x14ac:dyDescent="0.2"/>
    <row r="2358" hidden="1" x14ac:dyDescent="0.2"/>
    <row r="2359" hidden="1" x14ac:dyDescent="0.2"/>
    <row r="2360" hidden="1" x14ac:dyDescent="0.2"/>
    <row r="2361" hidden="1" x14ac:dyDescent="0.2"/>
    <row r="2362" hidden="1" x14ac:dyDescent="0.2"/>
    <row r="2363" hidden="1" x14ac:dyDescent="0.2"/>
    <row r="2364" hidden="1" x14ac:dyDescent="0.2"/>
    <row r="2365" hidden="1" x14ac:dyDescent="0.2"/>
    <row r="2366" hidden="1" x14ac:dyDescent="0.2"/>
    <row r="2367" hidden="1" x14ac:dyDescent="0.2"/>
    <row r="2368" hidden="1" x14ac:dyDescent="0.2"/>
    <row r="2369" hidden="1" x14ac:dyDescent="0.2"/>
    <row r="2370" hidden="1" x14ac:dyDescent="0.2"/>
    <row r="2371" hidden="1" x14ac:dyDescent="0.2"/>
    <row r="2372" hidden="1" x14ac:dyDescent="0.2"/>
    <row r="2373" hidden="1" x14ac:dyDescent="0.2"/>
    <row r="2374" hidden="1" x14ac:dyDescent="0.2"/>
    <row r="2375" hidden="1" x14ac:dyDescent="0.2"/>
    <row r="2376" hidden="1" x14ac:dyDescent="0.2"/>
    <row r="2377" hidden="1" x14ac:dyDescent="0.2"/>
    <row r="2378" hidden="1" x14ac:dyDescent="0.2"/>
    <row r="2379" hidden="1" x14ac:dyDescent="0.2"/>
    <row r="2380" hidden="1" x14ac:dyDescent="0.2"/>
    <row r="2381" hidden="1" x14ac:dyDescent="0.2"/>
    <row r="2382" hidden="1" x14ac:dyDescent="0.2"/>
    <row r="2383" hidden="1" x14ac:dyDescent="0.2"/>
    <row r="2384" hidden="1" x14ac:dyDescent="0.2"/>
    <row r="2385" hidden="1" x14ac:dyDescent="0.2"/>
    <row r="2386" hidden="1" x14ac:dyDescent="0.2"/>
    <row r="2387" hidden="1" x14ac:dyDescent="0.2"/>
    <row r="2388" hidden="1" x14ac:dyDescent="0.2"/>
    <row r="2389" hidden="1" x14ac:dyDescent="0.2"/>
    <row r="2390" hidden="1" x14ac:dyDescent="0.2"/>
    <row r="2391" hidden="1" x14ac:dyDescent="0.2"/>
    <row r="2392" hidden="1" x14ac:dyDescent="0.2"/>
    <row r="2393" hidden="1" x14ac:dyDescent="0.2"/>
    <row r="2394" hidden="1" x14ac:dyDescent="0.2"/>
    <row r="2395" hidden="1" x14ac:dyDescent="0.2"/>
    <row r="2396" hidden="1" x14ac:dyDescent="0.2"/>
    <row r="2397" hidden="1" x14ac:dyDescent="0.2"/>
    <row r="2398" hidden="1" x14ac:dyDescent="0.2"/>
    <row r="2399" hidden="1" x14ac:dyDescent="0.2"/>
    <row r="2400" hidden="1" x14ac:dyDescent="0.2"/>
    <row r="2401" hidden="1" x14ac:dyDescent="0.2"/>
    <row r="2402" hidden="1" x14ac:dyDescent="0.2"/>
    <row r="2403" hidden="1" x14ac:dyDescent="0.2"/>
    <row r="2404" hidden="1" x14ac:dyDescent="0.2"/>
    <row r="2405" hidden="1" x14ac:dyDescent="0.2"/>
    <row r="2406" hidden="1" x14ac:dyDescent="0.2"/>
    <row r="2407" hidden="1" x14ac:dyDescent="0.2"/>
    <row r="2408" hidden="1" x14ac:dyDescent="0.2"/>
    <row r="2409" hidden="1" x14ac:dyDescent="0.2"/>
    <row r="2410" hidden="1" x14ac:dyDescent="0.2"/>
    <row r="2411" hidden="1" x14ac:dyDescent="0.2"/>
    <row r="2412" hidden="1" x14ac:dyDescent="0.2"/>
    <row r="2413" hidden="1" x14ac:dyDescent="0.2"/>
    <row r="2414" hidden="1" x14ac:dyDescent="0.2"/>
    <row r="2415" hidden="1" x14ac:dyDescent="0.2"/>
    <row r="2416" hidden="1" x14ac:dyDescent="0.2"/>
    <row r="2417" hidden="1" x14ac:dyDescent="0.2"/>
    <row r="2418" hidden="1" x14ac:dyDescent="0.2"/>
    <row r="2419" hidden="1" x14ac:dyDescent="0.2"/>
    <row r="2420" hidden="1" x14ac:dyDescent="0.2"/>
    <row r="2421" hidden="1" x14ac:dyDescent="0.2"/>
    <row r="2422" hidden="1" x14ac:dyDescent="0.2"/>
    <row r="2423" hidden="1" x14ac:dyDescent="0.2"/>
    <row r="2424" hidden="1" x14ac:dyDescent="0.2"/>
    <row r="2425" hidden="1" x14ac:dyDescent="0.2"/>
    <row r="2426" hidden="1" x14ac:dyDescent="0.2"/>
    <row r="2427" hidden="1" x14ac:dyDescent="0.2"/>
    <row r="2428" hidden="1" x14ac:dyDescent="0.2"/>
    <row r="2429" hidden="1" x14ac:dyDescent="0.2"/>
    <row r="2430" hidden="1" x14ac:dyDescent="0.2"/>
    <row r="2431" hidden="1" x14ac:dyDescent="0.2"/>
    <row r="2432" hidden="1" x14ac:dyDescent="0.2"/>
    <row r="2433" hidden="1" x14ac:dyDescent="0.2"/>
    <row r="2434" hidden="1" x14ac:dyDescent="0.2"/>
    <row r="2435" hidden="1" x14ac:dyDescent="0.2"/>
    <row r="2436" hidden="1" x14ac:dyDescent="0.2"/>
    <row r="2437" hidden="1" x14ac:dyDescent="0.2"/>
    <row r="2438" hidden="1" x14ac:dyDescent="0.2"/>
    <row r="2439" hidden="1" x14ac:dyDescent="0.2"/>
    <row r="2440" hidden="1" x14ac:dyDescent="0.2"/>
    <row r="2441" hidden="1" x14ac:dyDescent="0.2"/>
    <row r="2442" hidden="1" x14ac:dyDescent="0.2"/>
    <row r="2443" hidden="1" x14ac:dyDescent="0.2"/>
    <row r="2444" hidden="1" x14ac:dyDescent="0.2"/>
    <row r="2445" hidden="1" x14ac:dyDescent="0.2"/>
    <row r="2446" hidden="1" x14ac:dyDescent="0.2"/>
    <row r="2447" hidden="1" x14ac:dyDescent="0.2"/>
    <row r="2448" hidden="1" x14ac:dyDescent="0.2"/>
    <row r="2449" hidden="1" x14ac:dyDescent="0.2"/>
    <row r="2450" hidden="1" x14ac:dyDescent="0.2"/>
    <row r="2451" hidden="1" x14ac:dyDescent="0.2"/>
    <row r="2452" hidden="1" x14ac:dyDescent="0.2"/>
    <row r="2453" hidden="1" x14ac:dyDescent="0.2"/>
    <row r="2454" hidden="1" x14ac:dyDescent="0.2"/>
    <row r="2455" hidden="1" x14ac:dyDescent="0.2"/>
    <row r="2456" hidden="1" x14ac:dyDescent="0.2"/>
    <row r="2457" hidden="1" x14ac:dyDescent="0.2"/>
    <row r="2458" hidden="1" x14ac:dyDescent="0.2"/>
    <row r="2459" hidden="1" x14ac:dyDescent="0.2"/>
    <row r="2460" hidden="1" x14ac:dyDescent="0.2"/>
    <row r="2461" hidden="1" x14ac:dyDescent="0.2"/>
    <row r="2462" hidden="1" x14ac:dyDescent="0.2"/>
    <row r="2463" hidden="1" x14ac:dyDescent="0.2"/>
    <row r="2464" hidden="1" x14ac:dyDescent="0.2"/>
    <row r="2465" hidden="1" x14ac:dyDescent="0.2"/>
    <row r="2466" hidden="1" x14ac:dyDescent="0.2"/>
    <row r="2467" hidden="1" x14ac:dyDescent="0.2"/>
    <row r="2468" hidden="1" x14ac:dyDescent="0.2"/>
    <row r="2469" hidden="1" x14ac:dyDescent="0.2"/>
    <row r="2470" hidden="1" x14ac:dyDescent="0.2"/>
    <row r="2471" hidden="1" x14ac:dyDescent="0.2"/>
    <row r="2472" hidden="1" x14ac:dyDescent="0.2"/>
    <row r="2473" hidden="1" x14ac:dyDescent="0.2"/>
    <row r="2474" hidden="1" x14ac:dyDescent="0.2"/>
    <row r="2475" hidden="1" x14ac:dyDescent="0.2"/>
    <row r="2476" hidden="1" x14ac:dyDescent="0.2"/>
    <row r="2477" hidden="1" x14ac:dyDescent="0.2"/>
    <row r="2478" hidden="1" x14ac:dyDescent="0.2"/>
    <row r="2479" hidden="1" x14ac:dyDescent="0.2"/>
    <row r="2480" hidden="1" x14ac:dyDescent="0.2"/>
    <row r="2481" hidden="1" x14ac:dyDescent="0.2"/>
    <row r="2482" hidden="1" x14ac:dyDescent="0.2"/>
    <row r="2483" hidden="1" x14ac:dyDescent="0.2"/>
    <row r="2484" hidden="1" x14ac:dyDescent="0.2"/>
    <row r="2485" hidden="1" x14ac:dyDescent="0.2"/>
    <row r="2486" hidden="1" x14ac:dyDescent="0.2"/>
    <row r="2487" hidden="1" x14ac:dyDescent="0.2"/>
    <row r="2488" hidden="1" x14ac:dyDescent="0.2"/>
    <row r="2489" hidden="1" x14ac:dyDescent="0.2"/>
    <row r="2490" hidden="1" x14ac:dyDescent="0.2"/>
    <row r="2491" hidden="1" x14ac:dyDescent="0.2"/>
    <row r="2492" hidden="1" x14ac:dyDescent="0.2"/>
    <row r="2493" hidden="1" x14ac:dyDescent="0.2"/>
    <row r="2494" hidden="1" x14ac:dyDescent="0.2"/>
    <row r="2495" hidden="1" x14ac:dyDescent="0.2"/>
    <row r="2496" hidden="1" x14ac:dyDescent="0.2"/>
    <row r="2497" hidden="1" x14ac:dyDescent="0.2"/>
    <row r="2498" hidden="1" x14ac:dyDescent="0.2"/>
    <row r="2499" hidden="1" x14ac:dyDescent="0.2"/>
    <row r="2500" hidden="1" x14ac:dyDescent="0.2"/>
    <row r="2501" hidden="1" x14ac:dyDescent="0.2"/>
    <row r="2502" hidden="1" x14ac:dyDescent="0.2"/>
    <row r="2503" hidden="1" x14ac:dyDescent="0.2"/>
    <row r="2504" hidden="1" x14ac:dyDescent="0.2"/>
    <row r="2505" hidden="1" x14ac:dyDescent="0.2"/>
    <row r="2506" hidden="1" x14ac:dyDescent="0.2"/>
    <row r="2507" hidden="1" x14ac:dyDescent="0.2"/>
    <row r="2508" hidden="1" x14ac:dyDescent="0.2"/>
    <row r="2509" hidden="1" x14ac:dyDescent="0.2"/>
    <row r="2510" hidden="1" x14ac:dyDescent="0.2"/>
    <row r="2511" hidden="1" x14ac:dyDescent="0.2"/>
    <row r="2512" hidden="1" x14ac:dyDescent="0.2"/>
    <row r="2513" hidden="1" x14ac:dyDescent="0.2"/>
    <row r="2514" hidden="1" x14ac:dyDescent="0.2"/>
    <row r="2515" hidden="1" x14ac:dyDescent="0.2"/>
    <row r="2516" hidden="1" x14ac:dyDescent="0.2"/>
    <row r="2517" hidden="1" x14ac:dyDescent="0.2"/>
    <row r="2518" hidden="1" x14ac:dyDescent="0.2"/>
    <row r="2519" hidden="1" x14ac:dyDescent="0.2"/>
    <row r="2520" hidden="1" x14ac:dyDescent="0.2"/>
    <row r="2521" hidden="1" x14ac:dyDescent="0.2"/>
    <row r="2522" hidden="1" x14ac:dyDescent="0.2"/>
    <row r="2523" hidden="1" x14ac:dyDescent="0.2"/>
    <row r="2524" hidden="1" x14ac:dyDescent="0.2"/>
    <row r="2525" hidden="1" x14ac:dyDescent="0.2"/>
    <row r="2526" hidden="1" x14ac:dyDescent="0.2"/>
    <row r="2527" hidden="1" x14ac:dyDescent="0.2"/>
    <row r="2528" hidden="1" x14ac:dyDescent="0.2"/>
    <row r="2529" hidden="1" x14ac:dyDescent="0.2"/>
    <row r="2530" hidden="1" x14ac:dyDescent="0.2"/>
    <row r="2531" hidden="1" x14ac:dyDescent="0.2"/>
    <row r="2532" hidden="1" x14ac:dyDescent="0.2"/>
    <row r="2533" hidden="1" x14ac:dyDescent="0.2"/>
    <row r="2534" hidden="1" x14ac:dyDescent="0.2"/>
    <row r="2535" hidden="1" x14ac:dyDescent="0.2"/>
    <row r="2536" hidden="1" x14ac:dyDescent="0.2"/>
    <row r="2537" hidden="1" x14ac:dyDescent="0.2"/>
    <row r="2538" hidden="1" x14ac:dyDescent="0.2"/>
    <row r="2539" hidden="1" x14ac:dyDescent="0.2"/>
    <row r="2540" hidden="1" x14ac:dyDescent="0.2"/>
    <row r="2541" hidden="1" x14ac:dyDescent="0.2"/>
    <row r="2542" hidden="1" x14ac:dyDescent="0.2"/>
    <row r="2543" hidden="1" x14ac:dyDescent="0.2"/>
    <row r="2544" hidden="1" x14ac:dyDescent="0.2"/>
    <row r="2545" hidden="1" x14ac:dyDescent="0.2"/>
    <row r="2546" hidden="1" x14ac:dyDescent="0.2"/>
    <row r="2547" hidden="1" x14ac:dyDescent="0.2"/>
    <row r="2548" hidden="1" x14ac:dyDescent="0.2"/>
    <row r="2549" hidden="1" x14ac:dyDescent="0.2"/>
    <row r="2550" hidden="1" x14ac:dyDescent="0.2"/>
    <row r="2551" hidden="1" x14ac:dyDescent="0.2"/>
    <row r="2552" hidden="1" x14ac:dyDescent="0.2"/>
    <row r="2553" hidden="1" x14ac:dyDescent="0.2"/>
    <row r="2554" hidden="1" x14ac:dyDescent="0.2"/>
    <row r="2555" hidden="1" x14ac:dyDescent="0.2"/>
    <row r="2556" hidden="1" x14ac:dyDescent="0.2"/>
    <row r="2557" hidden="1" x14ac:dyDescent="0.2"/>
    <row r="2558" hidden="1" x14ac:dyDescent="0.2"/>
    <row r="2559" hidden="1" x14ac:dyDescent="0.2"/>
    <row r="2560" hidden="1" x14ac:dyDescent="0.2"/>
    <row r="2561" hidden="1" x14ac:dyDescent="0.2"/>
    <row r="2562" hidden="1" x14ac:dyDescent="0.2"/>
    <row r="2563" hidden="1" x14ac:dyDescent="0.2"/>
    <row r="2564" hidden="1" x14ac:dyDescent="0.2"/>
    <row r="2565" hidden="1" x14ac:dyDescent="0.2"/>
    <row r="2566" hidden="1" x14ac:dyDescent="0.2"/>
    <row r="2567" hidden="1" x14ac:dyDescent="0.2"/>
    <row r="2568" hidden="1" x14ac:dyDescent="0.2"/>
    <row r="2569" hidden="1" x14ac:dyDescent="0.2"/>
    <row r="2570" hidden="1" x14ac:dyDescent="0.2"/>
    <row r="2571" hidden="1" x14ac:dyDescent="0.2"/>
    <row r="2572" hidden="1" x14ac:dyDescent="0.2"/>
    <row r="2573" hidden="1" x14ac:dyDescent="0.2"/>
    <row r="2574" hidden="1" x14ac:dyDescent="0.2"/>
    <row r="2575" hidden="1" x14ac:dyDescent="0.2"/>
    <row r="2576" hidden="1" x14ac:dyDescent="0.2"/>
    <row r="2577" hidden="1" x14ac:dyDescent="0.2"/>
    <row r="2578" hidden="1" x14ac:dyDescent="0.2"/>
    <row r="2579" hidden="1" x14ac:dyDescent="0.2"/>
    <row r="2580" hidden="1" x14ac:dyDescent="0.2"/>
    <row r="2581" hidden="1" x14ac:dyDescent="0.2"/>
    <row r="2582" hidden="1" x14ac:dyDescent="0.2"/>
    <row r="2583" hidden="1" x14ac:dyDescent="0.2"/>
    <row r="2584" hidden="1" x14ac:dyDescent="0.2"/>
    <row r="2585" hidden="1" x14ac:dyDescent="0.2"/>
    <row r="2586" hidden="1" x14ac:dyDescent="0.2"/>
    <row r="2587" hidden="1" x14ac:dyDescent="0.2"/>
    <row r="2588" hidden="1" x14ac:dyDescent="0.2"/>
    <row r="2589" hidden="1" x14ac:dyDescent="0.2"/>
    <row r="2590" hidden="1" x14ac:dyDescent="0.2"/>
    <row r="2591" hidden="1" x14ac:dyDescent="0.2"/>
    <row r="2592" hidden="1" x14ac:dyDescent="0.2"/>
    <row r="2593" hidden="1" x14ac:dyDescent="0.2"/>
    <row r="2594" hidden="1" x14ac:dyDescent="0.2"/>
    <row r="2595" hidden="1" x14ac:dyDescent="0.2"/>
    <row r="2596" hidden="1" x14ac:dyDescent="0.2"/>
    <row r="2597" hidden="1" x14ac:dyDescent="0.2"/>
    <row r="2598" hidden="1" x14ac:dyDescent="0.2"/>
    <row r="2599" hidden="1" x14ac:dyDescent="0.2"/>
    <row r="2600" hidden="1" x14ac:dyDescent="0.2"/>
    <row r="2601" hidden="1" x14ac:dyDescent="0.2"/>
    <row r="2602" hidden="1" x14ac:dyDescent="0.2"/>
    <row r="2603" hidden="1" x14ac:dyDescent="0.2"/>
    <row r="2604" hidden="1" x14ac:dyDescent="0.2"/>
    <row r="2605" hidden="1" x14ac:dyDescent="0.2"/>
    <row r="2606" hidden="1" x14ac:dyDescent="0.2"/>
    <row r="2607" hidden="1" x14ac:dyDescent="0.2"/>
    <row r="2608" hidden="1" x14ac:dyDescent="0.2"/>
    <row r="2609" hidden="1" x14ac:dyDescent="0.2"/>
    <row r="2610" hidden="1" x14ac:dyDescent="0.2"/>
    <row r="2611" hidden="1" x14ac:dyDescent="0.2"/>
    <row r="2612" hidden="1" x14ac:dyDescent="0.2"/>
    <row r="2613" hidden="1" x14ac:dyDescent="0.2"/>
    <row r="2614" hidden="1" x14ac:dyDescent="0.2"/>
    <row r="2615" hidden="1" x14ac:dyDescent="0.2"/>
    <row r="2616" hidden="1" x14ac:dyDescent="0.2"/>
    <row r="2617" hidden="1" x14ac:dyDescent="0.2"/>
    <row r="2618" hidden="1" x14ac:dyDescent="0.2"/>
    <row r="2619" hidden="1" x14ac:dyDescent="0.2"/>
    <row r="2620" hidden="1" x14ac:dyDescent="0.2"/>
    <row r="2621" hidden="1" x14ac:dyDescent="0.2"/>
    <row r="2622" hidden="1" x14ac:dyDescent="0.2"/>
    <row r="2623" hidden="1" x14ac:dyDescent="0.2"/>
    <row r="2624" hidden="1" x14ac:dyDescent="0.2"/>
    <row r="2625" hidden="1" x14ac:dyDescent="0.2"/>
    <row r="2626" hidden="1" x14ac:dyDescent="0.2"/>
    <row r="2627" hidden="1" x14ac:dyDescent="0.2"/>
    <row r="2628" hidden="1" x14ac:dyDescent="0.2"/>
    <row r="2629" hidden="1" x14ac:dyDescent="0.2"/>
    <row r="2630" hidden="1" x14ac:dyDescent="0.2"/>
    <row r="2631" hidden="1" x14ac:dyDescent="0.2"/>
    <row r="2632" hidden="1" x14ac:dyDescent="0.2"/>
    <row r="2633" hidden="1" x14ac:dyDescent="0.2"/>
    <row r="2634" hidden="1" x14ac:dyDescent="0.2"/>
    <row r="2635" hidden="1" x14ac:dyDescent="0.2"/>
    <row r="2636" hidden="1" x14ac:dyDescent="0.2"/>
    <row r="2637" hidden="1" x14ac:dyDescent="0.2"/>
    <row r="2638" hidden="1" x14ac:dyDescent="0.2"/>
    <row r="2639" hidden="1" x14ac:dyDescent="0.2"/>
    <row r="2640" hidden="1" x14ac:dyDescent="0.2"/>
    <row r="2641" hidden="1" x14ac:dyDescent="0.2"/>
    <row r="2642" hidden="1" x14ac:dyDescent="0.2"/>
    <row r="2643" hidden="1" x14ac:dyDescent="0.2"/>
    <row r="2644" hidden="1" x14ac:dyDescent="0.2"/>
    <row r="2645" hidden="1" x14ac:dyDescent="0.2"/>
    <row r="2646" hidden="1" x14ac:dyDescent="0.2"/>
    <row r="2647" hidden="1" x14ac:dyDescent="0.2"/>
    <row r="2648" hidden="1" x14ac:dyDescent="0.2"/>
    <row r="2649" hidden="1" x14ac:dyDescent="0.2"/>
    <row r="2650" hidden="1" x14ac:dyDescent="0.2"/>
    <row r="2651" hidden="1" x14ac:dyDescent="0.2"/>
    <row r="2652" hidden="1" x14ac:dyDescent="0.2"/>
    <row r="2653" hidden="1" x14ac:dyDescent="0.2"/>
    <row r="2654" hidden="1" x14ac:dyDescent="0.2"/>
    <row r="2655" hidden="1" x14ac:dyDescent="0.2"/>
    <row r="2656" hidden="1" x14ac:dyDescent="0.2"/>
    <row r="2657" hidden="1" x14ac:dyDescent="0.2"/>
    <row r="2658" hidden="1" x14ac:dyDescent="0.2"/>
    <row r="2659" hidden="1" x14ac:dyDescent="0.2"/>
    <row r="2660" hidden="1" x14ac:dyDescent="0.2"/>
    <row r="2661" hidden="1" x14ac:dyDescent="0.2"/>
    <row r="2662" hidden="1" x14ac:dyDescent="0.2"/>
    <row r="2663" hidden="1" x14ac:dyDescent="0.2"/>
    <row r="2664" hidden="1" x14ac:dyDescent="0.2"/>
    <row r="2665" hidden="1" x14ac:dyDescent="0.2"/>
    <row r="2666" hidden="1" x14ac:dyDescent="0.2"/>
    <row r="2667" hidden="1" x14ac:dyDescent="0.2"/>
    <row r="2668" hidden="1" x14ac:dyDescent="0.2"/>
    <row r="2669" hidden="1" x14ac:dyDescent="0.2"/>
    <row r="2670" hidden="1" x14ac:dyDescent="0.2"/>
    <row r="2671" hidden="1" x14ac:dyDescent="0.2"/>
    <row r="2672" hidden="1" x14ac:dyDescent="0.2"/>
    <row r="2673" hidden="1" x14ac:dyDescent="0.2"/>
    <row r="2674" hidden="1" x14ac:dyDescent="0.2"/>
    <row r="2675" hidden="1" x14ac:dyDescent="0.2"/>
    <row r="2676" hidden="1" x14ac:dyDescent="0.2"/>
    <row r="2677" hidden="1" x14ac:dyDescent="0.2"/>
    <row r="2678" hidden="1" x14ac:dyDescent="0.2"/>
    <row r="2679" hidden="1" x14ac:dyDescent="0.2"/>
    <row r="2680" hidden="1" x14ac:dyDescent="0.2"/>
    <row r="2681" hidden="1" x14ac:dyDescent="0.2"/>
    <row r="2682" hidden="1" x14ac:dyDescent="0.2"/>
    <row r="2683" hidden="1" x14ac:dyDescent="0.2"/>
    <row r="2684" hidden="1" x14ac:dyDescent="0.2"/>
    <row r="2685" hidden="1" x14ac:dyDescent="0.2"/>
    <row r="2686" hidden="1" x14ac:dyDescent="0.2"/>
    <row r="2687" hidden="1" x14ac:dyDescent="0.2"/>
    <row r="2688" hidden="1" x14ac:dyDescent="0.2"/>
    <row r="2689" hidden="1" x14ac:dyDescent="0.2"/>
    <row r="2690" hidden="1" x14ac:dyDescent="0.2"/>
    <row r="2691" hidden="1" x14ac:dyDescent="0.2"/>
    <row r="2692" hidden="1" x14ac:dyDescent="0.2"/>
    <row r="2693" hidden="1" x14ac:dyDescent="0.2"/>
    <row r="2694" hidden="1" x14ac:dyDescent="0.2"/>
    <row r="2695" hidden="1" x14ac:dyDescent="0.2"/>
    <row r="2696" hidden="1" x14ac:dyDescent="0.2"/>
    <row r="2697" hidden="1" x14ac:dyDescent="0.2"/>
    <row r="2698" hidden="1" x14ac:dyDescent="0.2"/>
    <row r="2699" hidden="1" x14ac:dyDescent="0.2"/>
    <row r="2700" hidden="1" x14ac:dyDescent="0.2"/>
    <row r="2701" hidden="1" x14ac:dyDescent="0.2"/>
    <row r="2702" hidden="1" x14ac:dyDescent="0.2"/>
    <row r="2703" hidden="1" x14ac:dyDescent="0.2"/>
    <row r="2704" hidden="1" x14ac:dyDescent="0.2"/>
    <row r="2705" hidden="1" x14ac:dyDescent="0.2"/>
    <row r="2706" hidden="1" x14ac:dyDescent="0.2"/>
    <row r="2707" hidden="1" x14ac:dyDescent="0.2"/>
    <row r="2708" hidden="1" x14ac:dyDescent="0.2"/>
    <row r="2709" hidden="1" x14ac:dyDescent="0.2"/>
    <row r="2710" hidden="1" x14ac:dyDescent="0.2"/>
    <row r="2711" hidden="1" x14ac:dyDescent="0.2"/>
    <row r="2712" hidden="1" x14ac:dyDescent="0.2"/>
    <row r="2713" hidden="1" x14ac:dyDescent="0.2"/>
    <row r="2714" hidden="1" x14ac:dyDescent="0.2"/>
    <row r="2715" hidden="1" x14ac:dyDescent="0.2"/>
    <row r="2716" hidden="1" x14ac:dyDescent="0.2"/>
    <row r="2717" hidden="1" x14ac:dyDescent="0.2"/>
    <row r="2718" hidden="1" x14ac:dyDescent="0.2"/>
    <row r="2719" hidden="1" x14ac:dyDescent="0.2"/>
    <row r="2720" hidden="1" x14ac:dyDescent="0.2"/>
    <row r="2721" hidden="1" x14ac:dyDescent="0.2"/>
    <row r="2722" hidden="1" x14ac:dyDescent="0.2"/>
    <row r="2723" hidden="1" x14ac:dyDescent="0.2"/>
    <row r="2724" hidden="1" x14ac:dyDescent="0.2"/>
    <row r="2725" hidden="1" x14ac:dyDescent="0.2"/>
    <row r="2726" hidden="1" x14ac:dyDescent="0.2"/>
    <row r="2727" hidden="1" x14ac:dyDescent="0.2"/>
    <row r="2728" hidden="1" x14ac:dyDescent="0.2"/>
    <row r="2729" hidden="1" x14ac:dyDescent="0.2"/>
    <row r="2730" hidden="1" x14ac:dyDescent="0.2"/>
    <row r="2731" hidden="1" x14ac:dyDescent="0.2"/>
    <row r="2732" hidden="1" x14ac:dyDescent="0.2"/>
    <row r="2733" hidden="1" x14ac:dyDescent="0.2"/>
    <row r="2734" hidden="1" x14ac:dyDescent="0.2"/>
    <row r="2735" hidden="1" x14ac:dyDescent="0.2"/>
    <row r="2736" hidden="1" x14ac:dyDescent="0.2"/>
    <row r="2737" hidden="1" x14ac:dyDescent="0.2"/>
    <row r="2738" hidden="1" x14ac:dyDescent="0.2"/>
    <row r="2739" hidden="1" x14ac:dyDescent="0.2"/>
    <row r="2740" hidden="1" x14ac:dyDescent="0.2"/>
    <row r="2741" hidden="1" x14ac:dyDescent="0.2"/>
    <row r="2742" hidden="1" x14ac:dyDescent="0.2"/>
    <row r="2743" hidden="1" x14ac:dyDescent="0.2"/>
    <row r="2744" hidden="1" x14ac:dyDescent="0.2"/>
    <row r="2745" hidden="1" x14ac:dyDescent="0.2"/>
    <row r="2746" hidden="1" x14ac:dyDescent="0.2"/>
    <row r="2747" hidden="1" x14ac:dyDescent="0.2"/>
    <row r="2748" hidden="1" x14ac:dyDescent="0.2"/>
    <row r="2749" hidden="1" x14ac:dyDescent="0.2"/>
    <row r="2750" hidden="1" x14ac:dyDescent="0.2"/>
    <row r="2751" hidden="1" x14ac:dyDescent="0.2"/>
    <row r="2752" hidden="1" x14ac:dyDescent="0.2"/>
    <row r="2753" hidden="1" x14ac:dyDescent="0.2"/>
    <row r="2754" hidden="1" x14ac:dyDescent="0.2"/>
    <row r="2755" hidden="1" x14ac:dyDescent="0.2"/>
    <row r="2756" hidden="1" x14ac:dyDescent="0.2"/>
    <row r="2757" hidden="1" x14ac:dyDescent="0.2"/>
    <row r="2758" hidden="1" x14ac:dyDescent="0.2"/>
    <row r="2759" hidden="1" x14ac:dyDescent="0.2"/>
    <row r="2760" hidden="1" x14ac:dyDescent="0.2"/>
    <row r="2761" hidden="1" x14ac:dyDescent="0.2"/>
    <row r="2762" hidden="1" x14ac:dyDescent="0.2"/>
    <row r="2763" hidden="1" x14ac:dyDescent="0.2"/>
    <row r="2764" hidden="1" x14ac:dyDescent="0.2"/>
    <row r="2765" hidden="1" x14ac:dyDescent="0.2"/>
    <row r="2766" hidden="1" x14ac:dyDescent="0.2"/>
    <row r="2767" hidden="1" x14ac:dyDescent="0.2"/>
    <row r="2768" hidden="1" x14ac:dyDescent="0.2"/>
    <row r="2769" hidden="1" x14ac:dyDescent="0.2"/>
    <row r="2770" hidden="1" x14ac:dyDescent="0.2"/>
    <row r="2771" hidden="1" x14ac:dyDescent="0.2"/>
    <row r="2772" hidden="1" x14ac:dyDescent="0.2"/>
    <row r="2773" hidden="1" x14ac:dyDescent="0.2"/>
    <row r="2774" hidden="1" x14ac:dyDescent="0.2"/>
    <row r="2775" hidden="1" x14ac:dyDescent="0.2"/>
    <row r="2776" hidden="1" x14ac:dyDescent="0.2"/>
    <row r="2777" hidden="1" x14ac:dyDescent="0.2"/>
    <row r="2778" hidden="1" x14ac:dyDescent="0.2"/>
    <row r="2779" hidden="1" x14ac:dyDescent="0.2"/>
    <row r="2780" hidden="1" x14ac:dyDescent="0.2"/>
    <row r="2781" hidden="1" x14ac:dyDescent="0.2"/>
    <row r="2782" hidden="1" x14ac:dyDescent="0.2"/>
    <row r="2783" hidden="1" x14ac:dyDescent="0.2"/>
    <row r="2784" hidden="1" x14ac:dyDescent="0.2"/>
    <row r="2785" hidden="1" x14ac:dyDescent="0.2"/>
    <row r="2786" hidden="1" x14ac:dyDescent="0.2"/>
    <row r="2787" hidden="1" x14ac:dyDescent="0.2"/>
    <row r="2788" hidden="1" x14ac:dyDescent="0.2"/>
    <row r="2789" hidden="1" x14ac:dyDescent="0.2"/>
    <row r="2790" hidden="1" x14ac:dyDescent="0.2"/>
    <row r="2791" hidden="1" x14ac:dyDescent="0.2"/>
    <row r="2792" hidden="1" x14ac:dyDescent="0.2"/>
    <row r="2793" hidden="1" x14ac:dyDescent="0.2"/>
    <row r="2794" hidden="1" x14ac:dyDescent="0.2"/>
    <row r="2795" hidden="1" x14ac:dyDescent="0.2"/>
    <row r="2796" hidden="1" x14ac:dyDescent="0.2"/>
    <row r="2797" hidden="1" x14ac:dyDescent="0.2"/>
    <row r="2798" hidden="1" x14ac:dyDescent="0.2"/>
    <row r="2799" hidden="1" x14ac:dyDescent="0.2"/>
    <row r="2800" hidden="1" x14ac:dyDescent="0.2"/>
    <row r="2801" hidden="1" x14ac:dyDescent="0.2"/>
    <row r="2802" hidden="1" x14ac:dyDescent="0.2"/>
    <row r="2803" hidden="1" x14ac:dyDescent="0.2"/>
    <row r="2804" hidden="1" x14ac:dyDescent="0.2"/>
    <row r="2805" hidden="1" x14ac:dyDescent="0.2"/>
    <row r="2806" hidden="1" x14ac:dyDescent="0.2"/>
    <row r="2807" hidden="1" x14ac:dyDescent="0.2"/>
    <row r="2808" hidden="1" x14ac:dyDescent="0.2"/>
    <row r="2809" hidden="1" x14ac:dyDescent="0.2"/>
    <row r="2810" hidden="1" x14ac:dyDescent="0.2"/>
    <row r="2811" hidden="1" x14ac:dyDescent="0.2"/>
    <row r="2812" hidden="1" x14ac:dyDescent="0.2"/>
    <row r="2813" hidden="1" x14ac:dyDescent="0.2"/>
    <row r="2814" hidden="1" x14ac:dyDescent="0.2"/>
    <row r="2815" hidden="1" x14ac:dyDescent="0.2"/>
    <row r="2816" hidden="1" x14ac:dyDescent="0.2"/>
    <row r="2817" hidden="1" x14ac:dyDescent="0.2"/>
    <row r="2818" hidden="1" x14ac:dyDescent="0.2"/>
    <row r="2819" hidden="1" x14ac:dyDescent="0.2"/>
    <row r="2820" hidden="1" x14ac:dyDescent="0.2"/>
    <row r="2821" hidden="1" x14ac:dyDescent="0.2"/>
    <row r="2822" hidden="1" x14ac:dyDescent="0.2"/>
    <row r="2823" hidden="1" x14ac:dyDescent="0.2"/>
    <row r="2824" hidden="1" x14ac:dyDescent="0.2"/>
    <row r="2825" hidden="1" x14ac:dyDescent="0.2"/>
    <row r="2826" hidden="1" x14ac:dyDescent="0.2"/>
    <row r="2827" hidden="1" x14ac:dyDescent="0.2"/>
    <row r="2828" hidden="1" x14ac:dyDescent="0.2"/>
    <row r="2829" hidden="1" x14ac:dyDescent="0.2"/>
    <row r="2830" hidden="1" x14ac:dyDescent="0.2"/>
    <row r="2831" hidden="1" x14ac:dyDescent="0.2"/>
    <row r="2832" hidden="1" x14ac:dyDescent="0.2"/>
    <row r="2833" hidden="1" x14ac:dyDescent="0.2"/>
    <row r="2834" hidden="1" x14ac:dyDescent="0.2"/>
    <row r="2835" hidden="1" x14ac:dyDescent="0.2"/>
    <row r="2836" hidden="1" x14ac:dyDescent="0.2"/>
    <row r="2837" hidden="1" x14ac:dyDescent="0.2"/>
    <row r="2838" hidden="1" x14ac:dyDescent="0.2"/>
    <row r="2839" hidden="1" x14ac:dyDescent="0.2"/>
    <row r="2840" hidden="1" x14ac:dyDescent="0.2"/>
    <row r="2841" hidden="1" x14ac:dyDescent="0.2"/>
    <row r="2842" hidden="1" x14ac:dyDescent="0.2"/>
    <row r="2843" hidden="1" x14ac:dyDescent="0.2"/>
    <row r="2844" hidden="1" x14ac:dyDescent="0.2"/>
    <row r="2845" hidden="1" x14ac:dyDescent="0.2"/>
    <row r="2846" hidden="1" x14ac:dyDescent="0.2"/>
    <row r="2847" hidden="1" x14ac:dyDescent="0.2"/>
    <row r="2848" hidden="1" x14ac:dyDescent="0.2"/>
    <row r="2849" hidden="1" x14ac:dyDescent="0.2"/>
    <row r="2850" hidden="1" x14ac:dyDescent="0.2"/>
    <row r="2851" hidden="1" x14ac:dyDescent="0.2"/>
    <row r="2852" hidden="1" x14ac:dyDescent="0.2"/>
    <row r="2853" hidden="1" x14ac:dyDescent="0.2"/>
    <row r="2854" hidden="1" x14ac:dyDescent="0.2"/>
    <row r="2855" hidden="1" x14ac:dyDescent="0.2"/>
    <row r="2856" hidden="1" x14ac:dyDescent="0.2"/>
    <row r="2857" hidden="1" x14ac:dyDescent="0.2"/>
    <row r="2858" hidden="1" x14ac:dyDescent="0.2"/>
    <row r="2859" hidden="1" x14ac:dyDescent="0.2"/>
    <row r="2860" hidden="1" x14ac:dyDescent="0.2"/>
    <row r="2861" hidden="1" x14ac:dyDescent="0.2"/>
    <row r="2862" hidden="1" x14ac:dyDescent="0.2"/>
    <row r="2863" hidden="1" x14ac:dyDescent="0.2"/>
    <row r="2864" hidden="1" x14ac:dyDescent="0.2"/>
    <row r="2865" hidden="1" x14ac:dyDescent="0.2"/>
    <row r="2866" hidden="1" x14ac:dyDescent="0.2"/>
    <row r="2867" hidden="1" x14ac:dyDescent="0.2"/>
    <row r="2868" hidden="1" x14ac:dyDescent="0.2"/>
    <row r="2869" hidden="1" x14ac:dyDescent="0.2"/>
    <row r="2870" hidden="1" x14ac:dyDescent="0.2"/>
    <row r="2871" hidden="1" x14ac:dyDescent="0.2"/>
    <row r="2872" hidden="1" x14ac:dyDescent="0.2"/>
    <row r="2873" hidden="1" x14ac:dyDescent="0.2"/>
    <row r="2874" hidden="1" x14ac:dyDescent="0.2"/>
    <row r="2875" hidden="1" x14ac:dyDescent="0.2"/>
    <row r="2876" hidden="1" x14ac:dyDescent="0.2"/>
    <row r="2877" hidden="1" x14ac:dyDescent="0.2"/>
    <row r="2878" hidden="1" x14ac:dyDescent="0.2"/>
    <row r="2879" hidden="1" x14ac:dyDescent="0.2"/>
    <row r="2880" hidden="1" x14ac:dyDescent="0.2"/>
    <row r="2881" hidden="1" x14ac:dyDescent="0.2"/>
    <row r="2882" hidden="1" x14ac:dyDescent="0.2"/>
    <row r="2883" hidden="1" x14ac:dyDescent="0.2"/>
    <row r="2884" hidden="1" x14ac:dyDescent="0.2"/>
    <row r="2885" hidden="1" x14ac:dyDescent="0.2"/>
    <row r="2886" hidden="1" x14ac:dyDescent="0.2"/>
    <row r="2887" hidden="1" x14ac:dyDescent="0.2"/>
    <row r="2888" hidden="1" x14ac:dyDescent="0.2"/>
    <row r="2889" hidden="1" x14ac:dyDescent="0.2"/>
    <row r="2890" hidden="1" x14ac:dyDescent="0.2"/>
    <row r="2891" hidden="1" x14ac:dyDescent="0.2"/>
    <row r="2892" hidden="1" x14ac:dyDescent="0.2"/>
    <row r="2893" hidden="1" x14ac:dyDescent="0.2"/>
    <row r="2894" hidden="1" x14ac:dyDescent="0.2"/>
    <row r="2895" hidden="1" x14ac:dyDescent="0.2"/>
    <row r="2896" hidden="1" x14ac:dyDescent="0.2"/>
    <row r="2897" hidden="1" x14ac:dyDescent="0.2"/>
    <row r="2898" hidden="1" x14ac:dyDescent="0.2"/>
    <row r="2899" hidden="1" x14ac:dyDescent="0.2"/>
    <row r="2900" hidden="1" x14ac:dyDescent="0.2"/>
    <row r="2901" hidden="1" x14ac:dyDescent="0.2"/>
    <row r="2902" hidden="1" x14ac:dyDescent="0.2"/>
    <row r="2903" hidden="1" x14ac:dyDescent="0.2"/>
    <row r="2904" hidden="1" x14ac:dyDescent="0.2"/>
    <row r="2905" hidden="1" x14ac:dyDescent="0.2"/>
    <row r="2906" hidden="1" x14ac:dyDescent="0.2"/>
    <row r="2907" hidden="1" x14ac:dyDescent="0.2"/>
    <row r="2908" hidden="1" x14ac:dyDescent="0.2"/>
    <row r="2909" hidden="1" x14ac:dyDescent="0.2"/>
    <row r="2910" hidden="1" x14ac:dyDescent="0.2"/>
    <row r="2911" hidden="1" x14ac:dyDescent="0.2"/>
    <row r="2912" hidden="1" x14ac:dyDescent="0.2"/>
    <row r="2913" hidden="1" x14ac:dyDescent="0.2"/>
    <row r="2914" hidden="1" x14ac:dyDescent="0.2"/>
    <row r="2915" hidden="1" x14ac:dyDescent="0.2"/>
    <row r="2916" hidden="1" x14ac:dyDescent="0.2"/>
    <row r="2917" hidden="1" x14ac:dyDescent="0.2"/>
    <row r="2918" hidden="1" x14ac:dyDescent="0.2"/>
    <row r="2919" hidden="1" x14ac:dyDescent="0.2"/>
    <row r="2920" hidden="1" x14ac:dyDescent="0.2"/>
    <row r="2921" hidden="1" x14ac:dyDescent="0.2"/>
    <row r="2922" hidden="1" x14ac:dyDescent="0.2"/>
    <row r="2923" hidden="1" x14ac:dyDescent="0.2"/>
    <row r="2924" hidden="1" x14ac:dyDescent="0.2"/>
    <row r="2925" hidden="1" x14ac:dyDescent="0.2"/>
    <row r="2926" hidden="1" x14ac:dyDescent="0.2"/>
    <row r="2927" hidden="1" x14ac:dyDescent="0.2"/>
    <row r="2928" hidden="1" x14ac:dyDescent="0.2"/>
    <row r="2929" hidden="1" x14ac:dyDescent="0.2"/>
    <row r="2930" hidden="1" x14ac:dyDescent="0.2"/>
    <row r="2931" hidden="1" x14ac:dyDescent="0.2"/>
    <row r="2932" hidden="1" x14ac:dyDescent="0.2"/>
    <row r="2933" hidden="1" x14ac:dyDescent="0.2"/>
    <row r="2934" hidden="1" x14ac:dyDescent="0.2"/>
    <row r="2935" hidden="1" x14ac:dyDescent="0.2"/>
    <row r="2936" hidden="1" x14ac:dyDescent="0.2"/>
    <row r="2937" hidden="1" x14ac:dyDescent="0.2"/>
    <row r="2938" hidden="1" x14ac:dyDescent="0.2"/>
    <row r="2939" hidden="1" x14ac:dyDescent="0.2"/>
    <row r="2940" hidden="1" x14ac:dyDescent="0.2"/>
    <row r="2941" hidden="1" x14ac:dyDescent="0.2"/>
    <row r="2942" hidden="1" x14ac:dyDescent="0.2"/>
    <row r="2943" hidden="1" x14ac:dyDescent="0.2"/>
    <row r="2944" hidden="1" x14ac:dyDescent="0.2"/>
    <row r="2945" hidden="1" x14ac:dyDescent="0.2"/>
    <row r="2946" hidden="1" x14ac:dyDescent="0.2"/>
    <row r="2947" hidden="1" x14ac:dyDescent="0.2"/>
    <row r="2948" hidden="1" x14ac:dyDescent="0.2"/>
    <row r="2949" hidden="1" x14ac:dyDescent="0.2"/>
    <row r="2950" hidden="1" x14ac:dyDescent="0.2"/>
    <row r="2951" hidden="1" x14ac:dyDescent="0.2"/>
    <row r="2952" hidden="1" x14ac:dyDescent="0.2"/>
    <row r="2953" hidden="1" x14ac:dyDescent="0.2"/>
    <row r="2954" hidden="1" x14ac:dyDescent="0.2"/>
    <row r="2955" hidden="1" x14ac:dyDescent="0.2"/>
    <row r="2956" hidden="1" x14ac:dyDescent="0.2"/>
    <row r="2957" hidden="1" x14ac:dyDescent="0.2"/>
    <row r="2958" hidden="1" x14ac:dyDescent="0.2"/>
    <row r="2959" hidden="1" x14ac:dyDescent="0.2"/>
    <row r="2960" hidden="1" x14ac:dyDescent="0.2"/>
    <row r="2961" hidden="1" x14ac:dyDescent="0.2"/>
    <row r="2962" hidden="1" x14ac:dyDescent="0.2"/>
    <row r="2963" hidden="1" x14ac:dyDescent="0.2"/>
    <row r="2964" hidden="1" x14ac:dyDescent="0.2"/>
    <row r="2965" hidden="1" x14ac:dyDescent="0.2"/>
    <row r="2966" hidden="1" x14ac:dyDescent="0.2"/>
    <row r="2967" hidden="1" x14ac:dyDescent="0.2"/>
    <row r="2968" hidden="1" x14ac:dyDescent="0.2"/>
    <row r="2969" hidden="1" x14ac:dyDescent="0.2"/>
    <row r="2970" hidden="1" x14ac:dyDescent="0.2"/>
    <row r="2971" hidden="1" x14ac:dyDescent="0.2"/>
    <row r="2972" hidden="1" x14ac:dyDescent="0.2"/>
    <row r="2973" hidden="1" x14ac:dyDescent="0.2"/>
    <row r="2974" hidden="1" x14ac:dyDescent="0.2"/>
    <row r="2975" hidden="1" x14ac:dyDescent="0.2"/>
    <row r="2976" hidden="1" x14ac:dyDescent="0.2"/>
    <row r="2977" hidden="1" x14ac:dyDescent="0.2"/>
    <row r="2978" hidden="1" x14ac:dyDescent="0.2"/>
    <row r="2979" hidden="1" x14ac:dyDescent="0.2"/>
    <row r="2980" hidden="1" x14ac:dyDescent="0.2"/>
    <row r="2981" hidden="1" x14ac:dyDescent="0.2"/>
    <row r="2982" hidden="1" x14ac:dyDescent="0.2"/>
    <row r="2983" hidden="1" x14ac:dyDescent="0.2"/>
    <row r="2984" hidden="1" x14ac:dyDescent="0.2"/>
    <row r="2985" hidden="1" x14ac:dyDescent="0.2"/>
    <row r="2986" hidden="1" x14ac:dyDescent="0.2"/>
    <row r="2987" hidden="1" x14ac:dyDescent="0.2"/>
    <row r="2988" hidden="1" x14ac:dyDescent="0.2"/>
    <row r="2989" hidden="1" x14ac:dyDescent="0.2"/>
    <row r="2990" hidden="1" x14ac:dyDescent="0.2"/>
    <row r="2991" hidden="1" x14ac:dyDescent="0.2"/>
    <row r="2992" hidden="1" x14ac:dyDescent="0.2"/>
    <row r="2993" hidden="1" x14ac:dyDescent="0.2"/>
    <row r="2994" hidden="1" x14ac:dyDescent="0.2"/>
    <row r="2995" hidden="1" x14ac:dyDescent="0.2"/>
    <row r="2996" hidden="1" x14ac:dyDescent="0.2"/>
    <row r="2997" hidden="1" x14ac:dyDescent="0.2"/>
    <row r="2998" hidden="1" x14ac:dyDescent="0.2"/>
    <row r="2999" hidden="1" x14ac:dyDescent="0.2"/>
    <row r="3000" hidden="1" x14ac:dyDescent="0.2"/>
    <row r="3001" hidden="1" x14ac:dyDescent="0.2"/>
    <row r="3002" hidden="1" x14ac:dyDescent="0.2"/>
    <row r="3003" hidden="1" x14ac:dyDescent="0.2"/>
    <row r="3004" hidden="1" x14ac:dyDescent="0.2"/>
    <row r="3005" hidden="1" x14ac:dyDescent="0.2"/>
    <row r="3006" hidden="1" x14ac:dyDescent="0.2"/>
    <row r="3007" hidden="1" x14ac:dyDescent="0.2"/>
    <row r="3008" hidden="1" x14ac:dyDescent="0.2"/>
    <row r="3009" hidden="1" x14ac:dyDescent="0.2"/>
    <row r="3010" hidden="1" x14ac:dyDescent="0.2"/>
    <row r="3011" hidden="1" x14ac:dyDescent="0.2"/>
    <row r="3012" hidden="1" x14ac:dyDescent="0.2"/>
    <row r="3013" hidden="1" x14ac:dyDescent="0.2"/>
    <row r="3014" hidden="1" x14ac:dyDescent="0.2"/>
    <row r="3015" hidden="1" x14ac:dyDescent="0.2"/>
    <row r="3016" hidden="1" x14ac:dyDescent="0.2"/>
    <row r="3017" hidden="1" x14ac:dyDescent="0.2"/>
    <row r="3018" hidden="1" x14ac:dyDescent="0.2"/>
    <row r="3019" hidden="1" x14ac:dyDescent="0.2"/>
    <row r="3020" hidden="1" x14ac:dyDescent="0.2"/>
    <row r="3021" hidden="1" x14ac:dyDescent="0.2"/>
    <row r="3022" hidden="1" x14ac:dyDescent="0.2"/>
    <row r="3023" hidden="1" x14ac:dyDescent="0.2"/>
    <row r="3024" hidden="1" x14ac:dyDescent="0.2"/>
    <row r="3025" hidden="1" x14ac:dyDescent="0.2"/>
    <row r="3026" hidden="1" x14ac:dyDescent="0.2"/>
    <row r="3027" hidden="1" x14ac:dyDescent="0.2"/>
    <row r="3028" hidden="1" x14ac:dyDescent="0.2"/>
    <row r="3029" hidden="1" x14ac:dyDescent="0.2"/>
    <row r="3030" hidden="1" x14ac:dyDescent="0.2"/>
    <row r="3031" hidden="1" x14ac:dyDescent="0.2"/>
    <row r="3032" hidden="1" x14ac:dyDescent="0.2"/>
    <row r="3033" hidden="1" x14ac:dyDescent="0.2"/>
    <row r="3034" hidden="1" x14ac:dyDescent="0.2"/>
    <row r="3035" hidden="1" x14ac:dyDescent="0.2"/>
    <row r="3036" hidden="1" x14ac:dyDescent="0.2"/>
    <row r="3037" hidden="1" x14ac:dyDescent="0.2"/>
    <row r="3038" hidden="1" x14ac:dyDescent="0.2"/>
    <row r="3039" hidden="1" x14ac:dyDescent="0.2"/>
    <row r="3040" hidden="1" x14ac:dyDescent="0.2"/>
    <row r="3041" hidden="1" x14ac:dyDescent="0.2"/>
    <row r="3042" hidden="1" x14ac:dyDescent="0.2"/>
    <row r="3043" hidden="1" x14ac:dyDescent="0.2"/>
    <row r="3044" hidden="1" x14ac:dyDescent="0.2"/>
    <row r="3045" hidden="1" x14ac:dyDescent="0.2"/>
    <row r="3046" hidden="1" x14ac:dyDescent="0.2"/>
    <row r="3047" hidden="1" x14ac:dyDescent="0.2"/>
    <row r="3048" hidden="1" x14ac:dyDescent="0.2"/>
    <row r="3049" hidden="1" x14ac:dyDescent="0.2"/>
    <row r="3050" hidden="1" x14ac:dyDescent="0.2"/>
    <row r="3051" hidden="1" x14ac:dyDescent="0.2"/>
    <row r="3052" hidden="1" x14ac:dyDescent="0.2"/>
    <row r="3053" hidden="1" x14ac:dyDescent="0.2"/>
    <row r="3054" hidden="1" x14ac:dyDescent="0.2"/>
    <row r="3055" hidden="1" x14ac:dyDescent="0.2"/>
    <row r="3056" hidden="1" x14ac:dyDescent="0.2"/>
    <row r="3057" hidden="1" x14ac:dyDescent="0.2"/>
    <row r="3058" hidden="1" x14ac:dyDescent="0.2"/>
    <row r="3059" hidden="1" x14ac:dyDescent="0.2"/>
    <row r="3060" hidden="1" x14ac:dyDescent="0.2"/>
    <row r="3061" hidden="1" x14ac:dyDescent="0.2"/>
    <row r="3062" hidden="1" x14ac:dyDescent="0.2"/>
    <row r="3063" hidden="1" x14ac:dyDescent="0.2"/>
    <row r="3064" hidden="1" x14ac:dyDescent="0.2"/>
    <row r="3065" hidden="1" x14ac:dyDescent="0.2"/>
    <row r="3066" hidden="1" x14ac:dyDescent="0.2"/>
    <row r="3067" hidden="1" x14ac:dyDescent="0.2"/>
    <row r="3068" hidden="1" x14ac:dyDescent="0.2"/>
    <row r="3069" hidden="1" x14ac:dyDescent="0.2"/>
    <row r="3070" hidden="1" x14ac:dyDescent="0.2"/>
    <row r="3071" hidden="1" x14ac:dyDescent="0.2"/>
    <row r="3072" hidden="1" x14ac:dyDescent="0.2"/>
    <row r="3073" hidden="1" x14ac:dyDescent="0.2"/>
    <row r="3074" hidden="1" x14ac:dyDescent="0.2"/>
    <row r="3075" hidden="1" x14ac:dyDescent="0.2"/>
    <row r="3076" hidden="1" x14ac:dyDescent="0.2"/>
    <row r="3077" hidden="1" x14ac:dyDescent="0.2"/>
    <row r="3078" hidden="1" x14ac:dyDescent="0.2"/>
    <row r="3079" hidden="1" x14ac:dyDescent="0.2"/>
    <row r="3080" hidden="1" x14ac:dyDescent="0.2"/>
    <row r="3081" hidden="1" x14ac:dyDescent="0.2"/>
    <row r="3082" hidden="1" x14ac:dyDescent="0.2"/>
    <row r="3083" hidden="1" x14ac:dyDescent="0.2"/>
    <row r="3084" hidden="1" x14ac:dyDescent="0.2"/>
    <row r="3085" hidden="1" x14ac:dyDescent="0.2"/>
    <row r="3086" hidden="1" x14ac:dyDescent="0.2"/>
    <row r="3087" hidden="1" x14ac:dyDescent="0.2"/>
    <row r="3088" hidden="1" x14ac:dyDescent="0.2"/>
    <row r="3089" hidden="1" x14ac:dyDescent="0.2"/>
    <row r="3090" hidden="1" x14ac:dyDescent="0.2"/>
    <row r="3091" hidden="1" x14ac:dyDescent="0.2"/>
    <row r="3092" hidden="1" x14ac:dyDescent="0.2"/>
    <row r="3093" hidden="1" x14ac:dyDescent="0.2"/>
    <row r="3094" hidden="1" x14ac:dyDescent="0.2"/>
    <row r="3095" hidden="1" x14ac:dyDescent="0.2"/>
    <row r="3096" hidden="1" x14ac:dyDescent="0.2"/>
    <row r="3097" hidden="1" x14ac:dyDescent="0.2"/>
    <row r="3098" hidden="1" x14ac:dyDescent="0.2"/>
    <row r="3099" hidden="1" x14ac:dyDescent="0.2"/>
    <row r="3100" hidden="1" x14ac:dyDescent="0.2"/>
    <row r="3101" hidden="1" x14ac:dyDescent="0.2"/>
    <row r="3102" hidden="1" x14ac:dyDescent="0.2"/>
    <row r="3103" hidden="1" x14ac:dyDescent="0.2"/>
    <row r="3104" hidden="1" x14ac:dyDescent="0.2"/>
    <row r="3105" hidden="1" x14ac:dyDescent="0.2"/>
    <row r="3106" hidden="1" x14ac:dyDescent="0.2"/>
    <row r="3107" hidden="1" x14ac:dyDescent="0.2"/>
    <row r="3108" hidden="1" x14ac:dyDescent="0.2"/>
    <row r="3109" hidden="1" x14ac:dyDescent="0.2"/>
    <row r="3110" hidden="1" x14ac:dyDescent="0.2"/>
    <row r="3111" hidden="1" x14ac:dyDescent="0.2"/>
    <row r="3112" hidden="1" x14ac:dyDescent="0.2"/>
    <row r="3113" hidden="1" x14ac:dyDescent="0.2"/>
    <row r="3114" hidden="1" x14ac:dyDescent="0.2"/>
    <row r="3115" hidden="1" x14ac:dyDescent="0.2"/>
    <row r="3116" hidden="1" x14ac:dyDescent="0.2"/>
    <row r="3117" hidden="1" x14ac:dyDescent="0.2"/>
    <row r="3118" hidden="1" x14ac:dyDescent="0.2"/>
    <row r="3119" hidden="1" x14ac:dyDescent="0.2"/>
    <row r="3120" hidden="1" x14ac:dyDescent="0.2"/>
    <row r="3121" hidden="1" x14ac:dyDescent="0.2"/>
    <row r="3122" hidden="1" x14ac:dyDescent="0.2"/>
    <row r="3123" hidden="1" x14ac:dyDescent="0.2"/>
    <row r="3124" hidden="1" x14ac:dyDescent="0.2"/>
    <row r="3125" hidden="1" x14ac:dyDescent="0.2"/>
    <row r="3126" hidden="1" x14ac:dyDescent="0.2"/>
    <row r="3127" hidden="1" x14ac:dyDescent="0.2"/>
    <row r="3128" hidden="1" x14ac:dyDescent="0.2"/>
    <row r="3129" hidden="1" x14ac:dyDescent="0.2"/>
    <row r="3130" hidden="1" x14ac:dyDescent="0.2"/>
    <row r="3131" hidden="1" x14ac:dyDescent="0.2"/>
    <row r="3132" hidden="1" x14ac:dyDescent="0.2"/>
    <row r="3133" hidden="1" x14ac:dyDescent="0.2"/>
    <row r="3134" hidden="1" x14ac:dyDescent="0.2"/>
    <row r="3135" hidden="1" x14ac:dyDescent="0.2"/>
    <row r="3136" hidden="1" x14ac:dyDescent="0.2"/>
    <row r="3137" hidden="1" x14ac:dyDescent="0.2"/>
    <row r="3138" hidden="1" x14ac:dyDescent="0.2"/>
    <row r="3139" hidden="1" x14ac:dyDescent="0.2"/>
    <row r="3140" hidden="1" x14ac:dyDescent="0.2"/>
    <row r="3141" hidden="1" x14ac:dyDescent="0.2"/>
    <row r="3142" hidden="1" x14ac:dyDescent="0.2"/>
    <row r="3143" hidden="1" x14ac:dyDescent="0.2"/>
    <row r="3144" hidden="1" x14ac:dyDescent="0.2"/>
    <row r="3145" hidden="1" x14ac:dyDescent="0.2"/>
    <row r="3146" hidden="1" x14ac:dyDescent="0.2"/>
    <row r="3147" hidden="1" x14ac:dyDescent="0.2"/>
    <row r="3148" hidden="1" x14ac:dyDescent="0.2"/>
    <row r="3149" hidden="1" x14ac:dyDescent="0.2"/>
    <row r="3150" hidden="1" x14ac:dyDescent="0.2"/>
    <row r="3151" hidden="1" x14ac:dyDescent="0.2"/>
    <row r="3152" hidden="1" x14ac:dyDescent="0.2"/>
    <row r="3153" hidden="1" x14ac:dyDescent="0.2"/>
    <row r="3154" hidden="1" x14ac:dyDescent="0.2"/>
    <row r="3155" hidden="1" x14ac:dyDescent="0.2"/>
    <row r="3156" hidden="1" x14ac:dyDescent="0.2"/>
    <row r="3157" hidden="1" x14ac:dyDescent="0.2"/>
    <row r="3158" hidden="1" x14ac:dyDescent="0.2"/>
    <row r="3159" hidden="1" x14ac:dyDescent="0.2"/>
    <row r="3160" hidden="1" x14ac:dyDescent="0.2"/>
    <row r="3161" hidden="1" x14ac:dyDescent="0.2"/>
    <row r="3162" hidden="1" x14ac:dyDescent="0.2"/>
    <row r="3163" hidden="1" x14ac:dyDescent="0.2"/>
    <row r="3164" hidden="1" x14ac:dyDescent="0.2"/>
    <row r="3165" hidden="1" x14ac:dyDescent="0.2"/>
    <row r="3166" hidden="1" x14ac:dyDescent="0.2"/>
    <row r="3167" hidden="1" x14ac:dyDescent="0.2"/>
    <row r="3168" hidden="1" x14ac:dyDescent="0.2"/>
    <row r="3169" hidden="1" x14ac:dyDescent="0.2"/>
    <row r="3170" hidden="1" x14ac:dyDescent="0.2"/>
    <row r="3171" hidden="1" x14ac:dyDescent="0.2"/>
    <row r="3172" hidden="1" x14ac:dyDescent="0.2"/>
    <row r="3173" hidden="1" x14ac:dyDescent="0.2"/>
    <row r="3174" hidden="1" x14ac:dyDescent="0.2"/>
    <row r="3175" hidden="1" x14ac:dyDescent="0.2"/>
    <row r="3176" hidden="1" x14ac:dyDescent="0.2"/>
    <row r="3177" hidden="1" x14ac:dyDescent="0.2"/>
    <row r="3178" hidden="1" x14ac:dyDescent="0.2"/>
    <row r="3179" hidden="1" x14ac:dyDescent="0.2"/>
    <row r="3180" hidden="1" x14ac:dyDescent="0.2"/>
    <row r="3181" hidden="1" x14ac:dyDescent="0.2"/>
    <row r="3182" hidden="1" x14ac:dyDescent="0.2"/>
    <row r="3183" hidden="1" x14ac:dyDescent="0.2"/>
    <row r="3184" hidden="1" x14ac:dyDescent="0.2"/>
    <row r="3185" hidden="1" x14ac:dyDescent="0.2"/>
    <row r="3186" hidden="1" x14ac:dyDescent="0.2"/>
    <row r="3187" hidden="1" x14ac:dyDescent="0.2"/>
    <row r="3188" hidden="1" x14ac:dyDescent="0.2"/>
    <row r="3189" hidden="1" x14ac:dyDescent="0.2"/>
    <row r="3190" hidden="1" x14ac:dyDescent="0.2"/>
    <row r="3191" hidden="1" x14ac:dyDescent="0.2"/>
    <row r="3192" hidden="1" x14ac:dyDescent="0.2"/>
    <row r="3193" hidden="1" x14ac:dyDescent="0.2"/>
    <row r="3194" hidden="1" x14ac:dyDescent="0.2"/>
    <row r="3195" hidden="1" x14ac:dyDescent="0.2"/>
    <row r="3196" hidden="1" x14ac:dyDescent="0.2"/>
    <row r="3197" hidden="1" x14ac:dyDescent="0.2"/>
    <row r="3198" hidden="1" x14ac:dyDescent="0.2"/>
    <row r="3199" hidden="1" x14ac:dyDescent="0.2"/>
    <row r="3200" hidden="1" x14ac:dyDescent="0.2"/>
    <row r="3201" hidden="1" x14ac:dyDescent="0.2"/>
    <row r="3202" hidden="1" x14ac:dyDescent="0.2"/>
    <row r="3203" hidden="1" x14ac:dyDescent="0.2"/>
    <row r="3204" hidden="1" x14ac:dyDescent="0.2"/>
    <row r="3205" hidden="1" x14ac:dyDescent="0.2"/>
    <row r="3206" hidden="1" x14ac:dyDescent="0.2"/>
    <row r="3207" hidden="1" x14ac:dyDescent="0.2"/>
    <row r="3208" hidden="1" x14ac:dyDescent="0.2"/>
    <row r="3209" hidden="1" x14ac:dyDescent="0.2"/>
    <row r="3210" hidden="1" x14ac:dyDescent="0.2"/>
    <row r="3211" hidden="1" x14ac:dyDescent="0.2"/>
    <row r="3212" hidden="1" x14ac:dyDescent="0.2"/>
    <row r="3213" hidden="1" x14ac:dyDescent="0.2"/>
    <row r="3214" hidden="1" x14ac:dyDescent="0.2"/>
    <row r="3215" hidden="1" x14ac:dyDescent="0.2"/>
    <row r="3216" hidden="1" x14ac:dyDescent="0.2"/>
    <row r="3217" hidden="1" x14ac:dyDescent="0.2"/>
    <row r="3218" hidden="1" x14ac:dyDescent="0.2"/>
    <row r="3219" hidden="1" x14ac:dyDescent="0.2"/>
    <row r="3220" hidden="1" x14ac:dyDescent="0.2"/>
    <row r="3221" hidden="1" x14ac:dyDescent="0.2"/>
    <row r="3222" hidden="1" x14ac:dyDescent="0.2"/>
    <row r="3223" hidden="1" x14ac:dyDescent="0.2"/>
    <row r="3224" hidden="1" x14ac:dyDescent="0.2"/>
    <row r="3225" hidden="1" x14ac:dyDescent="0.2"/>
    <row r="3226" hidden="1" x14ac:dyDescent="0.2"/>
    <row r="3227" hidden="1" x14ac:dyDescent="0.2"/>
    <row r="3228" hidden="1" x14ac:dyDescent="0.2"/>
    <row r="3229" hidden="1" x14ac:dyDescent="0.2"/>
    <row r="3230" hidden="1" x14ac:dyDescent="0.2"/>
    <row r="3231" hidden="1" x14ac:dyDescent="0.2"/>
    <row r="3232" hidden="1" x14ac:dyDescent="0.2"/>
    <row r="3233" hidden="1" x14ac:dyDescent="0.2"/>
    <row r="3234" hidden="1" x14ac:dyDescent="0.2"/>
    <row r="3235" hidden="1" x14ac:dyDescent="0.2"/>
    <row r="3236" hidden="1" x14ac:dyDescent="0.2"/>
    <row r="3237" hidden="1" x14ac:dyDescent="0.2"/>
    <row r="3238" hidden="1" x14ac:dyDescent="0.2"/>
    <row r="3239" hidden="1" x14ac:dyDescent="0.2"/>
    <row r="3240" hidden="1" x14ac:dyDescent="0.2"/>
    <row r="3241" hidden="1" x14ac:dyDescent="0.2"/>
    <row r="3242" hidden="1" x14ac:dyDescent="0.2"/>
    <row r="3243" hidden="1" x14ac:dyDescent="0.2"/>
    <row r="3244" hidden="1" x14ac:dyDescent="0.2"/>
    <row r="3245" hidden="1" x14ac:dyDescent="0.2"/>
    <row r="3246" hidden="1" x14ac:dyDescent="0.2"/>
    <row r="3247" hidden="1" x14ac:dyDescent="0.2"/>
    <row r="3248" hidden="1" x14ac:dyDescent="0.2"/>
    <row r="3249" hidden="1" x14ac:dyDescent="0.2"/>
    <row r="3250" hidden="1" x14ac:dyDescent="0.2"/>
    <row r="3251" hidden="1" x14ac:dyDescent="0.2"/>
    <row r="3252" hidden="1" x14ac:dyDescent="0.2"/>
    <row r="3253" hidden="1" x14ac:dyDescent="0.2"/>
    <row r="3254" hidden="1" x14ac:dyDescent="0.2"/>
    <row r="3255" hidden="1" x14ac:dyDescent="0.2"/>
    <row r="3256" hidden="1" x14ac:dyDescent="0.2"/>
    <row r="3257" hidden="1" x14ac:dyDescent="0.2"/>
    <row r="3258" hidden="1" x14ac:dyDescent="0.2"/>
    <row r="3259" hidden="1" x14ac:dyDescent="0.2"/>
    <row r="3260" hidden="1" x14ac:dyDescent="0.2"/>
    <row r="3261" hidden="1" x14ac:dyDescent="0.2"/>
    <row r="3262" hidden="1" x14ac:dyDescent="0.2"/>
    <row r="3263" hidden="1" x14ac:dyDescent="0.2"/>
    <row r="3264" hidden="1" x14ac:dyDescent="0.2"/>
    <row r="3265" hidden="1" x14ac:dyDescent="0.2"/>
    <row r="3266" hidden="1" x14ac:dyDescent="0.2"/>
    <row r="3267" hidden="1" x14ac:dyDescent="0.2"/>
    <row r="3268" hidden="1" x14ac:dyDescent="0.2"/>
    <row r="3269" hidden="1" x14ac:dyDescent="0.2"/>
    <row r="3270" hidden="1" x14ac:dyDescent="0.2"/>
    <row r="3271" hidden="1" x14ac:dyDescent="0.2"/>
    <row r="3272" hidden="1" x14ac:dyDescent="0.2"/>
    <row r="3273" hidden="1" x14ac:dyDescent="0.2"/>
    <row r="3274" hidden="1" x14ac:dyDescent="0.2"/>
    <row r="3275" hidden="1" x14ac:dyDescent="0.2"/>
    <row r="3276" hidden="1" x14ac:dyDescent="0.2"/>
    <row r="3277" hidden="1" x14ac:dyDescent="0.2"/>
    <row r="3278" hidden="1" x14ac:dyDescent="0.2"/>
    <row r="3279" hidden="1" x14ac:dyDescent="0.2"/>
    <row r="3280" hidden="1" x14ac:dyDescent="0.2"/>
    <row r="3281" hidden="1" x14ac:dyDescent="0.2"/>
    <row r="3282" hidden="1" x14ac:dyDescent="0.2"/>
    <row r="3283" hidden="1" x14ac:dyDescent="0.2"/>
    <row r="3284" hidden="1" x14ac:dyDescent="0.2"/>
    <row r="3285" hidden="1" x14ac:dyDescent="0.2"/>
    <row r="3286" hidden="1" x14ac:dyDescent="0.2"/>
    <row r="3287" hidden="1" x14ac:dyDescent="0.2"/>
    <row r="3288" hidden="1" x14ac:dyDescent="0.2"/>
    <row r="3289" hidden="1" x14ac:dyDescent="0.2"/>
    <row r="3290" hidden="1" x14ac:dyDescent="0.2"/>
    <row r="3291" hidden="1" x14ac:dyDescent="0.2"/>
    <row r="3292" hidden="1" x14ac:dyDescent="0.2"/>
    <row r="3293" hidden="1" x14ac:dyDescent="0.2"/>
    <row r="3294" hidden="1" x14ac:dyDescent="0.2"/>
    <row r="3295" hidden="1" x14ac:dyDescent="0.2"/>
    <row r="3296" hidden="1" x14ac:dyDescent="0.2"/>
    <row r="3297" hidden="1" x14ac:dyDescent="0.2"/>
    <row r="3298" hidden="1" x14ac:dyDescent="0.2"/>
    <row r="3299" hidden="1" x14ac:dyDescent="0.2"/>
    <row r="3300" hidden="1" x14ac:dyDescent="0.2"/>
    <row r="3301" hidden="1" x14ac:dyDescent="0.2"/>
    <row r="3302" hidden="1" x14ac:dyDescent="0.2"/>
    <row r="3303" hidden="1" x14ac:dyDescent="0.2"/>
    <row r="3304" hidden="1" x14ac:dyDescent="0.2"/>
    <row r="3305" hidden="1" x14ac:dyDescent="0.2"/>
    <row r="3306" hidden="1" x14ac:dyDescent="0.2"/>
    <row r="3307" hidden="1" x14ac:dyDescent="0.2"/>
    <row r="3308" hidden="1" x14ac:dyDescent="0.2"/>
    <row r="3309" hidden="1" x14ac:dyDescent="0.2"/>
    <row r="3310" hidden="1" x14ac:dyDescent="0.2"/>
    <row r="3311" hidden="1" x14ac:dyDescent="0.2"/>
    <row r="3312" hidden="1" x14ac:dyDescent="0.2"/>
    <row r="3313" hidden="1" x14ac:dyDescent="0.2"/>
    <row r="3314" hidden="1" x14ac:dyDescent="0.2"/>
    <row r="3315" hidden="1" x14ac:dyDescent="0.2"/>
    <row r="3316" hidden="1" x14ac:dyDescent="0.2"/>
    <row r="3317" hidden="1" x14ac:dyDescent="0.2"/>
    <row r="3318" hidden="1" x14ac:dyDescent="0.2"/>
    <row r="3319" hidden="1" x14ac:dyDescent="0.2"/>
    <row r="3320" hidden="1" x14ac:dyDescent="0.2"/>
    <row r="3321" hidden="1" x14ac:dyDescent="0.2"/>
    <row r="3322" hidden="1" x14ac:dyDescent="0.2"/>
    <row r="3323" hidden="1" x14ac:dyDescent="0.2"/>
    <row r="3324" hidden="1" x14ac:dyDescent="0.2"/>
    <row r="3325" hidden="1" x14ac:dyDescent="0.2"/>
    <row r="3326" hidden="1" x14ac:dyDescent="0.2"/>
    <row r="3327" hidden="1" x14ac:dyDescent="0.2"/>
    <row r="3328" hidden="1" x14ac:dyDescent="0.2"/>
    <row r="3329" hidden="1" x14ac:dyDescent="0.2"/>
    <row r="3330" hidden="1" x14ac:dyDescent="0.2"/>
    <row r="3331" hidden="1" x14ac:dyDescent="0.2"/>
    <row r="3332" hidden="1" x14ac:dyDescent="0.2"/>
    <row r="3333" hidden="1" x14ac:dyDescent="0.2"/>
    <row r="3334" hidden="1" x14ac:dyDescent="0.2"/>
    <row r="3335" hidden="1" x14ac:dyDescent="0.2"/>
    <row r="3336" hidden="1" x14ac:dyDescent="0.2"/>
    <row r="3337" hidden="1" x14ac:dyDescent="0.2"/>
    <row r="3338" hidden="1" x14ac:dyDescent="0.2"/>
    <row r="3339" hidden="1" x14ac:dyDescent="0.2"/>
    <row r="3340" hidden="1" x14ac:dyDescent="0.2"/>
    <row r="3341" hidden="1" x14ac:dyDescent="0.2"/>
    <row r="3342" hidden="1" x14ac:dyDescent="0.2"/>
    <row r="3343" hidden="1" x14ac:dyDescent="0.2"/>
    <row r="3344" hidden="1" x14ac:dyDescent="0.2"/>
    <row r="3345" hidden="1" x14ac:dyDescent="0.2"/>
    <row r="3346" hidden="1" x14ac:dyDescent="0.2"/>
    <row r="3347" hidden="1" x14ac:dyDescent="0.2"/>
    <row r="3348" hidden="1" x14ac:dyDescent="0.2"/>
    <row r="3349" hidden="1" x14ac:dyDescent="0.2"/>
    <row r="3350" hidden="1" x14ac:dyDescent="0.2"/>
    <row r="3351" hidden="1" x14ac:dyDescent="0.2"/>
    <row r="3352" hidden="1" x14ac:dyDescent="0.2"/>
    <row r="3353" hidden="1" x14ac:dyDescent="0.2"/>
    <row r="3354" hidden="1" x14ac:dyDescent="0.2"/>
    <row r="3355" hidden="1" x14ac:dyDescent="0.2"/>
    <row r="3356" hidden="1" x14ac:dyDescent="0.2"/>
    <row r="3357" hidden="1" x14ac:dyDescent="0.2"/>
    <row r="3358" hidden="1" x14ac:dyDescent="0.2"/>
    <row r="3359" hidden="1" x14ac:dyDescent="0.2"/>
    <row r="3360" hidden="1" x14ac:dyDescent="0.2"/>
    <row r="3361" hidden="1" x14ac:dyDescent="0.2"/>
    <row r="3362" hidden="1" x14ac:dyDescent="0.2"/>
    <row r="3363" hidden="1" x14ac:dyDescent="0.2"/>
    <row r="3364" hidden="1" x14ac:dyDescent="0.2"/>
    <row r="3365" hidden="1" x14ac:dyDescent="0.2"/>
    <row r="3366" hidden="1" x14ac:dyDescent="0.2"/>
    <row r="3367" hidden="1" x14ac:dyDescent="0.2"/>
    <row r="3368" hidden="1" x14ac:dyDescent="0.2"/>
    <row r="3369" hidden="1" x14ac:dyDescent="0.2"/>
    <row r="3370" hidden="1" x14ac:dyDescent="0.2"/>
    <row r="3371" hidden="1" x14ac:dyDescent="0.2"/>
    <row r="3372" hidden="1" x14ac:dyDescent="0.2"/>
    <row r="3373" hidden="1" x14ac:dyDescent="0.2"/>
    <row r="3374" hidden="1" x14ac:dyDescent="0.2"/>
    <row r="3375" hidden="1" x14ac:dyDescent="0.2"/>
    <row r="3376" hidden="1" x14ac:dyDescent="0.2"/>
    <row r="3377" hidden="1" x14ac:dyDescent="0.2"/>
    <row r="3378" hidden="1" x14ac:dyDescent="0.2"/>
    <row r="3379" hidden="1" x14ac:dyDescent="0.2"/>
    <row r="3380" hidden="1" x14ac:dyDescent="0.2"/>
    <row r="3381" hidden="1" x14ac:dyDescent="0.2"/>
    <row r="3382" hidden="1" x14ac:dyDescent="0.2"/>
    <row r="3383" hidden="1" x14ac:dyDescent="0.2"/>
    <row r="3384" hidden="1" x14ac:dyDescent="0.2"/>
    <row r="3385" hidden="1" x14ac:dyDescent="0.2"/>
    <row r="3386" hidden="1" x14ac:dyDescent="0.2"/>
    <row r="3387" hidden="1" x14ac:dyDescent="0.2"/>
    <row r="3388" hidden="1" x14ac:dyDescent="0.2"/>
    <row r="3389" hidden="1" x14ac:dyDescent="0.2"/>
    <row r="3390" hidden="1" x14ac:dyDescent="0.2"/>
    <row r="3391" hidden="1" x14ac:dyDescent="0.2"/>
    <row r="3392" hidden="1" x14ac:dyDescent="0.2"/>
    <row r="3393" hidden="1" x14ac:dyDescent="0.2"/>
    <row r="3394" hidden="1" x14ac:dyDescent="0.2"/>
    <row r="3395" hidden="1" x14ac:dyDescent="0.2"/>
    <row r="3396" hidden="1" x14ac:dyDescent="0.2"/>
    <row r="3397" hidden="1" x14ac:dyDescent="0.2"/>
    <row r="3398" hidden="1" x14ac:dyDescent="0.2"/>
    <row r="3399" hidden="1" x14ac:dyDescent="0.2"/>
    <row r="3400" hidden="1" x14ac:dyDescent="0.2"/>
    <row r="3401" hidden="1" x14ac:dyDescent="0.2"/>
    <row r="3402" hidden="1" x14ac:dyDescent="0.2"/>
    <row r="3403" hidden="1" x14ac:dyDescent="0.2"/>
    <row r="3404" hidden="1" x14ac:dyDescent="0.2"/>
    <row r="3405" hidden="1" x14ac:dyDescent="0.2"/>
    <row r="3406" hidden="1" x14ac:dyDescent="0.2"/>
    <row r="3407" hidden="1" x14ac:dyDescent="0.2"/>
    <row r="3408" hidden="1" x14ac:dyDescent="0.2"/>
    <row r="3409" hidden="1" x14ac:dyDescent="0.2"/>
    <row r="3410" hidden="1" x14ac:dyDescent="0.2"/>
    <row r="3411" hidden="1" x14ac:dyDescent="0.2"/>
    <row r="3412" hidden="1" x14ac:dyDescent="0.2"/>
    <row r="3413" hidden="1" x14ac:dyDescent="0.2"/>
    <row r="3414" hidden="1" x14ac:dyDescent="0.2"/>
    <row r="3415" hidden="1" x14ac:dyDescent="0.2"/>
    <row r="3416" hidden="1" x14ac:dyDescent="0.2"/>
    <row r="3417" hidden="1" x14ac:dyDescent="0.2"/>
    <row r="3418" hidden="1" x14ac:dyDescent="0.2"/>
    <row r="3419" hidden="1" x14ac:dyDescent="0.2"/>
    <row r="3420" hidden="1" x14ac:dyDescent="0.2"/>
    <row r="3421" hidden="1" x14ac:dyDescent="0.2"/>
    <row r="3422" hidden="1" x14ac:dyDescent="0.2"/>
    <row r="3423" hidden="1" x14ac:dyDescent="0.2"/>
    <row r="3424" hidden="1" x14ac:dyDescent="0.2"/>
    <row r="3425" hidden="1" x14ac:dyDescent="0.2"/>
    <row r="3426" hidden="1" x14ac:dyDescent="0.2"/>
    <row r="3427" hidden="1" x14ac:dyDescent="0.2"/>
    <row r="3428" hidden="1" x14ac:dyDescent="0.2"/>
    <row r="3429" hidden="1" x14ac:dyDescent="0.2"/>
    <row r="3430" hidden="1" x14ac:dyDescent="0.2"/>
    <row r="3431" hidden="1" x14ac:dyDescent="0.2"/>
    <row r="3432" hidden="1" x14ac:dyDescent="0.2"/>
    <row r="3433" hidden="1" x14ac:dyDescent="0.2"/>
    <row r="3434" hidden="1" x14ac:dyDescent="0.2"/>
    <row r="3435" hidden="1" x14ac:dyDescent="0.2"/>
    <row r="3436" hidden="1" x14ac:dyDescent="0.2"/>
    <row r="3437" hidden="1" x14ac:dyDescent="0.2"/>
    <row r="3438" hidden="1" x14ac:dyDescent="0.2"/>
    <row r="3439" hidden="1" x14ac:dyDescent="0.2"/>
    <row r="3440" hidden="1" x14ac:dyDescent="0.2"/>
    <row r="3441" hidden="1" x14ac:dyDescent="0.2"/>
    <row r="3442" hidden="1" x14ac:dyDescent="0.2"/>
    <row r="3443" hidden="1" x14ac:dyDescent="0.2"/>
    <row r="3444" hidden="1" x14ac:dyDescent="0.2"/>
    <row r="3445" hidden="1" x14ac:dyDescent="0.2"/>
    <row r="3446" hidden="1" x14ac:dyDescent="0.2"/>
    <row r="3447" hidden="1" x14ac:dyDescent="0.2"/>
    <row r="3448" hidden="1" x14ac:dyDescent="0.2"/>
    <row r="3449" hidden="1" x14ac:dyDescent="0.2"/>
    <row r="3450" hidden="1" x14ac:dyDescent="0.2"/>
    <row r="3451" hidden="1" x14ac:dyDescent="0.2"/>
    <row r="3452" hidden="1" x14ac:dyDescent="0.2"/>
    <row r="3453" hidden="1" x14ac:dyDescent="0.2"/>
    <row r="3454" hidden="1" x14ac:dyDescent="0.2"/>
    <row r="3455" hidden="1" x14ac:dyDescent="0.2"/>
    <row r="3456" hidden="1" x14ac:dyDescent="0.2"/>
    <row r="3457" hidden="1" x14ac:dyDescent="0.2"/>
    <row r="3458" hidden="1" x14ac:dyDescent="0.2"/>
    <row r="3459" hidden="1" x14ac:dyDescent="0.2"/>
    <row r="3460" hidden="1" x14ac:dyDescent="0.2"/>
    <row r="3461" hidden="1" x14ac:dyDescent="0.2"/>
    <row r="3462" hidden="1" x14ac:dyDescent="0.2"/>
    <row r="3463" hidden="1" x14ac:dyDescent="0.2"/>
    <row r="3464" hidden="1" x14ac:dyDescent="0.2"/>
    <row r="3465" hidden="1" x14ac:dyDescent="0.2"/>
    <row r="3466" hidden="1" x14ac:dyDescent="0.2"/>
    <row r="3467" hidden="1" x14ac:dyDescent="0.2"/>
    <row r="3468" hidden="1" x14ac:dyDescent="0.2"/>
    <row r="3469" hidden="1" x14ac:dyDescent="0.2"/>
    <row r="3470" hidden="1" x14ac:dyDescent="0.2"/>
    <row r="3471" hidden="1" x14ac:dyDescent="0.2"/>
    <row r="3472" hidden="1" x14ac:dyDescent="0.2"/>
    <row r="3473" hidden="1" x14ac:dyDescent="0.2"/>
    <row r="3474" hidden="1" x14ac:dyDescent="0.2"/>
    <row r="3475" hidden="1" x14ac:dyDescent="0.2"/>
    <row r="3476" hidden="1" x14ac:dyDescent="0.2"/>
    <row r="3477" hidden="1" x14ac:dyDescent="0.2"/>
    <row r="3478" hidden="1" x14ac:dyDescent="0.2"/>
    <row r="3479" hidden="1" x14ac:dyDescent="0.2"/>
    <row r="3480" hidden="1" x14ac:dyDescent="0.2"/>
    <row r="3481" hidden="1" x14ac:dyDescent="0.2"/>
    <row r="3482" hidden="1" x14ac:dyDescent="0.2"/>
    <row r="3483" hidden="1" x14ac:dyDescent="0.2"/>
    <row r="3484" hidden="1" x14ac:dyDescent="0.2"/>
    <row r="3485" hidden="1" x14ac:dyDescent="0.2"/>
    <row r="3486" hidden="1" x14ac:dyDescent="0.2"/>
    <row r="3487" hidden="1" x14ac:dyDescent="0.2"/>
    <row r="3488" hidden="1" x14ac:dyDescent="0.2"/>
    <row r="3489" hidden="1" x14ac:dyDescent="0.2"/>
    <row r="3490" hidden="1" x14ac:dyDescent="0.2"/>
    <row r="3491" hidden="1" x14ac:dyDescent="0.2"/>
    <row r="3492" hidden="1" x14ac:dyDescent="0.2"/>
    <row r="3493" hidden="1" x14ac:dyDescent="0.2"/>
    <row r="3494" hidden="1" x14ac:dyDescent="0.2"/>
    <row r="3495" hidden="1" x14ac:dyDescent="0.2"/>
    <row r="3496" hidden="1" x14ac:dyDescent="0.2"/>
    <row r="3497" hidden="1" x14ac:dyDescent="0.2"/>
    <row r="3498" hidden="1" x14ac:dyDescent="0.2"/>
    <row r="3499" hidden="1" x14ac:dyDescent="0.2"/>
    <row r="3500" hidden="1" x14ac:dyDescent="0.2"/>
    <row r="3501" hidden="1" x14ac:dyDescent="0.2"/>
    <row r="3502" hidden="1" x14ac:dyDescent="0.2"/>
    <row r="3503" hidden="1" x14ac:dyDescent="0.2"/>
    <row r="3504" hidden="1" x14ac:dyDescent="0.2"/>
    <row r="3505" hidden="1" x14ac:dyDescent="0.2"/>
    <row r="3506" hidden="1" x14ac:dyDescent="0.2"/>
    <row r="3507" hidden="1" x14ac:dyDescent="0.2"/>
    <row r="3508" hidden="1" x14ac:dyDescent="0.2"/>
    <row r="3509" hidden="1" x14ac:dyDescent="0.2"/>
    <row r="3510" hidden="1" x14ac:dyDescent="0.2"/>
    <row r="3511" hidden="1" x14ac:dyDescent="0.2"/>
    <row r="3512" hidden="1" x14ac:dyDescent="0.2"/>
    <row r="3513" hidden="1" x14ac:dyDescent="0.2"/>
    <row r="3514" hidden="1" x14ac:dyDescent="0.2"/>
    <row r="3515" hidden="1" x14ac:dyDescent="0.2"/>
    <row r="3516" hidden="1" x14ac:dyDescent="0.2"/>
    <row r="3517" hidden="1" x14ac:dyDescent="0.2"/>
    <row r="3518" hidden="1" x14ac:dyDescent="0.2"/>
    <row r="3519" hidden="1" x14ac:dyDescent="0.2"/>
    <row r="3520" hidden="1" x14ac:dyDescent="0.2"/>
    <row r="3521" hidden="1" x14ac:dyDescent="0.2"/>
    <row r="3522" hidden="1" x14ac:dyDescent="0.2"/>
    <row r="3523" hidden="1" x14ac:dyDescent="0.2"/>
    <row r="3524" hidden="1" x14ac:dyDescent="0.2"/>
    <row r="3525" hidden="1" x14ac:dyDescent="0.2"/>
    <row r="3526" hidden="1" x14ac:dyDescent="0.2"/>
    <row r="3527" hidden="1" x14ac:dyDescent="0.2"/>
    <row r="3528" hidden="1" x14ac:dyDescent="0.2"/>
    <row r="3529" hidden="1" x14ac:dyDescent="0.2"/>
    <row r="3530" hidden="1" x14ac:dyDescent="0.2"/>
    <row r="3531" hidden="1" x14ac:dyDescent="0.2"/>
    <row r="3532" hidden="1" x14ac:dyDescent="0.2"/>
    <row r="3533" hidden="1" x14ac:dyDescent="0.2"/>
    <row r="3534" hidden="1" x14ac:dyDescent="0.2"/>
    <row r="3535" hidden="1" x14ac:dyDescent="0.2"/>
    <row r="3536" hidden="1" x14ac:dyDescent="0.2"/>
    <row r="3537" hidden="1" x14ac:dyDescent="0.2"/>
    <row r="3538" hidden="1" x14ac:dyDescent="0.2"/>
    <row r="3539" hidden="1" x14ac:dyDescent="0.2"/>
    <row r="3540" hidden="1" x14ac:dyDescent="0.2"/>
    <row r="3541" hidden="1" x14ac:dyDescent="0.2"/>
    <row r="3542" hidden="1" x14ac:dyDescent="0.2"/>
    <row r="3543" hidden="1" x14ac:dyDescent="0.2"/>
    <row r="3544" hidden="1" x14ac:dyDescent="0.2"/>
    <row r="3545" hidden="1" x14ac:dyDescent="0.2"/>
    <row r="3546" hidden="1" x14ac:dyDescent="0.2"/>
    <row r="3547" hidden="1" x14ac:dyDescent="0.2"/>
    <row r="3548" hidden="1" x14ac:dyDescent="0.2"/>
    <row r="3549" hidden="1" x14ac:dyDescent="0.2"/>
    <row r="3550" hidden="1" x14ac:dyDescent="0.2"/>
    <row r="3551" hidden="1" x14ac:dyDescent="0.2"/>
    <row r="3552" hidden="1" x14ac:dyDescent="0.2"/>
    <row r="3553" hidden="1" x14ac:dyDescent="0.2"/>
    <row r="3554" hidden="1" x14ac:dyDescent="0.2"/>
    <row r="3555" hidden="1" x14ac:dyDescent="0.2"/>
    <row r="3556" hidden="1" x14ac:dyDescent="0.2"/>
    <row r="3557" hidden="1" x14ac:dyDescent="0.2"/>
    <row r="3558" hidden="1" x14ac:dyDescent="0.2"/>
    <row r="3559" hidden="1" x14ac:dyDescent="0.2"/>
    <row r="3560" hidden="1" x14ac:dyDescent="0.2"/>
    <row r="3561" hidden="1" x14ac:dyDescent="0.2"/>
    <row r="3562" hidden="1" x14ac:dyDescent="0.2"/>
    <row r="3563" hidden="1" x14ac:dyDescent="0.2"/>
    <row r="3564" hidden="1" x14ac:dyDescent="0.2"/>
    <row r="3565" hidden="1" x14ac:dyDescent="0.2"/>
    <row r="3566" hidden="1" x14ac:dyDescent="0.2"/>
    <row r="3567" hidden="1" x14ac:dyDescent="0.2"/>
    <row r="3568" hidden="1" x14ac:dyDescent="0.2"/>
    <row r="3569" hidden="1" x14ac:dyDescent="0.2"/>
    <row r="3570" hidden="1" x14ac:dyDescent="0.2"/>
    <row r="3571" hidden="1" x14ac:dyDescent="0.2"/>
    <row r="3572" hidden="1" x14ac:dyDescent="0.2"/>
    <row r="3573" hidden="1" x14ac:dyDescent="0.2"/>
    <row r="3574" hidden="1" x14ac:dyDescent="0.2"/>
    <row r="3575" hidden="1" x14ac:dyDescent="0.2"/>
    <row r="3576" hidden="1" x14ac:dyDescent="0.2"/>
    <row r="3577" hidden="1" x14ac:dyDescent="0.2"/>
    <row r="3578" hidden="1" x14ac:dyDescent="0.2"/>
    <row r="3579" hidden="1" x14ac:dyDescent="0.2"/>
    <row r="3580" hidden="1" x14ac:dyDescent="0.2"/>
    <row r="3581" hidden="1" x14ac:dyDescent="0.2"/>
    <row r="3582" hidden="1" x14ac:dyDescent="0.2"/>
    <row r="3583" hidden="1" x14ac:dyDescent="0.2"/>
    <row r="3584" hidden="1" x14ac:dyDescent="0.2"/>
    <row r="3585" hidden="1" x14ac:dyDescent="0.2"/>
    <row r="3586" hidden="1" x14ac:dyDescent="0.2"/>
    <row r="3587" hidden="1" x14ac:dyDescent="0.2"/>
    <row r="3588" hidden="1" x14ac:dyDescent="0.2"/>
    <row r="3589" hidden="1" x14ac:dyDescent="0.2"/>
    <row r="3590" hidden="1" x14ac:dyDescent="0.2"/>
    <row r="3591" hidden="1" x14ac:dyDescent="0.2"/>
    <row r="3592" hidden="1" x14ac:dyDescent="0.2"/>
    <row r="3593" hidden="1" x14ac:dyDescent="0.2"/>
    <row r="3594" hidden="1" x14ac:dyDescent="0.2"/>
    <row r="3595" hidden="1" x14ac:dyDescent="0.2"/>
    <row r="3596" hidden="1" x14ac:dyDescent="0.2"/>
    <row r="3597" hidden="1" x14ac:dyDescent="0.2"/>
    <row r="3598" hidden="1" x14ac:dyDescent="0.2"/>
    <row r="3599" hidden="1" x14ac:dyDescent="0.2"/>
    <row r="3600" hidden="1" x14ac:dyDescent="0.2"/>
    <row r="3601" hidden="1" x14ac:dyDescent="0.2"/>
    <row r="3602" hidden="1" x14ac:dyDescent="0.2"/>
    <row r="3603" hidden="1" x14ac:dyDescent="0.2"/>
    <row r="3604" hidden="1" x14ac:dyDescent="0.2"/>
    <row r="3605" hidden="1" x14ac:dyDescent="0.2"/>
    <row r="3606" hidden="1" x14ac:dyDescent="0.2"/>
    <row r="3607" hidden="1" x14ac:dyDescent="0.2"/>
    <row r="3608" hidden="1" x14ac:dyDescent="0.2"/>
    <row r="3609" hidden="1" x14ac:dyDescent="0.2"/>
    <row r="3610" hidden="1" x14ac:dyDescent="0.2"/>
    <row r="3611" hidden="1" x14ac:dyDescent="0.2"/>
    <row r="3612" hidden="1" x14ac:dyDescent="0.2"/>
    <row r="3613" hidden="1" x14ac:dyDescent="0.2"/>
    <row r="3614" hidden="1" x14ac:dyDescent="0.2"/>
    <row r="3615" hidden="1" x14ac:dyDescent="0.2"/>
    <row r="3616" hidden="1" x14ac:dyDescent="0.2"/>
    <row r="3617" hidden="1" x14ac:dyDescent="0.2"/>
    <row r="3618" hidden="1" x14ac:dyDescent="0.2"/>
    <row r="3619" hidden="1" x14ac:dyDescent="0.2"/>
    <row r="3620" hidden="1" x14ac:dyDescent="0.2"/>
    <row r="3621" hidden="1" x14ac:dyDescent="0.2"/>
    <row r="3622" hidden="1" x14ac:dyDescent="0.2"/>
    <row r="3623" hidden="1" x14ac:dyDescent="0.2"/>
    <row r="3624" hidden="1" x14ac:dyDescent="0.2"/>
    <row r="3625" hidden="1" x14ac:dyDescent="0.2"/>
    <row r="3626" hidden="1" x14ac:dyDescent="0.2"/>
    <row r="3627" hidden="1" x14ac:dyDescent="0.2"/>
    <row r="3628" hidden="1" x14ac:dyDescent="0.2"/>
    <row r="3629" hidden="1" x14ac:dyDescent="0.2"/>
    <row r="3630" hidden="1" x14ac:dyDescent="0.2"/>
    <row r="3631" hidden="1" x14ac:dyDescent="0.2"/>
    <row r="3632" hidden="1" x14ac:dyDescent="0.2"/>
    <row r="3633" hidden="1" x14ac:dyDescent="0.2"/>
    <row r="3634" hidden="1" x14ac:dyDescent="0.2"/>
    <row r="3635" hidden="1" x14ac:dyDescent="0.2"/>
    <row r="3636" hidden="1" x14ac:dyDescent="0.2"/>
    <row r="3637" hidden="1" x14ac:dyDescent="0.2"/>
    <row r="3638" hidden="1" x14ac:dyDescent="0.2"/>
    <row r="3639" hidden="1" x14ac:dyDescent="0.2"/>
    <row r="3640" hidden="1" x14ac:dyDescent="0.2"/>
    <row r="3641" hidden="1" x14ac:dyDescent="0.2"/>
    <row r="3642" hidden="1" x14ac:dyDescent="0.2"/>
    <row r="3643" hidden="1" x14ac:dyDescent="0.2"/>
    <row r="3644" hidden="1" x14ac:dyDescent="0.2"/>
    <row r="3645" hidden="1" x14ac:dyDescent="0.2"/>
    <row r="3646" hidden="1" x14ac:dyDescent="0.2"/>
    <row r="3647" hidden="1" x14ac:dyDescent="0.2"/>
    <row r="3648" hidden="1" x14ac:dyDescent="0.2"/>
    <row r="3649" hidden="1" x14ac:dyDescent="0.2"/>
    <row r="3650" hidden="1" x14ac:dyDescent="0.2"/>
    <row r="3651" hidden="1" x14ac:dyDescent="0.2"/>
    <row r="3652" hidden="1" x14ac:dyDescent="0.2"/>
    <row r="3653" hidden="1" x14ac:dyDescent="0.2"/>
    <row r="3654" hidden="1" x14ac:dyDescent="0.2"/>
    <row r="3655" hidden="1" x14ac:dyDescent="0.2"/>
    <row r="3656" hidden="1" x14ac:dyDescent="0.2"/>
    <row r="3657" hidden="1" x14ac:dyDescent="0.2"/>
    <row r="3658" hidden="1" x14ac:dyDescent="0.2"/>
    <row r="3659" hidden="1" x14ac:dyDescent="0.2"/>
    <row r="3660" hidden="1" x14ac:dyDescent="0.2"/>
    <row r="3661" hidden="1" x14ac:dyDescent="0.2"/>
    <row r="3662" hidden="1" x14ac:dyDescent="0.2"/>
    <row r="3663" hidden="1" x14ac:dyDescent="0.2"/>
    <row r="3664" hidden="1" x14ac:dyDescent="0.2"/>
    <row r="3665" hidden="1" x14ac:dyDescent="0.2"/>
    <row r="3666" hidden="1" x14ac:dyDescent="0.2"/>
    <row r="3667" hidden="1" x14ac:dyDescent="0.2"/>
    <row r="3668" hidden="1" x14ac:dyDescent="0.2"/>
    <row r="3669" hidden="1" x14ac:dyDescent="0.2"/>
    <row r="3670" hidden="1" x14ac:dyDescent="0.2"/>
    <row r="3671" hidden="1" x14ac:dyDescent="0.2"/>
    <row r="3672" hidden="1" x14ac:dyDescent="0.2"/>
    <row r="3673" hidden="1" x14ac:dyDescent="0.2"/>
    <row r="3674" hidden="1" x14ac:dyDescent="0.2"/>
    <row r="3675" hidden="1" x14ac:dyDescent="0.2"/>
    <row r="3676" hidden="1" x14ac:dyDescent="0.2"/>
    <row r="3677" hidden="1" x14ac:dyDescent="0.2"/>
    <row r="3678" hidden="1" x14ac:dyDescent="0.2"/>
    <row r="3679" hidden="1" x14ac:dyDescent="0.2"/>
    <row r="3680" hidden="1" x14ac:dyDescent="0.2"/>
    <row r="3681" hidden="1" x14ac:dyDescent="0.2"/>
    <row r="3682" hidden="1" x14ac:dyDescent="0.2"/>
    <row r="3683" hidden="1" x14ac:dyDescent="0.2"/>
    <row r="3684" hidden="1" x14ac:dyDescent="0.2"/>
    <row r="3685" hidden="1" x14ac:dyDescent="0.2"/>
    <row r="3686" hidden="1" x14ac:dyDescent="0.2"/>
    <row r="3687" hidden="1" x14ac:dyDescent="0.2"/>
    <row r="3688" hidden="1" x14ac:dyDescent="0.2"/>
    <row r="3689" hidden="1" x14ac:dyDescent="0.2"/>
    <row r="3690" hidden="1" x14ac:dyDescent="0.2"/>
    <row r="3691" hidden="1" x14ac:dyDescent="0.2"/>
    <row r="3692" hidden="1" x14ac:dyDescent="0.2"/>
    <row r="3693" hidden="1" x14ac:dyDescent="0.2"/>
    <row r="3694" hidden="1" x14ac:dyDescent="0.2"/>
    <row r="3695" hidden="1" x14ac:dyDescent="0.2"/>
    <row r="3696" hidden="1" x14ac:dyDescent="0.2"/>
    <row r="3697" hidden="1" x14ac:dyDescent="0.2"/>
    <row r="3698" hidden="1" x14ac:dyDescent="0.2"/>
    <row r="3699" hidden="1" x14ac:dyDescent="0.2"/>
    <row r="3700" hidden="1" x14ac:dyDescent="0.2"/>
    <row r="3701" hidden="1" x14ac:dyDescent="0.2"/>
    <row r="3702" hidden="1" x14ac:dyDescent="0.2"/>
    <row r="3703" hidden="1" x14ac:dyDescent="0.2"/>
    <row r="3704" hidden="1" x14ac:dyDescent="0.2"/>
    <row r="3705" hidden="1" x14ac:dyDescent="0.2"/>
    <row r="3706" hidden="1" x14ac:dyDescent="0.2"/>
    <row r="3707" hidden="1" x14ac:dyDescent="0.2"/>
    <row r="3708" hidden="1" x14ac:dyDescent="0.2"/>
    <row r="3709" hidden="1" x14ac:dyDescent="0.2"/>
    <row r="3710" hidden="1" x14ac:dyDescent="0.2"/>
    <row r="3711" hidden="1" x14ac:dyDescent="0.2"/>
    <row r="3712" hidden="1" x14ac:dyDescent="0.2"/>
    <row r="3713" hidden="1" x14ac:dyDescent="0.2"/>
    <row r="3714" hidden="1" x14ac:dyDescent="0.2"/>
    <row r="3715" hidden="1" x14ac:dyDescent="0.2"/>
    <row r="3716" hidden="1" x14ac:dyDescent="0.2"/>
    <row r="3717" hidden="1" x14ac:dyDescent="0.2"/>
    <row r="3718" hidden="1" x14ac:dyDescent="0.2"/>
    <row r="3719" hidden="1" x14ac:dyDescent="0.2"/>
    <row r="3720" hidden="1" x14ac:dyDescent="0.2"/>
    <row r="3721" hidden="1" x14ac:dyDescent="0.2"/>
    <row r="3722" hidden="1" x14ac:dyDescent="0.2"/>
    <row r="3723" hidden="1" x14ac:dyDescent="0.2"/>
    <row r="3724" hidden="1" x14ac:dyDescent="0.2"/>
    <row r="3725" hidden="1" x14ac:dyDescent="0.2"/>
    <row r="3726" hidden="1" x14ac:dyDescent="0.2"/>
    <row r="3727" hidden="1" x14ac:dyDescent="0.2"/>
    <row r="3728" hidden="1" x14ac:dyDescent="0.2"/>
    <row r="3729" hidden="1" x14ac:dyDescent="0.2"/>
    <row r="3730" hidden="1" x14ac:dyDescent="0.2"/>
    <row r="3731" hidden="1" x14ac:dyDescent="0.2"/>
    <row r="3732" hidden="1" x14ac:dyDescent="0.2"/>
    <row r="3733" hidden="1" x14ac:dyDescent="0.2"/>
    <row r="3734" hidden="1" x14ac:dyDescent="0.2"/>
    <row r="3735" hidden="1" x14ac:dyDescent="0.2"/>
    <row r="3736" hidden="1" x14ac:dyDescent="0.2"/>
    <row r="3737" hidden="1" x14ac:dyDescent="0.2"/>
    <row r="3738" hidden="1" x14ac:dyDescent="0.2"/>
    <row r="3739" hidden="1" x14ac:dyDescent="0.2"/>
    <row r="3740" hidden="1" x14ac:dyDescent="0.2"/>
    <row r="3741" hidden="1" x14ac:dyDescent="0.2"/>
    <row r="3742" hidden="1" x14ac:dyDescent="0.2"/>
    <row r="3743" hidden="1" x14ac:dyDescent="0.2"/>
    <row r="3744" hidden="1" x14ac:dyDescent="0.2"/>
    <row r="3745" hidden="1" x14ac:dyDescent="0.2"/>
    <row r="3746" hidden="1" x14ac:dyDescent="0.2"/>
    <row r="3747" hidden="1" x14ac:dyDescent="0.2"/>
    <row r="3748" hidden="1" x14ac:dyDescent="0.2"/>
    <row r="3749" hidden="1" x14ac:dyDescent="0.2"/>
    <row r="3750" hidden="1" x14ac:dyDescent="0.2"/>
    <row r="3751" hidden="1" x14ac:dyDescent="0.2"/>
    <row r="3752" hidden="1" x14ac:dyDescent="0.2"/>
    <row r="3753" hidden="1" x14ac:dyDescent="0.2"/>
    <row r="3754" hidden="1" x14ac:dyDescent="0.2"/>
    <row r="3755" hidden="1" x14ac:dyDescent="0.2"/>
    <row r="3756" hidden="1" x14ac:dyDescent="0.2"/>
    <row r="3757" hidden="1" x14ac:dyDescent="0.2"/>
    <row r="3758" hidden="1" x14ac:dyDescent="0.2"/>
    <row r="3759" hidden="1" x14ac:dyDescent="0.2"/>
    <row r="3760" hidden="1" x14ac:dyDescent="0.2"/>
    <row r="3761" hidden="1" x14ac:dyDescent="0.2"/>
    <row r="3762" hidden="1" x14ac:dyDescent="0.2"/>
    <row r="3763" hidden="1" x14ac:dyDescent="0.2"/>
    <row r="3764" hidden="1" x14ac:dyDescent="0.2"/>
    <row r="3765" hidden="1" x14ac:dyDescent="0.2"/>
    <row r="3766" hidden="1" x14ac:dyDescent="0.2"/>
    <row r="3767" hidden="1" x14ac:dyDescent="0.2"/>
    <row r="3768" hidden="1" x14ac:dyDescent="0.2"/>
    <row r="3769" hidden="1" x14ac:dyDescent="0.2"/>
    <row r="3770" hidden="1" x14ac:dyDescent="0.2"/>
    <row r="3771" hidden="1" x14ac:dyDescent="0.2"/>
    <row r="3772" hidden="1" x14ac:dyDescent="0.2"/>
    <row r="3773" hidden="1" x14ac:dyDescent="0.2"/>
    <row r="3774" hidden="1" x14ac:dyDescent="0.2"/>
    <row r="3775" hidden="1" x14ac:dyDescent="0.2"/>
    <row r="3776" hidden="1" x14ac:dyDescent="0.2"/>
    <row r="3777" hidden="1" x14ac:dyDescent="0.2"/>
    <row r="3778" hidden="1" x14ac:dyDescent="0.2"/>
    <row r="3779" hidden="1" x14ac:dyDescent="0.2"/>
    <row r="3780" hidden="1" x14ac:dyDescent="0.2"/>
    <row r="3781" hidden="1" x14ac:dyDescent="0.2"/>
    <row r="3782" hidden="1" x14ac:dyDescent="0.2"/>
    <row r="3783" hidden="1" x14ac:dyDescent="0.2"/>
    <row r="3784" hidden="1" x14ac:dyDescent="0.2"/>
    <row r="3785" hidden="1" x14ac:dyDescent="0.2"/>
    <row r="3786" hidden="1" x14ac:dyDescent="0.2"/>
    <row r="3787" hidden="1" x14ac:dyDescent="0.2"/>
    <row r="3788" hidden="1" x14ac:dyDescent="0.2"/>
    <row r="3789" hidden="1" x14ac:dyDescent="0.2"/>
    <row r="3790" hidden="1" x14ac:dyDescent="0.2"/>
    <row r="3791" hidden="1" x14ac:dyDescent="0.2"/>
    <row r="3792" hidden="1" x14ac:dyDescent="0.2"/>
    <row r="3793" hidden="1" x14ac:dyDescent="0.2"/>
    <row r="3794" hidden="1" x14ac:dyDescent="0.2"/>
    <row r="3795" hidden="1" x14ac:dyDescent="0.2"/>
    <row r="3796" hidden="1" x14ac:dyDescent="0.2"/>
    <row r="3797" hidden="1" x14ac:dyDescent="0.2"/>
    <row r="3798" hidden="1" x14ac:dyDescent="0.2"/>
    <row r="3799" hidden="1" x14ac:dyDescent="0.2"/>
    <row r="3800" hidden="1" x14ac:dyDescent="0.2"/>
    <row r="3801" hidden="1" x14ac:dyDescent="0.2"/>
    <row r="3802" hidden="1" x14ac:dyDescent="0.2"/>
    <row r="3803" hidden="1" x14ac:dyDescent="0.2"/>
    <row r="3804" hidden="1" x14ac:dyDescent="0.2"/>
    <row r="3805" hidden="1" x14ac:dyDescent="0.2"/>
    <row r="3806" hidden="1" x14ac:dyDescent="0.2"/>
    <row r="3807" hidden="1" x14ac:dyDescent="0.2"/>
    <row r="3808" hidden="1" x14ac:dyDescent="0.2"/>
    <row r="3809" hidden="1" x14ac:dyDescent="0.2"/>
    <row r="3810" hidden="1" x14ac:dyDescent="0.2"/>
    <row r="3811" hidden="1" x14ac:dyDescent="0.2"/>
    <row r="3812" hidden="1" x14ac:dyDescent="0.2"/>
    <row r="3813" hidden="1" x14ac:dyDescent="0.2"/>
    <row r="3814" hidden="1" x14ac:dyDescent="0.2"/>
    <row r="3815" hidden="1" x14ac:dyDescent="0.2"/>
    <row r="3816" hidden="1" x14ac:dyDescent="0.2"/>
    <row r="3817" hidden="1" x14ac:dyDescent="0.2"/>
    <row r="3818" hidden="1" x14ac:dyDescent="0.2"/>
    <row r="3819" hidden="1" x14ac:dyDescent="0.2"/>
    <row r="3820" hidden="1" x14ac:dyDescent="0.2"/>
    <row r="3821" hidden="1" x14ac:dyDescent="0.2"/>
    <row r="3822" hidden="1" x14ac:dyDescent="0.2"/>
    <row r="3823" hidden="1" x14ac:dyDescent="0.2"/>
    <row r="3824" hidden="1" x14ac:dyDescent="0.2"/>
    <row r="3825" hidden="1" x14ac:dyDescent="0.2"/>
    <row r="3826" hidden="1" x14ac:dyDescent="0.2"/>
    <row r="3827" hidden="1" x14ac:dyDescent="0.2"/>
    <row r="3828" hidden="1" x14ac:dyDescent="0.2"/>
    <row r="3829" hidden="1" x14ac:dyDescent="0.2"/>
    <row r="3830" hidden="1" x14ac:dyDescent="0.2"/>
    <row r="3831" hidden="1" x14ac:dyDescent="0.2"/>
    <row r="3832" hidden="1" x14ac:dyDescent="0.2"/>
    <row r="3833" hidden="1" x14ac:dyDescent="0.2"/>
    <row r="3834" hidden="1" x14ac:dyDescent="0.2"/>
    <row r="3835" hidden="1" x14ac:dyDescent="0.2"/>
    <row r="3836" hidden="1" x14ac:dyDescent="0.2"/>
    <row r="3837" hidden="1" x14ac:dyDescent="0.2"/>
    <row r="3838" hidden="1" x14ac:dyDescent="0.2"/>
    <row r="3839" hidden="1" x14ac:dyDescent="0.2"/>
    <row r="3840" hidden="1" x14ac:dyDescent="0.2"/>
    <row r="3841" hidden="1" x14ac:dyDescent="0.2"/>
    <row r="3842" hidden="1" x14ac:dyDescent="0.2"/>
    <row r="3843" hidden="1" x14ac:dyDescent="0.2"/>
    <row r="3844" hidden="1" x14ac:dyDescent="0.2"/>
    <row r="3845" hidden="1" x14ac:dyDescent="0.2"/>
    <row r="3846" hidden="1" x14ac:dyDescent="0.2"/>
    <row r="3847" hidden="1" x14ac:dyDescent="0.2"/>
    <row r="3848" hidden="1" x14ac:dyDescent="0.2"/>
    <row r="3849" hidden="1" x14ac:dyDescent="0.2"/>
    <row r="3850" hidden="1" x14ac:dyDescent="0.2"/>
    <row r="3851" hidden="1" x14ac:dyDescent="0.2"/>
    <row r="3852" hidden="1" x14ac:dyDescent="0.2"/>
    <row r="3853" hidden="1" x14ac:dyDescent="0.2"/>
    <row r="3854" hidden="1" x14ac:dyDescent="0.2"/>
    <row r="3855" hidden="1" x14ac:dyDescent="0.2"/>
    <row r="3856" hidden="1" x14ac:dyDescent="0.2"/>
    <row r="3857" hidden="1" x14ac:dyDescent="0.2"/>
    <row r="3858" hidden="1" x14ac:dyDescent="0.2"/>
    <row r="3859" hidden="1" x14ac:dyDescent="0.2"/>
    <row r="3860" hidden="1" x14ac:dyDescent="0.2"/>
    <row r="3861" hidden="1" x14ac:dyDescent="0.2"/>
    <row r="3862" hidden="1" x14ac:dyDescent="0.2"/>
    <row r="3863" hidden="1" x14ac:dyDescent="0.2"/>
    <row r="3864" hidden="1" x14ac:dyDescent="0.2"/>
    <row r="3865" hidden="1" x14ac:dyDescent="0.2"/>
    <row r="3866" hidden="1" x14ac:dyDescent="0.2"/>
    <row r="3867" hidden="1" x14ac:dyDescent="0.2"/>
    <row r="3868" hidden="1" x14ac:dyDescent="0.2"/>
    <row r="3869" hidden="1" x14ac:dyDescent="0.2"/>
    <row r="3870" hidden="1" x14ac:dyDescent="0.2"/>
    <row r="3871" hidden="1" x14ac:dyDescent="0.2"/>
    <row r="3872" hidden="1" x14ac:dyDescent="0.2"/>
    <row r="3873" hidden="1" x14ac:dyDescent="0.2"/>
    <row r="3874" hidden="1" x14ac:dyDescent="0.2"/>
    <row r="3875" hidden="1" x14ac:dyDescent="0.2"/>
    <row r="3876" hidden="1" x14ac:dyDescent="0.2"/>
    <row r="3877" hidden="1" x14ac:dyDescent="0.2"/>
    <row r="3878" hidden="1" x14ac:dyDescent="0.2"/>
    <row r="3879" hidden="1" x14ac:dyDescent="0.2"/>
    <row r="3880" hidden="1" x14ac:dyDescent="0.2"/>
    <row r="3881" hidden="1" x14ac:dyDescent="0.2"/>
    <row r="3882" hidden="1" x14ac:dyDescent="0.2"/>
    <row r="3883" hidden="1" x14ac:dyDescent="0.2"/>
    <row r="3884" hidden="1" x14ac:dyDescent="0.2"/>
    <row r="3885" hidden="1" x14ac:dyDescent="0.2"/>
    <row r="3886" hidden="1" x14ac:dyDescent="0.2"/>
    <row r="3887" hidden="1" x14ac:dyDescent="0.2"/>
    <row r="3888" hidden="1" x14ac:dyDescent="0.2"/>
    <row r="3889" hidden="1" x14ac:dyDescent="0.2"/>
    <row r="3890" hidden="1" x14ac:dyDescent="0.2"/>
    <row r="3891" hidden="1" x14ac:dyDescent="0.2"/>
    <row r="3892" hidden="1" x14ac:dyDescent="0.2"/>
    <row r="3893" hidden="1" x14ac:dyDescent="0.2"/>
    <row r="3894" hidden="1" x14ac:dyDescent="0.2"/>
    <row r="3895" hidden="1" x14ac:dyDescent="0.2"/>
    <row r="3896" hidden="1" x14ac:dyDescent="0.2"/>
    <row r="3897" hidden="1" x14ac:dyDescent="0.2"/>
    <row r="3898" hidden="1" x14ac:dyDescent="0.2"/>
    <row r="3899" hidden="1" x14ac:dyDescent="0.2"/>
    <row r="3900" hidden="1" x14ac:dyDescent="0.2"/>
    <row r="3901" hidden="1" x14ac:dyDescent="0.2"/>
    <row r="3902" hidden="1" x14ac:dyDescent="0.2"/>
    <row r="3903" hidden="1" x14ac:dyDescent="0.2"/>
    <row r="3904" hidden="1" x14ac:dyDescent="0.2"/>
    <row r="3905" hidden="1" x14ac:dyDescent="0.2"/>
    <row r="3906" hidden="1" x14ac:dyDescent="0.2"/>
    <row r="3907" hidden="1" x14ac:dyDescent="0.2"/>
    <row r="3908" hidden="1" x14ac:dyDescent="0.2"/>
    <row r="3909" hidden="1" x14ac:dyDescent="0.2"/>
    <row r="3910" hidden="1" x14ac:dyDescent="0.2"/>
    <row r="3911" hidden="1" x14ac:dyDescent="0.2"/>
    <row r="3912" hidden="1" x14ac:dyDescent="0.2"/>
    <row r="3913" hidden="1" x14ac:dyDescent="0.2"/>
    <row r="3914" hidden="1" x14ac:dyDescent="0.2"/>
    <row r="3915" hidden="1" x14ac:dyDescent="0.2"/>
    <row r="3916" hidden="1" x14ac:dyDescent="0.2"/>
    <row r="3917" hidden="1" x14ac:dyDescent="0.2"/>
    <row r="3918" hidden="1" x14ac:dyDescent="0.2"/>
    <row r="3919" hidden="1" x14ac:dyDescent="0.2"/>
    <row r="3920" hidden="1" x14ac:dyDescent="0.2"/>
    <row r="3921" hidden="1" x14ac:dyDescent="0.2"/>
    <row r="3922" hidden="1" x14ac:dyDescent="0.2"/>
    <row r="3923" hidden="1" x14ac:dyDescent="0.2"/>
    <row r="3924" hidden="1" x14ac:dyDescent="0.2"/>
    <row r="3925" hidden="1" x14ac:dyDescent="0.2"/>
    <row r="3926" hidden="1" x14ac:dyDescent="0.2"/>
    <row r="3927" hidden="1" x14ac:dyDescent="0.2"/>
    <row r="3928" hidden="1" x14ac:dyDescent="0.2"/>
    <row r="3929" hidden="1" x14ac:dyDescent="0.2"/>
    <row r="3930" hidden="1" x14ac:dyDescent="0.2"/>
    <row r="3931" hidden="1" x14ac:dyDescent="0.2"/>
    <row r="3932" hidden="1" x14ac:dyDescent="0.2"/>
    <row r="3933" hidden="1" x14ac:dyDescent="0.2"/>
    <row r="3934" hidden="1" x14ac:dyDescent="0.2"/>
    <row r="3935" hidden="1" x14ac:dyDescent="0.2"/>
    <row r="3936" hidden="1" x14ac:dyDescent="0.2"/>
    <row r="3937" hidden="1" x14ac:dyDescent="0.2"/>
    <row r="3938" hidden="1" x14ac:dyDescent="0.2"/>
    <row r="3939" hidden="1" x14ac:dyDescent="0.2"/>
    <row r="3940" hidden="1" x14ac:dyDescent="0.2"/>
    <row r="3941" hidden="1" x14ac:dyDescent="0.2"/>
    <row r="3942" hidden="1" x14ac:dyDescent="0.2"/>
    <row r="3943" hidden="1" x14ac:dyDescent="0.2"/>
    <row r="3944" hidden="1" x14ac:dyDescent="0.2"/>
    <row r="3945" hidden="1" x14ac:dyDescent="0.2"/>
    <row r="3946" hidden="1" x14ac:dyDescent="0.2"/>
    <row r="3947" hidden="1" x14ac:dyDescent="0.2"/>
    <row r="3948" hidden="1" x14ac:dyDescent="0.2"/>
    <row r="3949" hidden="1" x14ac:dyDescent="0.2"/>
    <row r="3950" hidden="1" x14ac:dyDescent="0.2"/>
    <row r="3951" hidden="1" x14ac:dyDescent="0.2"/>
    <row r="3952" hidden="1" x14ac:dyDescent="0.2"/>
    <row r="3953" hidden="1" x14ac:dyDescent="0.2"/>
    <row r="3954" hidden="1" x14ac:dyDescent="0.2"/>
    <row r="3955" hidden="1" x14ac:dyDescent="0.2"/>
    <row r="3956" hidden="1" x14ac:dyDescent="0.2"/>
    <row r="3957" hidden="1" x14ac:dyDescent="0.2"/>
    <row r="3958" hidden="1" x14ac:dyDescent="0.2"/>
    <row r="3959" hidden="1" x14ac:dyDescent="0.2"/>
    <row r="3960" hidden="1" x14ac:dyDescent="0.2"/>
    <row r="3961" hidden="1" x14ac:dyDescent="0.2"/>
    <row r="3962" hidden="1" x14ac:dyDescent="0.2"/>
    <row r="3963" hidden="1" x14ac:dyDescent="0.2"/>
    <row r="3964" hidden="1" x14ac:dyDescent="0.2"/>
    <row r="3965" hidden="1" x14ac:dyDescent="0.2"/>
    <row r="3966" hidden="1" x14ac:dyDescent="0.2"/>
    <row r="3967" hidden="1" x14ac:dyDescent="0.2"/>
    <row r="3968" hidden="1" x14ac:dyDescent="0.2"/>
    <row r="3969" hidden="1" x14ac:dyDescent="0.2"/>
    <row r="3970" hidden="1" x14ac:dyDescent="0.2"/>
    <row r="3971" hidden="1" x14ac:dyDescent="0.2"/>
    <row r="3972" hidden="1" x14ac:dyDescent="0.2"/>
    <row r="3973" hidden="1" x14ac:dyDescent="0.2"/>
    <row r="3974" hidden="1" x14ac:dyDescent="0.2"/>
    <row r="3975" hidden="1" x14ac:dyDescent="0.2"/>
    <row r="3976" hidden="1" x14ac:dyDescent="0.2"/>
    <row r="3977" hidden="1" x14ac:dyDescent="0.2"/>
    <row r="3978" hidden="1" x14ac:dyDescent="0.2"/>
    <row r="3979" hidden="1" x14ac:dyDescent="0.2"/>
    <row r="3980" hidden="1" x14ac:dyDescent="0.2"/>
    <row r="3981" hidden="1" x14ac:dyDescent="0.2"/>
    <row r="3982" hidden="1" x14ac:dyDescent="0.2"/>
    <row r="3983" hidden="1" x14ac:dyDescent="0.2"/>
    <row r="3984" hidden="1" x14ac:dyDescent="0.2"/>
    <row r="3985" hidden="1" x14ac:dyDescent="0.2"/>
    <row r="3986" hidden="1" x14ac:dyDescent="0.2"/>
    <row r="3987" hidden="1" x14ac:dyDescent="0.2"/>
    <row r="3988" hidden="1" x14ac:dyDescent="0.2"/>
    <row r="3989" hidden="1" x14ac:dyDescent="0.2"/>
    <row r="3990" hidden="1" x14ac:dyDescent="0.2"/>
    <row r="3991" hidden="1" x14ac:dyDescent="0.2"/>
    <row r="3992" hidden="1" x14ac:dyDescent="0.2"/>
    <row r="3993" hidden="1" x14ac:dyDescent="0.2"/>
    <row r="3994" hidden="1" x14ac:dyDescent="0.2"/>
    <row r="3995" hidden="1" x14ac:dyDescent="0.2"/>
    <row r="3996" hidden="1" x14ac:dyDescent="0.2"/>
    <row r="3997" hidden="1" x14ac:dyDescent="0.2"/>
    <row r="3998" hidden="1" x14ac:dyDescent="0.2"/>
    <row r="3999" hidden="1" x14ac:dyDescent="0.2"/>
    <row r="4000" hidden="1" x14ac:dyDescent="0.2"/>
    <row r="4001" hidden="1" x14ac:dyDescent="0.2"/>
    <row r="4002" hidden="1" x14ac:dyDescent="0.2"/>
    <row r="4003" hidden="1" x14ac:dyDescent="0.2"/>
    <row r="4004" hidden="1" x14ac:dyDescent="0.2"/>
    <row r="4005" hidden="1" x14ac:dyDescent="0.2"/>
    <row r="4006" hidden="1" x14ac:dyDescent="0.2"/>
    <row r="4007" hidden="1" x14ac:dyDescent="0.2"/>
    <row r="4008" hidden="1" x14ac:dyDescent="0.2"/>
    <row r="4009" hidden="1" x14ac:dyDescent="0.2"/>
    <row r="4010" hidden="1" x14ac:dyDescent="0.2"/>
    <row r="4011" hidden="1" x14ac:dyDescent="0.2"/>
    <row r="4012" hidden="1" x14ac:dyDescent="0.2"/>
    <row r="4013" hidden="1" x14ac:dyDescent="0.2"/>
    <row r="4014" hidden="1" x14ac:dyDescent="0.2"/>
    <row r="4015" hidden="1" x14ac:dyDescent="0.2"/>
    <row r="4016" hidden="1" x14ac:dyDescent="0.2"/>
    <row r="4017" hidden="1" x14ac:dyDescent="0.2"/>
    <row r="4018" hidden="1" x14ac:dyDescent="0.2"/>
    <row r="4019" hidden="1" x14ac:dyDescent="0.2"/>
    <row r="4020" hidden="1" x14ac:dyDescent="0.2"/>
    <row r="4021" hidden="1" x14ac:dyDescent="0.2"/>
    <row r="4022" hidden="1" x14ac:dyDescent="0.2"/>
    <row r="4023" hidden="1" x14ac:dyDescent="0.2"/>
    <row r="4024" hidden="1" x14ac:dyDescent="0.2"/>
    <row r="4025" hidden="1" x14ac:dyDescent="0.2"/>
    <row r="4026" hidden="1" x14ac:dyDescent="0.2"/>
    <row r="4027" hidden="1" x14ac:dyDescent="0.2"/>
    <row r="4028" hidden="1" x14ac:dyDescent="0.2"/>
    <row r="4029" hidden="1" x14ac:dyDescent="0.2"/>
    <row r="4030" hidden="1" x14ac:dyDescent="0.2"/>
    <row r="4031" hidden="1" x14ac:dyDescent="0.2"/>
    <row r="4032" hidden="1" x14ac:dyDescent="0.2"/>
    <row r="4033" hidden="1" x14ac:dyDescent="0.2"/>
    <row r="4034" hidden="1" x14ac:dyDescent="0.2"/>
    <row r="4035" hidden="1" x14ac:dyDescent="0.2"/>
    <row r="4036" hidden="1" x14ac:dyDescent="0.2"/>
    <row r="4037" hidden="1" x14ac:dyDescent="0.2"/>
    <row r="4038" hidden="1" x14ac:dyDescent="0.2"/>
    <row r="4039" hidden="1" x14ac:dyDescent="0.2"/>
    <row r="4040" hidden="1" x14ac:dyDescent="0.2"/>
    <row r="4041" hidden="1" x14ac:dyDescent="0.2"/>
    <row r="4042" hidden="1" x14ac:dyDescent="0.2"/>
    <row r="4043" hidden="1" x14ac:dyDescent="0.2"/>
    <row r="4044" hidden="1" x14ac:dyDescent="0.2"/>
    <row r="4045" hidden="1" x14ac:dyDescent="0.2"/>
    <row r="4046" hidden="1" x14ac:dyDescent="0.2"/>
    <row r="4047" hidden="1" x14ac:dyDescent="0.2"/>
    <row r="4048" hidden="1" x14ac:dyDescent="0.2"/>
    <row r="4049" hidden="1" x14ac:dyDescent="0.2"/>
    <row r="4050" hidden="1" x14ac:dyDescent="0.2"/>
    <row r="4051" hidden="1" x14ac:dyDescent="0.2"/>
    <row r="4052" hidden="1" x14ac:dyDescent="0.2"/>
    <row r="4053" hidden="1" x14ac:dyDescent="0.2"/>
    <row r="4054" hidden="1" x14ac:dyDescent="0.2"/>
    <row r="4055" hidden="1" x14ac:dyDescent="0.2"/>
    <row r="4056" hidden="1" x14ac:dyDescent="0.2"/>
    <row r="4057" hidden="1" x14ac:dyDescent="0.2"/>
    <row r="4058" hidden="1" x14ac:dyDescent="0.2"/>
    <row r="4059" hidden="1" x14ac:dyDescent="0.2"/>
    <row r="4060" hidden="1" x14ac:dyDescent="0.2"/>
    <row r="4061" hidden="1" x14ac:dyDescent="0.2"/>
    <row r="4062" hidden="1" x14ac:dyDescent="0.2"/>
    <row r="4063" hidden="1" x14ac:dyDescent="0.2"/>
    <row r="4064" hidden="1" x14ac:dyDescent="0.2"/>
    <row r="4065" hidden="1" x14ac:dyDescent="0.2"/>
    <row r="4066" hidden="1" x14ac:dyDescent="0.2"/>
    <row r="4067" hidden="1" x14ac:dyDescent="0.2"/>
    <row r="4068" hidden="1" x14ac:dyDescent="0.2"/>
    <row r="4069" hidden="1" x14ac:dyDescent="0.2"/>
    <row r="4070" hidden="1" x14ac:dyDescent="0.2"/>
    <row r="4071" hidden="1" x14ac:dyDescent="0.2"/>
    <row r="4072" hidden="1" x14ac:dyDescent="0.2"/>
    <row r="4073" hidden="1" x14ac:dyDescent="0.2"/>
    <row r="4074" hidden="1" x14ac:dyDescent="0.2"/>
    <row r="4075" hidden="1" x14ac:dyDescent="0.2"/>
    <row r="4076" hidden="1" x14ac:dyDescent="0.2"/>
    <row r="4077" hidden="1" x14ac:dyDescent="0.2"/>
    <row r="4078" hidden="1" x14ac:dyDescent="0.2"/>
    <row r="4079" hidden="1" x14ac:dyDescent="0.2"/>
    <row r="4080" hidden="1" x14ac:dyDescent="0.2"/>
    <row r="4081" hidden="1" x14ac:dyDescent="0.2"/>
    <row r="4082" hidden="1" x14ac:dyDescent="0.2"/>
    <row r="4083" hidden="1" x14ac:dyDescent="0.2"/>
    <row r="4084" hidden="1" x14ac:dyDescent="0.2"/>
    <row r="4085" hidden="1" x14ac:dyDescent="0.2"/>
    <row r="4086" hidden="1" x14ac:dyDescent="0.2"/>
    <row r="4087" hidden="1" x14ac:dyDescent="0.2"/>
    <row r="4088" hidden="1" x14ac:dyDescent="0.2"/>
    <row r="4089" hidden="1" x14ac:dyDescent="0.2"/>
    <row r="4090" hidden="1" x14ac:dyDescent="0.2"/>
    <row r="4091" hidden="1" x14ac:dyDescent="0.2"/>
    <row r="4092" hidden="1" x14ac:dyDescent="0.2"/>
    <row r="4093" hidden="1" x14ac:dyDescent="0.2"/>
    <row r="4094" hidden="1" x14ac:dyDescent="0.2"/>
    <row r="4095" hidden="1" x14ac:dyDescent="0.2"/>
    <row r="4096" hidden="1" x14ac:dyDescent="0.2"/>
    <row r="4097" hidden="1" x14ac:dyDescent="0.2"/>
    <row r="4098" hidden="1" x14ac:dyDescent="0.2"/>
    <row r="4099" hidden="1" x14ac:dyDescent="0.2"/>
    <row r="4100" hidden="1" x14ac:dyDescent="0.2"/>
    <row r="4101" hidden="1" x14ac:dyDescent="0.2"/>
    <row r="4102" hidden="1" x14ac:dyDescent="0.2"/>
    <row r="4103" hidden="1" x14ac:dyDescent="0.2"/>
    <row r="4104" hidden="1" x14ac:dyDescent="0.2"/>
    <row r="4105" hidden="1" x14ac:dyDescent="0.2"/>
    <row r="4106" hidden="1" x14ac:dyDescent="0.2"/>
    <row r="4107" hidden="1" x14ac:dyDescent="0.2"/>
    <row r="4108" hidden="1" x14ac:dyDescent="0.2"/>
    <row r="4109" hidden="1" x14ac:dyDescent="0.2"/>
    <row r="4110" hidden="1" x14ac:dyDescent="0.2"/>
    <row r="4111" hidden="1" x14ac:dyDescent="0.2"/>
    <row r="4112" hidden="1" x14ac:dyDescent="0.2"/>
    <row r="4113" hidden="1" x14ac:dyDescent="0.2"/>
    <row r="4114" hidden="1" x14ac:dyDescent="0.2"/>
    <row r="4115" hidden="1" x14ac:dyDescent="0.2"/>
    <row r="4116" hidden="1" x14ac:dyDescent="0.2"/>
    <row r="4117" hidden="1" x14ac:dyDescent="0.2"/>
    <row r="4118" hidden="1" x14ac:dyDescent="0.2"/>
    <row r="4119" hidden="1" x14ac:dyDescent="0.2"/>
    <row r="4120" hidden="1" x14ac:dyDescent="0.2"/>
    <row r="4121" hidden="1" x14ac:dyDescent="0.2"/>
    <row r="4122" hidden="1" x14ac:dyDescent="0.2"/>
    <row r="4123" hidden="1" x14ac:dyDescent="0.2"/>
    <row r="4124" hidden="1" x14ac:dyDescent="0.2"/>
    <row r="4125" hidden="1" x14ac:dyDescent="0.2"/>
    <row r="4126" hidden="1" x14ac:dyDescent="0.2"/>
    <row r="4127" hidden="1" x14ac:dyDescent="0.2"/>
    <row r="4128" hidden="1" x14ac:dyDescent="0.2"/>
    <row r="4129" hidden="1" x14ac:dyDescent="0.2"/>
    <row r="4130" hidden="1" x14ac:dyDescent="0.2"/>
    <row r="4131" hidden="1" x14ac:dyDescent="0.2"/>
    <row r="4132" hidden="1" x14ac:dyDescent="0.2"/>
    <row r="4133" hidden="1" x14ac:dyDescent="0.2"/>
    <row r="4134" hidden="1" x14ac:dyDescent="0.2"/>
    <row r="4135" hidden="1" x14ac:dyDescent="0.2"/>
    <row r="4136" hidden="1" x14ac:dyDescent="0.2"/>
    <row r="4137" hidden="1" x14ac:dyDescent="0.2"/>
    <row r="4138" hidden="1" x14ac:dyDescent="0.2"/>
    <row r="4139" hidden="1" x14ac:dyDescent="0.2"/>
    <row r="4140" hidden="1" x14ac:dyDescent="0.2"/>
    <row r="4141" hidden="1" x14ac:dyDescent="0.2"/>
    <row r="4142" hidden="1" x14ac:dyDescent="0.2"/>
    <row r="4143" hidden="1" x14ac:dyDescent="0.2"/>
    <row r="4144" hidden="1" x14ac:dyDescent="0.2"/>
    <row r="4145" hidden="1" x14ac:dyDescent="0.2"/>
    <row r="4146" hidden="1" x14ac:dyDescent="0.2"/>
    <row r="4147" hidden="1" x14ac:dyDescent="0.2"/>
    <row r="4148" hidden="1" x14ac:dyDescent="0.2"/>
    <row r="4149" hidden="1" x14ac:dyDescent="0.2"/>
    <row r="4150" hidden="1" x14ac:dyDescent="0.2"/>
    <row r="4151" hidden="1" x14ac:dyDescent="0.2"/>
    <row r="4152" hidden="1" x14ac:dyDescent="0.2"/>
    <row r="4153" hidden="1" x14ac:dyDescent="0.2"/>
    <row r="4154" hidden="1" x14ac:dyDescent="0.2"/>
    <row r="4155" hidden="1" x14ac:dyDescent="0.2"/>
    <row r="4156" hidden="1" x14ac:dyDescent="0.2"/>
    <row r="4157" hidden="1" x14ac:dyDescent="0.2"/>
    <row r="4158" hidden="1" x14ac:dyDescent="0.2"/>
    <row r="4159" hidden="1" x14ac:dyDescent="0.2"/>
    <row r="4160" hidden="1" x14ac:dyDescent="0.2"/>
    <row r="4161" hidden="1" x14ac:dyDescent="0.2"/>
    <row r="4162" hidden="1" x14ac:dyDescent="0.2"/>
    <row r="4163" hidden="1" x14ac:dyDescent="0.2"/>
    <row r="4164" hidden="1" x14ac:dyDescent="0.2"/>
    <row r="4165" hidden="1" x14ac:dyDescent="0.2"/>
    <row r="4166" hidden="1" x14ac:dyDescent="0.2"/>
    <row r="4167" hidden="1" x14ac:dyDescent="0.2"/>
    <row r="4168" hidden="1" x14ac:dyDescent="0.2"/>
    <row r="4169" hidden="1" x14ac:dyDescent="0.2"/>
    <row r="4170" hidden="1" x14ac:dyDescent="0.2"/>
    <row r="4171" hidden="1" x14ac:dyDescent="0.2"/>
    <row r="4172" hidden="1" x14ac:dyDescent="0.2"/>
    <row r="4173" hidden="1" x14ac:dyDescent="0.2"/>
    <row r="4174" hidden="1" x14ac:dyDescent="0.2"/>
    <row r="4175" hidden="1" x14ac:dyDescent="0.2"/>
    <row r="4176" hidden="1" x14ac:dyDescent="0.2"/>
    <row r="4177" hidden="1" x14ac:dyDescent="0.2"/>
    <row r="4178" hidden="1" x14ac:dyDescent="0.2"/>
    <row r="4179" hidden="1" x14ac:dyDescent="0.2"/>
    <row r="4180" hidden="1" x14ac:dyDescent="0.2"/>
    <row r="4181" hidden="1" x14ac:dyDescent="0.2"/>
    <row r="4182" hidden="1" x14ac:dyDescent="0.2"/>
    <row r="4183" hidden="1" x14ac:dyDescent="0.2"/>
    <row r="4184" hidden="1" x14ac:dyDescent="0.2"/>
    <row r="4185" hidden="1" x14ac:dyDescent="0.2"/>
    <row r="4186" hidden="1" x14ac:dyDescent="0.2"/>
    <row r="4187" hidden="1" x14ac:dyDescent="0.2"/>
    <row r="4188" hidden="1" x14ac:dyDescent="0.2"/>
    <row r="4189" hidden="1" x14ac:dyDescent="0.2"/>
    <row r="4190" hidden="1" x14ac:dyDescent="0.2"/>
    <row r="4191" hidden="1" x14ac:dyDescent="0.2"/>
    <row r="4192" hidden="1" x14ac:dyDescent="0.2"/>
    <row r="4193" hidden="1" x14ac:dyDescent="0.2"/>
    <row r="4194" hidden="1" x14ac:dyDescent="0.2"/>
    <row r="4195" hidden="1" x14ac:dyDescent="0.2"/>
    <row r="4196" hidden="1" x14ac:dyDescent="0.2"/>
    <row r="4197" hidden="1" x14ac:dyDescent="0.2"/>
    <row r="4198" hidden="1" x14ac:dyDescent="0.2"/>
    <row r="4199" hidden="1" x14ac:dyDescent="0.2"/>
    <row r="4200" hidden="1" x14ac:dyDescent="0.2"/>
    <row r="4201" hidden="1" x14ac:dyDescent="0.2"/>
    <row r="4202" hidden="1" x14ac:dyDescent="0.2"/>
    <row r="4203" hidden="1" x14ac:dyDescent="0.2"/>
    <row r="4204" hidden="1" x14ac:dyDescent="0.2"/>
    <row r="4205" hidden="1" x14ac:dyDescent="0.2"/>
    <row r="4206" hidden="1" x14ac:dyDescent="0.2"/>
    <row r="4207" hidden="1" x14ac:dyDescent="0.2"/>
    <row r="4208" hidden="1" x14ac:dyDescent="0.2"/>
    <row r="4209" hidden="1" x14ac:dyDescent="0.2"/>
    <row r="4210" hidden="1" x14ac:dyDescent="0.2"/>
    <row r="4211" hidden="1" x14ac:dyDescent="0.2"/>
    <row r="4212" hidden="1" x14ac:dyDescent="0.2"/>
    <row r="4213" hidden="1" x14ac:dyDescent="0.2"/>
    <row r="4214" hidden="1" x14ac:dyDescent="0.2"/>
    <row r="4215" hidden="1" x14ac:dyDescent="0.2"/>
    <row r="4216" hidden="1" x14ac:dyDescent="0.2"/>
    <row r="4217" hidden="1" x14ac:dyDescent="0.2"/>
    <row r="4218" hidden="1" x14ac:dyDescent="0.2"/>
    <row r="4219" hidden="1" x14ac:dyDescent="0.2"/>
    <row r="4220" hidden="1" x14ac:dyDescent="0.2"/>
    <row r="4221" hidden="1" x14ac:dyDescent="0.2"/>
    <row r="4222" hidden="1" x14ac:dyDescent="0.2"/>
    <row r="4223" hidden="1" x14ac:dyDescent="0.2"/>
    <row r="4224" hidden="1" x14ac:dyDescent="0.2"/>
    <row r="4225" hidden="1" x14ac:dyDescent="0.2"/>
    <row r="4226" hidden="1" x14ac:dyDescent="0.2"/>
    <row r="4227" hidden="1" x14ac:dyDescent="0.2"/>
    <row r="4228" hidden="1" x14ac:dyDescent="0.2"/>
    <row r="4229" hidden="1" x14ac:dyDescent="0.2"/>
    <row r="4230" hidden="1" x14ac:dyDescent="0.2"/>
    <row r="4231" hidden="1" x14ac:dyDescent="0.2"/>
    <row r="4232" hidden="1" x14ac:dyDescent="0.2"/>
    <row r="4233" hidden="1" x14ac:dyDescent="0.2"/>
    <row r="4234" hidden="1" x14ac:dyDescent="0.2"/>
    <row r="4235" hidden="1" x14ac:dyDescent="0.2"/>
    <row r="4236" hidden="1" x14ac:dyDescent="0.2"/>
    <row r="4237" hidden="1" x14ac:dyDescent="0.2"/>
    <row r="4238" hidden="1" x14ac:dyDescent="0.2"/>
    <row r="4239" hidden="1" x14ac:dyDescent="0.2"/>
    <row r="4240" hidden="1" x14ac:dyDescent="0.2"/>
    <row r="4241" hidden="1" x14ac:dyDescent="0.2"/>
    <row r="4242" hidden="1" x14ac:dyDescent="0.2"/>
    <row r="4243" hidden="1" x14ac:dyDescent="0.2"/>
    <row r="4244" hidden="1" x14ac:dyDescent="0.2"/>
    <row r="4245" hidden="1" x14ac:dyDescent="0.2"/>
    <row r="4246" hidden="1" x14ac:dyDescent="0.2"/>
    <row r="4247" hidden="1" x14ac:dyDescent="0.2"/>
    <row r="4248" hidden="1" x14ac:dyDescent="0.2"/>
    <row r="4249" hidden="1" x14ac:dyDescent="0.2"/>
    <row r="4250" hidden="1" x14ac:dyDescent="0.2"/>
    <row r="4251" hidden="1" x14ac:dyDescent="0.2"/>
    <row r="4252" hidden="1" x14ac:dyDescent="0.2"/>
    <row r="4253" hidden="1" x14ac:dyDescent="0.2"/>
    <row r="4254" hidden="1" x14ac:dyDescent="0.2"/>
    <row r="4255" hidden="1" x14ac:dyDescent="0.2"/>
    <row r="4256" hidden="1" x14ac:dyDescent="0.2"/>
    <row r="4257" hidden="1" x14ac:dyDescent="0.2"/>
    <row r="4258" hidden="1" x14ac:dyDescent="0.2"/>
    <row r="4259" hidden="1" x14ac:dyDescent="0.2"/>
    <row r="4260" hidden="1" x14ac:dyDescent="0.2"/>
    <row r="4261" hidden="1" x14ac:dyDescent="0.2"/>
    <row r="4262" hidden="1" x14ac:dyDescent="0.2"/>
    <row r="4263" hidden="1" x14ac:dyDescent="0.2"/>
    <row r="4264" hidden="1" x14ac:dyDescent="0.2"/>
    <row r="4265" hidden="1" x14ac:dyDescent="0.2"/>
    <row r="4266" hidden="1" x14ac:dyDescent="0.2"/>
    <row r="4267" hidden="1" x14ac:dyDescent="0.2"/>
    <row r="4268" hidden="1" x14ac:dyDescent="0.2"/>
    <row r="4269" hidden="1" x14ac:dyDescent="0.2"/>
    <row r="4270" hidden="1" x14ac:dyDescent="0.2"/>
    <row r="4271" hidden="1" x14ac:dyDescent="0.2"/>
    <row r="4272" hidden="1" x14ac:dyDescent="0.2"/>
    <row r="4273" hidden="1" x14ac:dyDescent="0.2"/>
    <row r="4274" hidden="1" x14ac:dyDescent="0.2"/>
    <row r="4275" hidden="1" x14ac:dyDescent="0.2"/>
    <row r="4276" hidden="1" x14ac:dyDescent="0.2"/>
    <row r="4277" hidden="1" x14ac:dyDescent="0.2"/>
    <row r="4278" hidden="1" x14ac:dyDescent="0.2"/>
    <row r="4279" hidden="1" x14ac:dyDescent="0.2"/>
    <row r="4280" hidden="1" x14ac:dyDescent="0.2"/>
    <row r="4281" hidden="1" x14ac:dyDescent="0.2"/>
    <row r="4282" hidden="1" x14ac:dyDescent="0.2"/>
    <row r="4283" hidden="1" x14ac:dyDescent="0.2"/>
    <row r="4284" hidden="1" x14ac:dyDescent="0.2"/>
    <row r="4285" hidden="1" x14ac:dyDescent="0.2"/>
    <row r="4286" hidden="1" x14ac:dyDescent="0.2"/>
    <row r="4287" hidden="1" x14ac:dyDescent="0.2"/>
    <row r="4288" hidden="1" x14ac:dyDescent="0.2"/>
    <row r="4289" hidden="1" x14ac:dyDescent="0.2"/>
    <row r="4290" hidden="1" x14ac:dyDescent="0.2"/>
    <row r="4291" hidden="1" x14ac:dyDescent="0.2"/>
    <row r="4292" hidden="1" x14ac:dyDescent="0.2"/>
    <row r="4293" hidden="1" x14ac:dyDescent="0.2"/>
    <row r="4294" hidden="1" x14ac:dyDescent="0.2"/>
    <row r="4295" hidden="1" x14ac:dyDescent="0.2"/>
    <row r="4296" hidden="1" x14ac:dyDescent="0.2"/>
    <row r="4297" hidden="1" x14ac:dyDescent="0.2"/>
    <row r="4298" hidden="1" x14ac:dyDescent="0.2"/>
    <row r="4299" hidden="1" x14ac:dyDescent="0.2"/>
    <row r="4300" hidden="1" x14ac:dyDescent="0.2"/>
    <row r="4301" hidden="1" x14ac:dyDescent="0.2"/>
    <row r="4302" hidden="1" x14ac:dyDescent="0.2"/>
    <row r="4303" hidden="1" x14ac:dyDescent="0.2"/>
    <row r="4304" hidden="1" x14ac:dyDescent="0.2"/>
    <row r="4305" hidden="1" x14ac:dyDescent="0.2"/>
    <row r="4306" hidden="1" x14ac:dyDescent="0.2"/>
    <row r="4307" hidden="1" x14ac:dyDescent="0.2"/>
    <row r="4308" hidden="1" x14ac:dyDescent="0.2"/>
    <row r="4309" hidden="1" x14ac:dyDescent="0.2"/>
    <row r="4310" hidden="1" x14ac:dyDescent="0.2"/>
    <row r="4311" hidden="1" x14ac:dyDescent="0.2"/>
    <row r="4312" hidden="1" x14ac:dyDescent="0.2"/>
    <row r="4313" hidden="1" x14ac:dyDescent="0.2"/>
    <row r="4314" hidden="1" x14ac:dyDescent="0.2"/>
    <row r="4315" hidden="1" x14ac:dyDescent="0.2"/>
    <row r="4316" hidden="1" x14ac:dyDescent="0.2"/>
    <row r="4317" hidden="1" x14ac:dyDescent="0.2"/>
    <row r="4318" hidden="1" x14ac:dyDescent="0.2"/>
    <row r="4319" hidden="1" x14ac:dyDescent="0.2"/>
    <row r="4320" hidden="1" x14ac:dyDescent="0.2"/>
    <row r="4321" hidden="1" x14ac:dyDescent="0.2"/>
    <row r="4322" hidden="1" x14ac:dyDescent="0.2"/>
    <row r="4323" hidden="1" x14ac:dyDescent="0.2"/>
    <row r="4324" hidden="1" x14ac:dyDescent="0.2"/>
    <row r="4325" hidden="1" x14ac:dyDescent="0.2"/>
    <row r="4326" hidden="1" x14ac:dyDescent="0.2"/>
    <row r="4327" hidden="1" x14ac:dyDescent="0.2"/>
    <row r="4328" hidden="1" x14ac:dyDescent="0.2"/>
    <row r="4329" hidden="1" x14ac:dyDescent="0.2"/>
    <row r="4330" hidden="1" x14ac:dyDescent="0.2"/>
    <row r="4331" hidden="1" x14ac:dyDescent="0.2"/>
    <row r="4332" hidden="1" x14ac:dyDescent="0.2"/>
    <row r="4333" hidden="1" x14ac:dyDescent="0.2"/>
    <row r="4334" hidden="1" x14ac:dyDescent="0.2"/>
    <row r="4335" hidden="1" x14ac:dyDescent="0.2"/>
    <row r="4336" hidden="1" x14ac:dyDescent="0.2"/>
    <row r="4337" hidden="1" x14ac:dyDescent="0.2"/>
    <row r="4338" hidden="1" x14ac:dyDescent="0.2"/>
    <row r="4339" hidden="1" x14ac:dyDescent="0.2"/>
    <row r="4340" hidden="1" x14ac:dyDescent="0.2"/>
    <row r="4341" hidden="1" x14ac:dyDescent="0.2"/>
    <row r="4342" hidden="1" x14ac:dyDescent="0.2"/>
    <row r="4343" hidden="1" x14ac:dyDescent="0.2"/>
    <row r="4344" hidden="1" x14ac:dyDescent="0.2"/>
    <row r="4345" hidden="1" x14ac:dyDescent="0.2"/>
    <row r="4346" hidden="1" x14ac:dyDescent="0.2"/>
    <row r="4347" hidden="1" x14ac:dyDescent="0.2"/>
    <row r="4348" hidden="1" x14ac:dyDescent="0.2"/>
    <row r="4349" hidden="1" x14ac:dyDescent="0.2"/>
    <row r="4350" hidden="1" x14ac:dyDescent="0.2"/>
    <row r="4351" hidden="1" x14ac:dyDescent="0.2"/>
    <row r="4352" hidden="1" x14ac:dyDescent="0.2"/>
    <row r="4353" hidden="1" x14ac:dyDescent="0.2"/>
    <row r="4354" hidden="1" x14ac:dyDescent="0.2"/>
    <row r="4355" hidden="1" x14ac:dyDescent="0.2"/>
    <row r="4356" hidden="1" x14ac:dyDescent="0.2"/>
    <row r="4357" hidden="1" x14ac:dyDescent="0.2"/>
    <row r="4358" hidden="1" x14ac:dyDescent="0.2"/>
    <row r="4359" hidden="1" x14ac:dyDescent="0.2"/>
    <row r="4360" hidden="1" x14ac:dyDescent="0.2"/>
    <row r="4361" hidden="1" x14ac:dyDescent="0.2"/>
    <row r="4362" hidden="1" x14ac:dyDescent="0.2"/>
    <row r="4363" hidden="1" x14ac:dyDescent="0.2"/>
    <row r="4364" hidden="1" x14ac:dyDescent="0.2"/>
    <row r="4365" hidden="1" x14ac:dyDescent="0.2"/>
    <row r="4366" hidden="1" x14ac:dyDescent="0.2"/>
    <row r="4367" hidden="1" x14ac:dyDescent="0.2"/>
    <row r="4368" hidden="1" x14ac:dyDescent="0.2"/>
    <row r="4369" hidden="1" x14ac:dyDescent="0.2"/>
    <row r="4370" hidden="1" x14ac:dyDescent="0.2"/>
    <row r="4371" hidden="1" x14ac:dyDescent="0.2"/>
    <row r="4372" hidden="1" x14ac:dyDescent="0.2"/>
    <row r="4373" hidden="1" x14ac:dyDescent="0.2"/>
    <row r="4374" hidden="1" x14ac:dyDescent="0.2"/>
    <row r="4375" hidden="1" x14ac:dyDescent="0.2"/>
    <row r="4376" hidden="1" x14ac:dyDescent="0.2"/>
    <row r="4377" hidden="1" x14ac:dyDescent="0.2"/>
    <row r="4378" hidden="1" x14ac:dyDescent="0.2"/>
    <row r="4379" hidden="1" x14ac:dyDescent="0.2"/>
    <row r="4380" hidden="1" x14ac:dyDescent="0.2"/>
    <row r="4381" hidden="1" x14ac:dyDescent="0.2"/>
    <row r="4382" hidden="1" x14ac:dyDescent="0.2"/>
    <row r="4383" hidden="1" x14ac:dyDescent="0.2"/>
    <row r="4384" hidden="1" x14ac:dyDescent="0.2"/>
    <row r="4385" hidden="1" x14ac:dyDescent="0.2"/>
    <row r="4386" hidden="1" x14ac:dyDescent="0.2"/>
    <row r="4387" hidden="1" x14ac:dyDescent="0.2"/>
    <row r="4388" hidden="1" x14ac:dyDescent="0.2"/>
    <row r="4389" hidden="1" x14ac:dyDescent="0.2"/>
    <row r="4390" hidden="1" x14ac:dyDescent="0.2"/>
    <row r="4391" hidden="1" x14ac:dyDescent="0.2"/>
    <row r="4392" hidden="1" x14ac:dyDescent="0.2"/>
    <row r="4393" hidden="1" x14ac:dyDescent="0.2"/>
    <row r="4394" hidden="1" x14ac:dyDescent="0.2"/>
    <row r="4395" hidden="1" x14ac:dyDescent="0.2"/>
    <row r="4396" hidden="1" x14ac:dyDescent="0.2"/>
    <row r="4397" hidden="1" x14ac:dyDescent="0.2"/>
    <row r="4398" hidden="1" x14ac:dyDescent="0.2"/>
    <row r="4399" hidden="1" x14ac:dyDescent="0.2"/>
    <row r="4400" hidden="1" x14ac:dyDescent="0.2"/>
    <row r="4401" hidden="1" x14ac:dyDescent="0.2"/>
    <row r="4402" hidden="1" x14ac:dyDescent="0.2"/>
    <row r="4403" hidden="1" x14ac:dyDescent="0.2"/>
    <row r="4404" hidden="1" x14ac:dyDescent="0.2"/>
    <row r="4405" hidden="1" x14ac:dyDescent="0.2"/>
    <row r="4406" hidden="1" x14ac:dyDescent="0.2"/>
    <row r="4407" hidden="1" x14ac:dyDescent="0.2"/>
    <row r="4408" hidden="1" x14ac:dyDescent="0.2"/>
    <row r="4409" hidden="1" x14ac:dyDescent="0.2"/>
    <row r="4410" hidden="1" x14ac:dyDescent="0.2"/>
    <row r="4411" hidden="1" x14ac:dyDescent="0.2"/>
    <row r="4412" hidden="1" x14ac:dyDescent="0.2"/>
    <row r="4413" hidden="1" x14ac:dyDescent="0.2"/>
    <row r="4414" hidden="1" x14ac:dyDescent="0.2"/>
    <row r="4415" hidden="1" x14ac:dyDescent="0.2"/>
    <row r="4416" hidden="1" x14ac:dyDescent="0.2"/>
    <row r="4417" hidden="1" x14ac:dyDescent="0.2"/>
    <row r="4418" hidden="1" x14ac:dyDescent="0.2"/>
    <row r="4419" hidden="1" x14ac:dyDescent="0.2"/>
    <row r="4420" hidden="1" x14ac:dyDescent="0.2"/>
    <row r="4421" hidden="1" x14ac:dyDescent="0.2"/>
    <row r="4422" hidden="1" x14ac:dyDescent="0.2"/>
    <row r="4423" hidden="1" x14ac:dyDescent="0.2"/>
    <row r="4424" hidden="1" x14ac:dyDescent="0.2"/>
    <row r="4425" hidden="1" x14ac:dyDescent="0.2"/>
    <row r="4426" hidden="1" x14ac:dyDescent="0.2"/>
    <row r="4427" hidden="1" x14ac:dyDescent="0.2"/>
    <row r="4428" hidden="1" x14ac:dyDescent="0.2"/>
    <row r="4429" hidden="1" x14ac:dyDescent="0.2"/>
    <row r="4430" hidden="1" x14ac:dyDescent="0.2"/>
    <row r="4431" hidden="1" x14ac:dyDescent="0.2"/>
    <row r="4432" hidden="1" x14ac:dyDescent="0.2"/>
    <row r="4433" hidden="1" x14ac:dyDescent="0.2"/>
    <row r="4434" hidden="1" x14ac:dyDescent="0.2"/>
    <row r="4435" hidden="1" x14ac:dyDescent="0.2"/>
    <row r="4436" hidden="1" x14ac:dyDescent="0.2"/>
    <row r="4437" hidden="1" x14ac:dyDescent="0.2"/>
    <row r="4438" hidden="1" x14ac:dyDescent="0.2"/>
    <row r="4439" hidden="1" x14ac:dyDescent="0.2"/>
    <row r="4440" hidden="1" x14ac:dyDescent="0.2"/>
    <row r="4441" hidden="1" x14ac:dyDescent="0.2"/>
    <row r="4442" hidden="1" x14ac:dyDescent="0.2"/>
    <row r="4443" hidden="1" x14ac:dyDescent="0.2"/>
    <row r="4444" hidden="1" x14ac:dyDescent="0.2"/>
    <row r="4445" hidden="1" x14ac:dyDescent="0.2"/>
    <row r="4446" hidden="1" x14ac:dyDescent="0.2"/>
    <row r="4447" hidden="1" x14ac:dyDescent="0.2"/>
    <row r="4448" hidden="1" x14ac:dyDescent="0.2"/>
    <row r="4449" hidden="1" x14ac:dyDescent="0.2"/>
    <row r="4450" hidden="1" x14ac:dyDescent="0.2"/>
    <row r="4451" hidden="1" x14ac:dyDescent="0.2"/>
    <row r="4452" hidden="1" x14ac:dyDescent="0.2"/>
    <row r="4453" hidden="1" x14ac:dyDescent="0.2"/>
    <row r="4454" hidden="1" x14ac:dyDescent="0.2"/>
    <row r="4455" hidden="1" x14ac:dyDescent="0.2"/>
    <row r="4456" hidden="1" x14ac:dyDescent="0.2"/>
    <row r="4457" hidden="1" x14ac:dyDescent="0.2"/>
    <row r="4458" hidden="1" x14ac:dyDescent="0.2"/>
    <row r="4459" hidden="1" x14ac:dyDescent="0.2"/>
    <row r="4460" hidden="1" x14ac:dyDescent="0.2"/>
    <row r="4461" hidden="1" x14ac:dyDescent="0.2"/>
    <row r="4462" hidden="1" x14ac:dyDescent="0.2"/>
    <row r="4463" hidden="1" x14ac:dyDescent="0.2"/>
    <row r="4464" hidden="1" x14ac:dyDescent="0.2"/>
    <row r="4465" hidden="1" x14ac:dyDescent="0.2"/>
    <row r="4466" hidden="1" x14ac:dyDescent="0.2"/>
    <row r="4467" hidden="1" x14ac:dyDescent="0.2"/>
    <row r="4468" hidden="1" x14ac:dyDescent="0.2"/>
    <row r="4469" hidden="1" x14ac:dyDescent="0.2"/>
    <row r="4470" hidden="1" x14ac:dyDescent="0.2"/>
    <row r="4471" hidden="1" x14ac:dyDescent="0.2"/>
    <row r="4472" hidden="1" x14ac:dyDescent="0.2"/>
    <row r="4473" hidden="1" x14ac:dyDescent="0.2"/>
    <row r="4474" hidden="1" x14ac:dyDescent="0.2"/>
    <row r="4475" hidden="1" x14ac:dyDescent="0.2"/>
    <row r="4476" hidden="1" x14ac:dyDescent="0.2"/>
    <row r="4477" hidden="1" x14ac:dyDescent="0.2"/>
    <row r="4478" hidden="1" x14ac:dyDescent="0.2"/>
    <row r="4479" hidden="1" x14ac:dyDescent="0.2"/>
    <row r="4480" hidden="1" x14ac:dyDescent="0.2"/>
    <row r="4481" hidden="1" x14ac:dyDescent="0.2"/>
    <row r="4482" hidden="1" x14ac:dyDescent="0.2"/>
    <row r="4483" hidden="1" x14ac:dyDescent="0.2"/>
    <row r="4484" hidden="1" x14ac:dyDescent="0.2"/>
    <row r="4485" hidden="1" x14ac:dyDescent="0.2"/>
    <row r="4486" hidden="1" x14ac:dyDescent="0.2"/>
    <row r="4487" hidden="1" x14ac:dyDescent="0.2"/>
    <row r="4488" hidden="1" x14ac:dyDescent="0.2"/>
    <row r="4489" hidden="1" x14ac:dyDescent="0.2"/>
    <row r="4490" hidden="1" x14ac:dyDescent="0.2"/>
    <row r="4491" hidden="1" x14ac:dyDescent="0.2"/>
    <row r="4492" hidden="1" x14ac:dyDescent="0.2"/>
    <row r="4493" hidden="1" x14ac:dyDescent="0.2"/>
    <row r="4494" hidden="1" x14ac:dyDescent="0.2"/>
    <row r="4495" hidden="1" x14ac:dyDescent="0.2"/>
    <row r="4496" hidden="1" x14ac:dyDescent="0.2"/>
    <row r="4497" hidden="1" x14ac:dyDescent="0.2"/>
    <row r="4498" hidden="1" x14ac:dyDescent="0.2"/>
    <row r="4499" hidden="1" x14ac:dyDescent="0.2"/>
    <row r="4500" hidden="1" x14ac:dyDescent="0.2"/>
    <row r="4501" hidden="1" x14ac:dyDescent="0.2"/>
    <row r="4502" hidden="1" x14ac:dyDescent="0.2"/>
    <row r="4503" hidden="1" x14ac:dyDescent="0.2"/>
    <row r="4504" hidden="1" x14ac:dyDescent="0.2"/>
    <row r="4505" hidden="1" x14ac:dyDescent="0.2"/>
    <row r="4506" hidden="1" x14ac:dyDescent="0.2"/>
    <row r="4507" hidden="1" x14ac:dyDescent="0.2"/>
    <row r="4508" hidden="1" x14ac:dyDescent="0.2"/>
    <row r="4509" hidden="1" x14ac:dyDescent="0.2"/>
    <row r="4510" hidden="1" x14ac:dyDescent="0.2"/>
    <row r="4511" hidden="1" x14ac:dyDescent="0.2"/>
    <row r="4512" hidden="1" x14ac:dyDescent="0.2"/>
    <row r="4513" hidden="1" x14ac:dyDescent="0.2"/>
    <row r="4514" hidden="1" x14ac:dyDescent="0.2"/>
    <row r="4515" hidden="1" x14ac:dyDescent="0.2"/>
    <row r="4516" hidden="1" x14ac:dyDescent="0.2"/>
    <row r="4517" hidden="1" x14ac:dyDescent="0.2"/>
    <row r="4518" hidden="1" x14ac:dyDescent="0.2"/>
    <row r="4519" hidden="1" x14ac:dyDescent="0.2"/>
    <row r="4520" hidden="1" x14ac:dyDescent="0.2"/>
    <row r="4521" hidden="1" x14ac:dyDescent="0.2"/>
    <row r="4522" hidden="1" x14ac:dyDescent="0.2"/>
    <row r="4523" hidden="1" x14ac:dyDescent="0.2"/>
    <row r="4524" hidden="1" x14ac:dyDescent="0.2"/>
    <row r="4525" hidden="1" x14ac:dyDescent="0.2"/>
    <row r="4526" hidden="1" x14ac:dyDescent="0.2"/>
    <row r="4527" hidden="1" x14ac:dyDescent="0.2"/>
    <row r="4528" hidden="1" x14ac:dyDescent="0.2"/>
    <row r="4529" hidden="1" x14ac:dyDescent="0.2"/>
    <row r="4530" hidden="1" x14ac:dyDescent="0.2"/>
    <row r="4531" hidden="1" x14ac:dyDescent="0.2"/>
    <row r="4532" hidden="1" x14ac:dyDescent="0.2"/>
    <row r="4533" hidden="1" x14ac:dyDescent="0.2"/>
    <row r="4534" hidden="1" x14ac:dyDescent="0.2"/>
    <row r="4535" hidden="1" x14ac:dyDescent="0.2"/>
    <row r="4536" hidden="1" x14ac:dyDescent="0.2"/>
    <row r="4537" hidden="1" x14ac:dyDescent="0.2"/>
    <row r="4538" hidden="1" x14ac:dyDescent="0.2"/>
    <row r="4539" hidden="1" x14ac:dyDescent="0.2"/>
    <row r="4540" hidden="1" x14ac:dyDescent="0.2"/>
    <row r="4541" hidden="1" x14ac:dyDescent="0.2"/>
    <row r="4542" hidden="1" x14ac:dyDescent="0.2"/>
    <row r="4543" hidden="1" x14ac:dyDescent="0.2"/>
    <row r="4544" hidden="1" x14ac:dyDescent="0.2"/>
    <row r="4545" hidden="1" x14ac:dyDescent="0.2"/>
    <row r="4546" hidden="1" x14ac:dyDescent="0.2"/>
    <row r="4547" hidden="1" x14ac:dyDescent="0.2"/>
    <row r="4548" hidden="1" x14ac:dyDescent="0.2"/>
    <row r="4549" hidden="1" x14ac:dyDescent="0.2"/>
    <row r="4550" hidden="1" x14ac:dyDescent="0.2"/>
    <row r="4551" hidden="1" x14ac:dyDescent="0.2"/>
    <row r="4552" hidden="1" x14ac:dyDescent="0.2"/>
    <row r="4553" hidden="1" x14ac:dyDescent="0.2"/>
    <row r="4554" hidden="1" x14ac:dyDescent="0.2"/>
    <row r="4555" hidden="1" x14ac:dyDescent="0.2"/>
    <row r="4556" hidden="1" x14ac:dyDescent="0.2"/>
    <row r="4557" hidden="1" x14ac:dyDescent="0.2"/>
    <row r="4558" hidden="1" x14ac:dyDescent="0.2"/>
    <row r="4559" hidden="1" x14ac:dyDescent="0.2"/>
    <row r="4560" hidden="1" x14ac:dyDescent="0.2"/>
    <row r="4561" hidden="1" x14ac:dyDescent="0.2"/>
    <row r="4562" hidden="1" x14ac:dyDescent="0.2"/>
    <row r="4563" hidden="1" x14ac:dyDescent="0.2"/>
    <row r="4564" hidden="1" x14ac:dyDescent="0.2"/>
    <row r="4565" hidden="1" x14ac:dyDescent="0.2"/>
    <row r="4566" hidden="1" x14ac:dyDescent="0.2"/>
    <row r="4567" hidden="1" x14ac:dyDescent="0.2"/>
    <row r="4568" hidden="1" x14ac:dyDescent="0.2"/>
    <row r="4569" hidden="1" x14ac:dyDescent="0.2"/>
    <row r="4570" hidden="1" x14ac:dyDescent="0.2"/>
    <row r="4571" hidden="1" x14ac:dyDescent="0.2"/>
    <row r="4572" hidden="1" x14ac:dyDescent="0.2"/>
    <row r="4573" hidden="1" x14ac:dyDescent="0.2"/>
    <row r="4574" hidden="1" x14ac:dyDescent="0.2"/>
    <row r="4575" hidden="1" x14ac:dyDescent="0.2"/>
    <row r="4576" hidden="1" x14ac:dyDescent="0.2"/>
    <row r="4577" hidden="1" x14ac:dyDescent="0.2"/>
    <row r="4578" hidden="1" x14ac:dyDescent="0.2"/>
    <row r="4579" hidden="1" x14ac:dyDescent="0.2"/>
    <row r="4580" hidden="1" x14ac:dyDescent="0.2"/>
    <row r="4581" hidden="1" x14ac:dyDescent="0.2"/>
    <row r="4582" hidden="1" x14ac:dyDescent="0.2"/>
    <row r="4583" hidden="1" x14ac:dyDescent="0.2"/>
    <row r="4584" hidden="1" x14ac:dyDescent="0.2"/>
    <row r="4585" hidden="1" x14ac:dyDescent="0.2"/>
    <row r="4586" hidden="1" x14ac:dyDescent="0.2"/>
    <row r="4587" hidden="1" x14ac:dyDescent="0.2"/>
    <row r="4588" hidden="1" x14ac:dyDescent="0.2"/>
    <row r="4589" hidden="1" x14ac:dyDescent="0.2"/>
    <row r="4590" hidden="1" x14ac:dyDescent="0.2"/>
    <row r="4591" hidden="1" x14ac:dyDescent="0.2"/>
    <row r="4592" hidden="1" x14ac:dyDescent="0.2"/>
    <row r="4593" hidden="1" x14ac:dyDescent="0.2"/>
    <row r="4594" hidden="1" x14ac:dyDescent="0.2"/>
    <row r="4595" hidden="1" x14ac:dyDescent="0.2"/>
    <row r="4596" hidden="1" x14ac:dyDescent="0.2"/>
    <row r="4597" hidden="1" x14ac:dyDescent="0.2"/>
    <row r="4598" hidden="1" x14ac:dyDescent="0.2"/>
    <row r="4599" hidden="1" x14ac:dyDescent="0.2"/>
    <row r="4600" hidden="1" x14ac:dyDescent="0.2"/>
    <row r="4601" hidden="1" x14ac:dyDescent="0.2"/>
    <row r="4602" hidden="1" x14ac:dyDescent="0.2"/>
    <row r="4603" hidden="1" x14ac:dyDescent="0.2"/>
    <row r="4604" hidden="1" x14ac:dyDescent="0.2"/>
    <row r="4605" hidden="1" x14ac:dyDescent="0.2"/>
    <row r="4606" hidden="1" x14ac:dyDescent="0.2"/>
    <row r="4607" hidden="1" x14ac:dyDescent="0.2"/>
    <row r="4608" hidden="1" x14ac:dyDescent="0.2"/>
    <row r="4609" hidden="1" x14ac:dyDescent="0.2"/>
    <row r="4610" hidden="1" x14ac:dyDescent="0.2"/>
    <row r="4611" hidden="1" x14ac:dyDescent="0.2"/>
    <row r="4612" hidden="1" x14ac:dyDescent="0.2"/>
    <row r="4613" hidden="1" x14ac:dyDescent="0.2"/>
    <row r="4614" hidden="1" x14ac:dyDescent="0.2"/>
    <row r="4615" hidden="1" x14ac:dyDescent="0.2"/>
    <row r="4616" hidden="1" x14ac:dyDescent="0.2"/>
    <row r="4617" hidden="1" x14ac:dyDescent="0.2"/>
    <row r="4618" hidden="1" x14ac:dyDescent="0.2"/>
    <row r="4619" hidden="1" x14ac:dyDescent="0.2"/>
    <row r="4620" hidden="1" x14ac:dyDescent="0.2"/>
    <row r="4621" hidden="1" x14ac:dyDescent="0.2"/>
    <row r="4622" hidden="1" x14ac:dyDescent="0.2"/>
    <row r="4623" hidden="1" x14ac:dyDescent="0.2"/>
    <row r="4624" hidden="1" x14ac:dyDescent="0.2"/>
    <row r="4625" hidden="1" x14ac:dyDescent="0.2"/>
    <row r="4626" hidden="1" x14ac:dyDescent="0.2"/>
    <row r="4627" hidden="1" x14ac:dyDescent="0.2"/>
    <row r="4628" hidden="1" x14ac:dyDescent="0.2"/>
    <row r="4629" hidden="1" x14ac:dyDescent="0.2"/>
    <row r="4630" hidden="1" x14ac:dyDescent="0.2"/>
    <row r="4631" hidden="1" x14ac:dyDescent="0.2"/>
    <row r="4632" hidden="1" x14ac:dyDescent="0.2"/>
    <row r="4633" hidden="1" x14ac:dyDescent="0.2"/>
    <row r="4634" hidden="1" x14ac:dyDescent="0.2"/>
    <row r="4635" hidden="1" x14ac:dyDescent="0.2"/>
    <row r="4636" hidden="1" x14ac:dyDescent="0.2"/>
    <row r="4637" hidden="1" x14ac:dyDescent="0.2"/>
    <row r="4638" hidden="1" x14ac:dyDescent="0.2"/>
    <row r="4639" hidden="1" x14ac:dyDescent="0.2"/>
    <row r="4640" hidden="1" x14ac:dyDescent="0.2"/>
    <row r="4641" hidden="1" x14ac:dyDescent="0.2"/>
    <row r="4642" hidden="1" x14ac:dyDescent="0.2"/>
    <row r="4643" hidden="1" x14ac:dyDescent="0.2"/>
    <row r="4644" hidden="1" x14ac:dyDescent="0.2"/>
    <row r="4645" hidden="1" x14ac:dyDescent="0.2"/>
    <row r="4646" hidden="1" x14ac:dyDescent="0.2"/>
    <row r="4647" hidden="1" x14ac:dyDescent="0.2"/>
    <row r="4648" hidden="1" x14ac:dyDescent="0.2"/>
    <row r="4649" hidden="1" x14ac:dyDescent="0.2"/>
    <row r="4650" hidden="1" x14ac:dyDescent="0.2"/>
    <row r="4651" hidden="1" x14ac:dyDescent="0.2"/>
    <row r="4652" hidden="1" x14ac:dyDescent="0.2"/>
    <row r="4653" hidden="1" x14ac:dyDescent="0.2"/>
    <row r="4654" hidden="1" x14ac:dyDescent="0.2"/>
    <row r="4655" hidden="1" x14ac:dyDescent="0.2"/>
    <row r="4656" hidden="1" x14ac:dyDescent="0.2"/>
    <row r="4657" hidden="1" x14ac:dyDescent="0.2"/>
    <row r="4658" hidden="1" x14ac:dyDescent="0.2"/>
    <row r="4659" hidden="1" x14ac:dyDescent="0.2"/>
    <row r="4660" hidden="1" x14ac:dyDescent="0.2"/>
    <row r="4661" hidden="1" x14ac:dyDescent="0.2"/>
    <row r="4662" hidden="1" x14ac:dyDescent="0.2"/>
    <row r="4663" hidden="1" x14ac:dyDescent="0.2"/>
    <row r="4664" hidden="1" x14ac:dyDescent="0.2"/>
    <row r="4665" hidden="1" x14ac:dyDescent="0.2"/>
    <row r="4666" hidden="1" x14ac:dyDescent="0.2"/>
    <row r="4667" hidden="1" x14ac:dyDescent="0.2"/>
    <row r="4668" hidden="1" x14ac:dyDescent="0.2"/>
    <row r="4669" hidden="1" x14ac:dyDescent="0.2"/>
    <row r="4670" hidden="1" x14ac:dyDescent="0.2"/>
    <row r="4671" hidden="1" x14ac:dyDescent="0.2"/>
    <row r="4672" hidden="1" x14ac:dyDescent="0.2"/>
    <row r="4673" hidden="1" x14ac:dyDescent="0.2"/>
    <row r="4674" hidden="1" x14ac:dyDescent="0.2"/>
    <row r="4675" hidden="1" x14ac:dyDescent="0.2"/>
    <row r="4676" hidden="1" x14ac:dyDescent="0.2"/>
    <row r="4677" hidden="1" x14ac:dyDescent="0.2"/>
    <row r="4678" hidden="1" x14ac:dyDescent="0.2"/>
    <row r="4679" hidden="1" x14ac:dyDescent="0.2"/>
    <row r="4680" hidden="1" x14ac:dyDescent="0.2"/>
    <row r="4681" hidden="1" x14ac:dyDescent="0.2"/>
    <row r="4682" hidden="1" x14ac:dyDescent="0.2"/>
    <row r="4683" hidden="1" x14ac:dyDescent="0.2"/>
    <row r="4684" hidden="1" x14ac:dyDescent="0.2"/>
    <row r="4685" hidden="1" x14ac:dyDescent="0.2"/>
    <row r="4686" hidden="1" x14ac:dyDescent="0.2"/>
    <row r="4687" hidden="1" x14ac:dyDescent="0.2"/>
    <row r="4688" hidden="1" x14ac:dyDescent="0.2"/>
    <row r="4689" hidden="1" x14ac:dyDescent="0.2"/>
    <row r="4690" hidden="1" x14ac:dyDescent="0.2"/>
    <row r="4691" hidden="1" x14ac:dyDescent="0.2"/>
    <row r="4692" hidden="1" x14ac:dyDescent="0.2"/>
    <row r="4693" hidden="1" x14ac:dyDescent="0.2"/>
    <row r="4694" hidden="1" x14ac:dyDescent="0.2"/>
    <row r="4695" hidden="1" x14ac:dyDescent="0.2"/>
    <row r="4696" hidden="1" x14ac:dyDescent="0.2"/>
    <row r="4697" hidden="1" x14ac:dyDescent="0.2"/>
    <row r="4698" hidden="1" x14ac:dyDescent="0.2"/>
    <row r="4699" hidden="1" x14ac:dyDescent="0.2"/>
    <row r="4700" hidden="1" x14ac:dyDescent="0.2"/>
    <row r="4701" hidden="1" x14ac:dyDescent="0.2"/>
    <row r="4702" hidden="1" x14ac:dyDescent="0.2"/>
    <row r="4703" hidden="1" x14ac:dyDescent="0.2"/>
    <row r="4704" hidden="1" x14ac:dyDescent="0.2"/>
    <row r="4705" hidden="1" x14ac:dyDescent="0.2"/>
    <row r="4706" hidden="1" x14ac:dyDescent="0.2"/>
    <row r="4707" hidden="1" x14ac:dyDescent="0.2"/>
    <row r="4708" hidden="1" x14ac:dyDescent="0.2"/>
    <row r="4709" hidden="1" x14ac:dyDescent="0.2"/>
    <row r="4710" hidden="1" x14ac:dyDescent="0.2"/>
    <row r="4711" hidden="1" x14ac:dyDescent="0.2"/>
    <row r="4712" hidden="1" x14ac:dyDescent="0.2"/>
    <row r="4713" hidden="1" x14ac:dyDescent="0.2"/>
    <row r="4714" hidden="1" x14ac:dyDescent="0.2"/>
    <row r="4715" hidden="1" x14ac:dyDescent="0.2"/>
    <row r="4716" hidden="1" x14ac:dyDescent="0.2"/>
    <row r="4717" hidden="1" x14ac:dyDescent="0.2"/>
    <row r="4718" hidden="1" x14ac:dyDescent="0.2"/>
    <row r="4719" hidden="1" x14ac:dyDescent="0.2"/>
    <row r="4720" hidden="1" x14ac:dyDescent="0.2"/>
    <row r="4721" hidden="1" x14ac:dyDescent="0.2"/>
    <row r="4722" hidden="1" x14ac:dyDescent="0.2"/>
    <row r="4723" hidden="1" x14ac:dyDescent="0.2"/>
    <row r="4724" hidden="1" x14ac:dyDescent="0.2"/>
    <row r="4725" hidden="1" x14ac:dyDescent="0.2"/>
    <row r="4726" hidden="1" x14ac:dyDescent="0.2"/>
    <row r="4727" hidden="1" x14ac:dyDescent="0.2"/>
    <row r="4728" hidden="1" x14ac:dyDescent="0.2"/>
    <row r="4729" hidden="1" x14ac:dyDescent="0.2"/>
    <row r="4730" hidden="1" x14ac:dyDescent="0.2"/>
    <row r="4731" hidden="1" x14ac:dyDescent="0.2"/>
    <row r="4732" hidden="1" x14ac:dyDescent="0.2"/>
    <row r="4733" hidden="1" x14ac:dyDescent="0.2"/>
    <row r="4734" hidden="1" x14ac:dyDescent="0.2"/>
    <row r="4735" hidden="1" x14ac:dyDescent="0.2"/>
    <row r="4736" hidden="1" x14ac:dyDescent="0.2"/>
    <row r="4737" hidden="1" x14ac:dyDescent="0.2"/>
    <row r="4738" hidden="1" x14ac:dyDescent="0.2"/>
    <row r="4739" hidden="1" x14ac:dyDescent="0.2"/>
    <row r="4740" hidden="1" x14ac:dyDescent="0.2"/>
    <row r="4741" hidden="1" x14ac:dyDescent="0.2"/>
    <row r="4742" hidden="1" x14ac:dyDescent="0.2"/>
    <row r="4743" hidden="1" x14ac:dyDescent="0.2"/>
    <row r="4744" hidden="1" x14ac:dyDescent="0.2"/>
    <row r="4745" hidden="1" x14ac:dyDescent="0.2"/>
    <row r="4746" hidden="1" x14ac:dyDescent="0.2"/>
    <row r="4747" hidden="1" x14ac:dyDescent="0.2"/>
    <row r="4748" hidden="1" x14ac:dyDescent="0.2"/>
    <row r="4749" hidden="1" x14ac:dyDescent="0.2"/>
    <row r="4750" hidden="1" x14ac:dyDescent="0.2"/>
    <row r="4751" hidden="1" x14ac:dyDescent="0.2"/>
    <row r="4752" hidden="1" x14ac:dyDescent="0.2"/>
    <row r="4753" hidden="1" x14ac:dyDescent="0.2"/>
    <row r="4754" hidden="1" x14ac:dyDescent="0.2"/>
    <row r="4755" hidden="1" x14ac:dyDescent="0.2"/>
    <row r="4756" hidden="1" x14ac:dyDescent="0.2"/>
    <row r="4757" hidden="1" x14ac:dyDescent="0.2"/>
    <row r="4758" hidden="1" x14ac:dyDescent="0.2"/>
    <row r="4759" hidden="1" x14ac:dyDescent="0.2"/>
    <row r="4760" hidden="1" x14ac:dyDescent="0.2"/>
    <row r="4761" hidden="1" x14ac:dyDescent="0.2"/>
    <row r="4762" hidden="1" x14ac:dyDescent="0.2"/>
    <row r="4763" hidden="1" x14ac:dyDescent="0.2"/>
    <row r="4764" hidden="1" x14ac:dyDescent="0.2"/>
    <row r="4765" hidden="1" x14ac:dyDescent="0.2"/>
    <row r="4766" hidden="1" x14ac:dyDescent="0.2"/>
    <row r="4767" hidden="1" x14ac:dyDescent="0.2"/>
    <row r="4768" hidden="1" x14ac:dyDescent="0.2"/>
    <row r="4769" hidden="1" x14ac:dyDescent="0.2"/>
    <row r="4770" hidden="1" x14ac:dyDescent="0.2"/>
    <row r="4771" hidden="1" x14ac:dyDescent="0.2"/>
    <row r="4772" hidden="1" x14ac:dyDescent="0.2"/>
    <row r="4773" hidden="1" x14ac:dyDescent="0.2"/>
    <row r="4774" hidden="1" x14ac:dyDescent="0.2"/>
    <row r="4775" hidden="1" x14ac:dyDescent="0.2"/>
    <row r="4776" hidden="1" x14ac:dyDescent="0.2"/>
    <row r="4777" hidden="1" x14ac:dyDescent="0.2"/>
    <row r="4778" hidden="1" x14ac:dyDescent="0.2"/>
    <row r="4779" hidden="1" x14ac:dyDescent="0.2"/>
    <row r="4780" hidden="1" x14ac:dyDescent="0.2"/>
    <row r="4781" hidden="1" x14ac:dyDescent="0.2"/>
    <row r="4782" hidden="1" x14ac:dyDescent="0.2"/>
    <row r="4783" hidden="1" x14ac:dyDescent="0.2"/>
    <row r="4784" hidden="1" x14ac:dyDescent="0.2"/>
    <row r="4785" hidden="1" x14ac:dyDescent="0.2"/>
    <row r="4786" hidden="1" x14ac:dyDescent="0.2"/>
    <row r="4787" hidden="1" x14ac:dyDescent="0.2"/>
    <row r="4788" hidden="1" x14ac:dyDescent="0.2"/>
    <row r="4789" hidden="1" x14ac:dyDescent="0.2"/>
    <row r="4790" hidden="1" x14ac:dyDescent="0.2"/>
    <row r="4791" hidden="1" x14ac:dyDescent="0.2"/>
    <row r="4792" hidden="1" x14ac:dyDescent="0.2"/>
    <row r="4793" hidden="1" x14ac:dyDescent="0.2"/>
    <row r="4794" hidden="1" x14ac:dyDescent="0.2"/>
    <row r="4795" hidden="1" x14ac:dyDescent="0.2"/>
    <row r="4796" hidden="1" x14ac:dyDescent="0.2"/>
    <row r="4797" hidden="1" x14ac:dyDescent="0.2"/>
    <row r="4798" hidden="1" x14ac:dyDescent="0.2"/>
    <row r="4799" hidden="1" x14ac:dyDescent="0.2"/>
    <row r="4800" hidden="1" x14ac:dyDescent="0.2"/>
    <row r="4801" hidden="1" x14ac:dyDescent="0.2"/>
    <row r="4802" hidden="1" x14ac:dyDescent="0.2"/>
    <row r="4803" hidden="1" x14ac:dyDescent="0.2"/>
    <row r="4804" hidden="1" x14ac:dyDescent="0.2"/>
    <row r="4805" hidden="1" x14ac:dyDescent="0.2"/>
    <row r="4806" hidden="1" x14ac:dyDescent="0.2"/>
    <row r="4807" hidden="1" x14ac:dyDescent="0.2"/>
    <row r="4808" hidden="1" x14ac:dyDescent="0.2"/>
    <row r="4809" hidden="1" x14ac:dyDescent="0.2"/>
    <row r="4810" hidden="1" x14ac:dyDescent="0.2"/>
    <row r="4811" hidden="1" x14ac:dyDescent="0.2"/>
    <row r="4812" hidden="1" x14ac:dyDescent="0.2"/>
    <row r="4813" hidden="1" x14ac:dyDescent="0.2"/>
    <row r="4814" hidden="1" x14ac:dyDescent="0.2"/>
    <row r="4815" hidden="1" x14ac:dyDescent="0.2"/>
    <row r="4816" hidden="1" x14ac:dyDescent="0.2"/>
    <row r="4817" hidden="1" x14ac:dyDescent="0.2"/>
    <row r="4818" hidden="1" x14ac:dyDescent="0.2"/>
    <row r="4819" hidden="1" x14ac:dyDescent="0.2"/>
    <row r="4820" hidden="1" x14ac:dyDescent="0.2"/>
    <row r="4821" hidden="1" x14ac:dyDescent="0.2"/>
    <row r="4822" hidden="1" x14ac:dyDescent="0.2"/>
    <row r="4823" hidden="1" x14ac:dyDescent="0.2"/>
    <row r="4824" hidden="1" x14ac:dyDescent="0.2"/>
    <row r="4825" hidden="1" x14ac:dyDescent="0.2"/>
    <row r="4826" hidden="1" x14ac:dyDescent="0.2"/>
    <row r="4827" hidden="1" x14ac:dyDescent="0.2"/>
    <row r="4828" hidden="1" x14ac:dyDescent="0.2"/>
    <row r="4829" hidden="1" x14ac:dyDescent="0.2"/>
    <row r="4830" hidden="1" x14ac:dyDescent="0.2"/>
    <row r="4831" hidden="1" x14ac:dyDescent="0.2"/>
    <row r="4832" hidden="1" x14ac:dyDescent="0.2"/>
    <row r="4833" hidden="1" x14ac:dyDescent="0.2"/>
    <row r="4834" hidden="1" x14ac:dyDescent="0.2"/>
    <row r="4835" hidden="1" x14ac:dyDescent="0.2"/>
    <row r="4836" hidden="1" x14ac:dyDescent="0.2"/>
    <row r="4837" hidden="1" x14ac:dyDescent="0.2"/>
    <row r="4838" hidden="1" x14ac:dyDescent="0.2"/>
    <row r="4839" hidden="1" x14ac:dyDescent="0.2"/>
    <row r="4840" hidden="1" x14ac:dyDescent="0.2"/>
    <row r="4841" hidden="1" x14ac:dyDescent="0.2"/>
    <row r="4842" hidden="1" x14ac:dyDescent="0.2"/>
    <row r="4843" hidden="1" x14ac:dyDescent="0.2"/>
    <row r="4844" hidden="1" x14ac:dyDescent="0.2"/>
    <row r="4845" hidden="1" x14ac:dyDescent="0.2"/>
    <row r="4846" hidden="1" x14ac:dyDescent="0.2"/>
    <row r="4847" hidden="1" x14ac:dyDescent="0.2"/>
    <row r="4848" hidden="1" x14ac:dyDescent="0.2"/>
    <row r="4849" hidden="1" x14ac:dyDescent="0.2"/>
    <row r="4850" hidden="1" x14ac:dyDescent="0.2"/>
    <row r="4851" hidden="1" x14ac:dyDescent="0.2"/>
    <row r="4852" hidden="1" x14ac:dyDescent="0.2"/>
    <row r="4853" hidden="1" x14ac:dyDescent="0.2"/>
    <row r="4854" hidden="1" x14ac:dyDescent="0.2"/>
    <row r="4855" hidden="1" x14ac:dyDescent="0.2"/>
    <row r="4856" hidden="1" x14ac:dyDescent="0.2"/>
    <row r="4857" hidden="1" x14ac:dyDescent="0.2"/>
    <row r="4858" hidden="1" x14ac:dyDescent="0.2"/>
    <row r="4859" hidden="1" x14ac:dyDescent="0.2"/>
    <row r="4860" hidden="1" x14ac:dyDescent="0.2"/>
    <row r="4861" hidden="1" x14ac:dyDescent="0.2"/>
    <row r="4862" hidden="1" x14ac:dyDescent="0.2"/>
    <row r="4863" hidden="1" x14ac:dyDescent="0.2"/>
    <row r="4864" hidden="1" x14ac:dyDescent="0.2"/>
    <row r="4865" hidden="1" x14ac:dyDescent="0.2"/>
    <row r="4866" hidden="1" x14ac:dyDescent="0.2"/>
    <row r="4867" hidden="1" x14ac:dyDescent="0.2"/>
    <row r="4868" hidden="1" x14ac:dyDescent="0.2"/>
    <row r="4869" hidden="1" x14ac:dyDescent="0.2"/>
    <row r="4870" hidden="1" x14ac:dyDescent="0.2"/>
    <row r="4871" hidden="1" x14ac:dyDescent="0.2"/>
    <row r="4872" hidden="1" x14ac:dyDescent="0.2"/>
    <row r="4873" hidden="1" x14ac:dyDescent="0.2"/>
    <row r="4874" hidden="1" x14ac:dyDescent="0.2"/>
    <row r="4875" hidden="1" x14ac:dyDescent="0.2"/>
    <row r="4876" hidden="1" x14ac:dyDescent="0.2"/>
    <row r="4877" hidden="1" x14ac:dyDescent="0.2"/>
    <row r="4878" hidden="1" x14ac:dyDescent="0.2"/>
    <row r="4879" hidden="1" x14ac:dyDescent="0.2"/>
    <row r="4880" hidden="1" x14ac:dyDescent="0.2"/>
    <row r="4881" hidden="1" x14ac:dyDescent="0.2"/>
    <row r="4882" hidden="1" x14ac:dyDescent="0.2"/>
    <row r="4883" hidden="1" x14ac:dyDescent="0.2"/>
    <row r="4884" hidden="1" x14ac:dyDescent="0.2"/>
    <row r="4885" hidden="1" x14ac:dyDescent="0.2"/>
    <row r="4886" hidden="1" x14ac:dyDescent="0.2"/>
    <row r="4887" hidden="1" x14ac:dyDescent="0.2"/>
    <row r="4888" hidden="1" x14ac:dyDescent="0.2"/>
    <row r="4889" hidden="1" x14ac:dyDescent="0.2"/>
    <row r="4890" hidden="1" x14ac:dyDescent="0.2"/>
    <row r="4891" hidden="1" x14ac:dyDescent="0.2"/>
    <row r="4892" hidden="1" x14ac:dyDescent="0.2"/>
    <row r="4893" hidden="1" x14ac:dyDescent="0.2"/>
    <row r="4894" hidden="1" x14ac:dyDescent="0.2"/>
    <row r="4895" hidden="1" x14ac:dyDescent="0.2"/>
    <row r="4896" hidden="1" x14ac:dyDescent="0.2"/>
    <row r="4897" hidden="1" x14ac:dyDescent="0.2"/>
    <row r="4898" hidden="1" x14ac:dyDescent="0.2"/>
    <row r="4899" hidden="1" x14ac:dyDescent="0.2"/>
    <row r="4900" hidden="1" x14ac:dyDescent="0.2"/>
    <row r="4901" hidden="1" x14ac:dyDescent="0.2"/>
    <row r="4902" hidden="1" x14ac:dyDescent="0.2"/>
    <row r="4903" hidden="1" x14ac:dyDescent="0.2"/>
    <row r="4904" hidden="1" x14ac:dyDescent="0.2"/>
    <row r="4905" hidden="1" x14ac:dyDescent="0.2"/>
    <row r="4906" hidden="1" x14ac:dyDescent="0.2"/>
    <row r="4907" hidden="1" x14ac:dyDescent="0.2"/>
    <row r="4908" hidden="1" x14ac:dyDescent="0.2"/>
    <row r="4909" hidden="1" x14ac:dyDescent="0.2"/>
    <row r="4910" hidden="1" x14ac:dyDescent="0.2"/>
    <row r="4911" hidden="1" x14ac:dyDescent="0.2"/>
    <row r="4912" hidden="1" x14ac:dyDescent="0.2"/>
    <row r="4913" hidden="1" x14ac:dyDescent="0.2"/>
    <row r="4914" hidden="1" x14ac:dyDescent="0.2"/>
    <row r="4915" hidden="1" x14ac:dyDescent="0.2"/>
    <row r="4916" hidden="1" x14ac:dyDescent="0.2"/>
    <row r="4917" hidden="1" x14ac:dyDescent="0.2"/>
    <row r="4918" hidden="1" x14ac:dyDescent="0.2"/>
    <row r="4919" hidden="1" x14ac:dyDescent="0.2"/>
    <row r="4920" hidden="1" x14ac:dyDescent="0.2"/>
    <row r="4921" hidden="1" x14ac:dyDescent="0.2"/>
    <row r="4922" hidden="1" x14ac:dyDescent="0.2"/>
    <row r="4923" hidden="1" x14ac:dyDescent="0.2"/>
    <row r="4924" hidden="1" x14ac:dyDescent="0.2"/>
    <row r="4925" hidden="1" x14ac:dyDescent="0.2"/>
    <row r="4926" hidden="1" x14ac:dyDescent="0.2"/>
    <row r="4927" hidden="1" x14ac:dyDescent="0.2"/>
    <row r="4928" hidden="1" x14ac:dyDescent="0.2"/>
    <row r="4929" hidden="1" x14ac:dyDescent="0.2"/>
    <row r="4930" hidden="1" x14ac:dyDescent="0.2"/>
    <row r="4931" hidden="1" x14ac:dyDescent="0.2"/>
    <row r="4932" hidden="1" x14ac:dyDescent="0.2"/>
    <row r="4933" hidden="1" x14ac:dyDescent="0.2"/>
    <row r="4934" hidden="1" x14ac:dyDescent="0.2"/>
    <row r="4935" hidden="1" x14ac:dyDescent="0.2"/>
    <row r="4936" hidden="1" x14ac:dyDescent="0.2"/>
    <row r="4937" hidden="1" x14ac:dyDescent="0.2"/>
    <row r="4938" hidden="1" x14ac:dyDescent="0.2"/>
    <row r="4939" hidden="1" x14ac:dyDescent="0.2"/>
    <row r="4940" hidden="1" x14ac:dyDescent="0.2"/>
    <row r="4941" hidden="1" x14ac:dyDescent="0.2"/>
    <row r="4942" hidden="1" x14ac:dyDescent="0.2"/>
    <row r="4943" hidden="1" x14ac:dyDescent="0.2"/>
    <row r="4944" hidden="1" x14ac:dyDescent="0.2"/>
    <row r="4945" hidden="1" x14ac:dyDescent="0.2"/>
    <row r="4946" hidden="1" x14ac:dyDescent="0.2"/>
    <row r="4947" hidden="1" x14ac:dyDescent="0.2"/>
    <row r="4948" hidden="1" x14ac:dyDescent="0.2"/>
    <row r="4949" hidden="1" x14ac:dyDescent="0.2"/>
    <row r="4950" hidden="1" x14ac:dyDescent="0.2"/>
    <row r="4951" hidden="1" x14ac:dyDescent="0.2"/>
    <row r="4952" hidden="1" x14ac:dyDescent="0.2"/>
    <row r="4953" hidden="1" x14ac:dyDescent="0.2"/>
    <row r="4954" hidden="1" x14ac:dyDescent="0.2"/>
    <row r="4955" hidden="1" x14ac:dyDescent="0.2"/>
    <row r="4956" hidden="1" x14ac:dyDescent="0.2"/>
    <row r="4957" hidden="1" x14ac:dyDescent="0.2"/>
    <row r="4958" hidden="1" x14ac:dyDescent="0.2"/>
    <row r="4959" hidden="1" x14ac:dyDescent="0.2"/>
    <row r="4960" hidden="1" x14ac:dyDescent="0.2"/>
    <row r="4961" hidden="1" x14ac:dyDescent="0.2"/>
    <row r="4962" hidden="1" x14ac:dyDescent="0.2"/>
    <row r="4963" hidden="1" x14ac:dyDescent="0.2"/>
    <row r="4964" hidden="1" x14ac:dyDescent="0.2"/>
    <row r="4965" hidden="1" x14ac:dyDescent="0.2"/>
    <row r="4966" hidden="1" x14ac:dyDescent="0.2"/>
    <row r="4967" hidden="1" x14ac:dyDescent="0.2"/>
    <row r="4968" hidden="1" x14ac:dyDescent="0.2"/>
    <row r="4969" hidden="1" x14ac:dyDescent="0.2"/>
    <row r="4970" hidden="1" x14ac:dyDescent="0.2"/>
    <row r="4971" hidden="1" x14ac:dyDescent="0.2"/>
    <row r="4972" hidden="1" x14ac:dyDescent="0.2"/>
    <row r="4973" hidden="1" x14ac:dyDescent="0.2"/>
    <row r="4974" hidden="1" x14ac:dyDescent="0.2"/>
    <row r="4975" hidden="1" x14ac:dyDescent="0.2"/>
    <row r="4976" hidden="1" x14ac:dyDescent="0.2"/>
    <row r="4977" hidden="1" x14ac:dyDescent="0.2"/>
    <row r="4978" hidden="1" x14ac:dyDescent="0.2"/>
    <row r="4979" hidden="1" x14ac:dyDescent="0.2"/>
    <row r="4980" hidden="1" x14ac:dyDescent="0.2"/>
    <row r="4981" hidden="1" x14ac:dyDescent="0.2"/>
    <row r="4982" hidden="1" x14ac:dyDescent="0.2"/>
    <row r="4983" hidden="1" x14ac:dyDescent="0.2"/>
    <row r="4984" hidden="1" x14ac:dyDescent="0.2"/>
    <row r="4985" hidden="1" x14ac:dyDescent="0.2"/>
    <row r="4986" hidden="1" x14ac:dyDescent="0.2"/>
    <row r="4987" hidden="1" x14ac:dyDescent="0.2"/>
    <row r="4988" hidden="1" x14ac:dyDescent="0.2"/>
    <row r="4989" hidden="1" x14ac:dyDescent="0.2"/>
    <row r="4990" hidden="1" x14ac:dyDescent="0.2"/>
    <row r="4991" hidden="1" x14ac:dyDescent="0.2"/>
    <row r="4992" hidden="1" x14ac:dyDescent="0.2"/>
    <row r="4993" hidden="1" x14ac:dyDescent="0.2"/>
    <row r="4994" hidden="1" x14ac:dyDescent="0.2"/>
    <row r="4995" hidden="1" x14ac:dyDescent="0.2"/>
    <row r="4996" hidden="1" x14ac:dyDescent="0.2"/>
    <row r="4997" hidden="1" x14ac:dyDescent="0.2"/>
    <row r="4998" hidden="1" x14ac:dyDescent="0.2"/>
    <row r="4999" hidden="1" x14ac:dyDescent="0.2"/>
    <row r="5000" hidden="1" x14ac:dyDescent="0.2"/>
    <row r="5001" hidden="1" x14ac:dyDescent="0.2"/>
    <row r="5002" hidden="1" x14ac:dyDescent="0.2"/>
    <row r="5003" hidden="1" x14ac:dyDescent="0.2"/>
    <row r="5004" hidden="1" x14ac:dyDescent="0.2"/>
    <row r="5005" hidden="1" x14ac:dyDescent="0.2"/>
    <row r="5006" hidden="1" x14ac:dyDescent="0.2"/>
    <row r="5007" hidden="1" x14ac:dyDescent="0.2"/>
    <row r="5008" hidden="1" x14ac:dyDescent="0.2"/>
    <row r="5009" hidden="1" x14ac:dyDescent="0.2"/>
    <row r="5010" hidden="1" x14ac:dyDescent="0.2"/>
    <row r="5011" hidden="1" x14ac:dyDescent="0.2"/>
    <row r="5012" hidden="1" x14ac:dyDescent="0.2"/>
    <row r="5013" hidden="1" x14ac:dyDescent="0.2"/>
    <row r="5014" hidden="1" x14ac:dyDescent="0.2"/>
    <row r="5015" hidden="1" x14ac:dyDescent="0.2"/>
    <row r="5016" hidden="1" x14ac:dyDescent="0.2"/>
    <row r="5017" hidden="1" x14ac:dyDescent="0.2"/>
    <row r="5018" hidden="1" x14ac:dyDescent="0.2"/>
    <row r="5019" hidden="1" x14ac:dyDescent="0.2"/>
    <row r="5020" hidden="1" x14ac:dyDescent="0.2"/>
    <row r="5021" hidden="1" x14ac:dyDescent="0.2"/>
    <row r="5022" hidden="1" x14ac:dyDescent="0.2"/>
    <row r="5023" hidden="1" x14ac:dyDescent="0.2"/>
    <row r="5024" hidden="1" x14ac:dyDescent="0.2"/>
    <row r="5025" hidden="1" x14ac:dyDescent="0.2"/>
    <row r="5026" hidden="1" x14ac:dyDescent="0.2"/>
    <row r="5027" hidden="1" x14ac:dyDescent="0.2"/>
    <row r="5028" hidden="1" x14ac:dyDescent="0.2"/>
    <row r="5029" hidden="1" x14ac:dyDescent="0.2"/>
    <row r="5030" hidden="1" x14ac:dyDescent="0.2"/>
    <row r="5031" hidden="1" x14ac:dyDescent="0.2"/>
    <row r="5032" hidden="1" x14ac:dyDescent="0.2"/>
    <row r="5033" hidden="1" x14ac:dyDescent="0.2"/>
    <row r="5034" hidden="1" x14ac:dyDescent="0.2"/>
    <row r="5035" hidden="1" x14ac:dyDescent="0.2"/>
    <row r="5036" hidden="1" x14ac:dyDescent="0.2"/>
    <row r="5037" hidden="1" x14ac:dyDescent="0.2"/>
    <row r="5038" hidden="1" x14ac:dyDescent="0.2"/>
    <row r="5039" hidden="1" x14ac:dyDescent="0.2"/>
    <row r="5040" hidden="1" x14ac:dyDescent="0.2"/>
    <row r="5041" hidden="1" x14ac:dyDescent="0.2"/>
    <row r="5042" hidden="1" x14ac:dyDescent="0.2"/>
    <row r="5043" hidden="1" x14ac:dyDescent="0.2"/>
    <row r="5044" hidden="1" x14ac:dyDescent="0.2"/>
    <row r="5045" hidden="1" x14ac:dyDescent="0.2"/>
    <row r="5046" hidden="1" x14ac:dyDescent="0.2"/>
    <row r="5047" hidden="1" x14ac:dyDescent="0.2"/>
    <row r="5048" hidden="1" x14ac:dyDescent="0.2"/>
    <row r="5049" hidden="1" x14ac:dyDescent="0.2"/>
    <row r="5050" hidden="1" x14ac:dyDescent="0.2"/>
    <row r="5051" hidden="1" x14ac:dyDescent="0.2"/>
    <row r="5052" hidden="1" x14ac:dyDescent="0.2"/>
    <row r="5053" hidden="1" x14ac:dyDescent="0.2"/>
    <row r="5054" hidden="1" x14ac:dyDescent="0.2"/>
    <row r="5055" hidden="1" x14ac:dyDescent="0.2"/>
    <row r="5056" hidden="1" x14ac:dyDescent="0.2"/>
    <row r="5057" hidden="1" x14ac:dyDescent="0.2"/>
    <row r="5058" hidden="1" x14ac:dyDescent="0.2"/>
    <row r="5059" hidden="1" x14ac:dyDescent="0.2"/>
    <row r="5060" hidden="1" x14ac:dyDescent="0.2"/>
    <row r="5061" hidden="1" x14ac:dyDescent="0.2"/>
    <row r="5062" hidden="1" x14ac:dyDescent="0.2"/>
    <row r="5063" hidden="1" x14ac:dyDescent="0.2"/>
    <row r="5064" hidden="1" x14ac:dyDescent="0.2"/>
    <row r="5065" hidden="1" x14ac:dyDescent="0.2"/>
    <row r="5066" hidden="1" x14ac:dyDescent="0.2"/>
    <row r="5067" hidden="1" x14ac:dyDescent="0.2"/>
    <row r="5068" hidden="1" x14ac:dyDescent="0.2"/>
    <row r="5069" hidden="1" x14ac:dyDescent="0.2"/>
    <row r="5070" hidden="1" x14ac:dyDescent="0.2"/>
    <row r="5071" hidden="1" x14ac:dyDescent="0.2"/>
    <row r="5072" hidden="1" x14ac:dyDescent="0.2"/>
    <row r="5073" hidden="1" x14ac:dyDescent="0.2"/>
    <row r="5074" hidden="1" x14ac:dyDescent="0.2"/>
    <row r="5075" hidden="1" x14ac:dyDescent="0.2"/>
    <row r="5076" hidden="1" x14ac:dyDescent="0.2"/>
    <row r="5077" hidden="1" x14ac:dyDescent="0.2"/>
    <row r="5078" hidden="1" x14ac:dyDescent="0.2"/>
    <row r="5079" hidden="1" x14ac:dyDescent="0.2"/>
    <row r="5080" hidden="1" x14ac:dyDescent="0.2"/>
    <row r="5081" hidden="1" x14ac:dyDescent="0.2"/>
    <row r="5082" hidden="1" x14ac:dyDescent="0.2"/>
    <row r="5083" hidden="1" x14ac:dyDescent="0.2"/>
    <row r="5084" hidden="1" x14ac:dyDescent="0.2"/>
    <row r="5085" hidden="1" x14ac:dyDescent="0.2"/>
    <row r="5086" hidden="1" x14ac:dyDescent="0.2"/>
    <row r="5087" hidden="1" x14ac:dyDescent="0.2"/>
    <row r="5088" hidden="1" x14ac:dyDescent="0.2"/>
    <row r="5089" hidden="1" x14ac:dyDescent="0.2"/>
    <row r="5090" hidden="1" x14ac:dyDescent="0.2"/>
    <row r="5091" hidden="1" x14ac:dyDescent="0.2"/>
    <row r="5092" hidden="1" x14ac:dyDescent="0.2"/>
    <row r="5093" hidden="1" x14ac:dyDescent="0.2"/>
    <row r="5094" hidden="1" x14ac:dyDescent="0.2"/>
    <row r="5095" hidden="1" x14ac:dyDescent="0.2"/>
    <row r="5096" hidden="1" x14ac:dyDescent="0.2"/>
    <row r="5097" hidden="1" x14ac:dyDescent="0.2"/>
    <row r="5098" hidden="1" x14ac:dyDescent="0.2"/>
    <row r="5099" hidden="1" x14ac:dyDescent="0.2"/>
    <row r="5100" hidden="1" x14ac:dyDescent="0.2"/>
    <row r="5101" hidden="1" x14ac:dyDescent="0.2"/>
    <row r="5102" hidden="1" x14ac:dyDescent="0.2"/>
    <row r="5103" hidden="1" x14ac:dyDescent="0.2"/>
    <row r="5104" hidden="1" x14ac:dyDescent="0.2"/>
    <row r="5105" hidden="1" x14ac:dyDescent="0.2"/>
    <row r="5106" hidden="1" x14ac:dyDescent="0.2"/>
    <row r="5107" hidden="1" x14ac:dyDescent="0.2"/>
    <row r="5108" hidden="1" x14ac:dyDescent="0.2"/>
    <row r="5109" hidden="1" x14ac:dyDescent="0.2"/>
    <row r="5110" hidden="1" x14ac:dyDescent="0.2"/>
    <row r="5111" hidden="1" x14ac:dyDescent="0.2"/>
    <row r="5112" hidden="1" x14ac:dyDescent="0.2"/>
    <row r="5113" hidden="1" x14ac:dyDescent="0.2"/>
    <row r="5114" hidden="1" x14ac:dyDescent="0.2"/>
    <row r="5115" hidden="1" x14ac:dyDescent="0.2"/>
    <row r="5116" hidden="1" x14ac:dyDescent="0.2"/>
    <row r="5117" hidden="1" x14ac:dyDescent="0.2"/>
    <row r="5118" hidden="1" x14ac:dyDescent="0.2"/>
    <row r="5119" hidden="1" x14ac:dyDescent="0.2"/>
    <row r="5120" hidden="1" x14ac:dyDescent="0.2"/>
    <row r="5121" hidden="1" x14ac:dyDescent="0.2"/>
    <row r="5122" hidden="1" x14ac:dyDescent="0.2"/>
    <row r="5123" hidden="1" x14ac:dyDescent="0.2"/>
    <row r="5124" hidden="1" x14ac:dyDescent="0.2"/>
    <row r="5125" hidden="1" x14ac:dyDescent="0.2"/>
    <row r="5126" hidden="1" x14ac:dyDescent="0.2"/>
    <row r="5127" hidden="1" x14ac:dyDescent="0.2"/>
    <row r="5128" hidden="1" x14ac:dyDescent="0.2"/>
    <row r="5129" hidden="1" x14ac:dyDescent="0.2"/>
    <row r="5130" hidden="1" x14ac:dyDescent="0.2"/>
    <row r="5131" hidden="1" x14ac:dyDescent="0.2"/>
    <row r="5132" hidden="1" x14ac:dyDescent="0.2"/>
    <row r="5133" hidden="1" x14ac:dyDescent="0.2"/>
    <row r="5134" hidden="1" x14ac:dyDescent="0.2"/>
    <row r="5135" hidden="1" x14ac:dyDescent="0.2"/>
    <row r="5136" hidden="1" x14ac:dyDescent="0.2"/>
    <row r="5137" hidden="1" x14ac:dyDescent="0.2"/>
    <row r="5138" hidden="1" x14ac:dyDescent="0.2"/>
    <row r="5139" hidden="1" x14ac:dyDescent="0.2"/>
    <row r="5140" hidden="1" x14ac:dyDescent="0.2"/>
    <row r="5141" hidden="1" x14ac:dyDescent="0.2"/>
    <row r="5142" hidden="1" x14ac:dyDescent="0.2"/>
    <row r="5143" hidden="1" x14ac:dyDescent="0.2"/>
    <row r="5144" hidden="1" x14ac:dyDescent="0.2"/>
    <row r="5145" hidden="1" x14ac:dyDescent="0.2"/>
    <row r="5146" hidden="1" x14ac:dyDescent="0.2"/>
    <row r="5147" hidden="1" x14ac:dyDescent="0.2"/>
    <row r="5148" hidden="1" x14ac:dyDescent="0.2"/>
    <row r="5149" hidden="1" x14ac:dyDescent="0.2"/>
    <row r="5150" hidden="1" x14ac:dyDescent="0.2"/>
    <row r="5151" hidden="1" x14ac:dyDescent="0.2"/>
    <row r="5152" hidden="1" x14ac:dyDescent="0.2"/>
    <row r="5153" hidden="1" x14ac:dyDescent="0.2"/>
    <row r="5154" hidden="1" x14ac:dyDescent="0.2"/>
    <row r="5155" hidden="1" x14ac:dyDescent="0.2"/>
    <row r="5156" hidden="1" x14ac:dyDescent="0.2"/>
    <row r="5157" hidden="1" x14ac:dyDescent="0.2"/>
    <row r="5158" hidden="1" x14ac:dyDescent="0.2"/>
    <row r="5159" hidden="1" x14ac:dyDescent="0.2"/>
    <row r="5160" hidden="1" x14ac:dyDescent="0.2"/>
    <row r="5161" hidden="1" x14ac:dyDescent="0.2"/>
    <row r="5162" hidden="1" x14ac:dyDescent="0.2"/>
    <row r="5163" hidden="1" x14ac:dyDescent="0.2"/>
    <row r="5164" hidden="1" x14ac:dyDescent="0.2"/>
    <row r="5165" hidden="1" x14ac:dyDescent="0.2"/>
    <row r="5166" hidden="1" x14ac:dyDescent="0.2"/>
    <row r="5167" hidden="1" x14ac:dyDescent="0.2"/>
    <row r="5168" hidden="1" x14ac:dyDescent="0.2"/>
    <row r="5169" hidden="1" x14ac:dyDescent="0.2"/>
    <row r="5170" hidden="1" x14ac:dyDescent="0.2"/>
    <row r="5171" hidden="1" x14ac:dyDescent="0.2"/>
    <row r="5172" hidden="1" x14ac:dyDescent="0.2"/>
    <row r="5173" hidden="1" x14ac:dyDescent="0.2"/>
    <row r="5174" hidden="1" x14ac:dyDescent="0.2"/>
    <row r="5175" hidden="1" x14ac:dyDescent="0.2"/>
    <row r="5176" hidden="1" x14ac:dyDescent="0.2"/>
    <row r="5177" hidden="1" x14ac:dyDescent="0.2"/>
    <row r="5178" hidden="1" x14ac:dyDescent="0.2"/>
    <row r="5179" hidden="1" x14ac:dyDescent="0.2"/>
    <row r="5180" hidden="1" x14ac:dyDescent="0.2"/>
    <row r="5181" hidden="1" x14ac:dyDescent="0.2"/>
    <row r="5182" hidden="1" x14ac:dyDescent="0.2"/>
    <row r="5183" hidden="1" x14ac:dyDescent="0.2"/>
    <row r="5184" hidden="1" x14ac:dyDescent="0.2"/>
    <row r="5185" hidden="1" x14ac:dyDescent="0.2"/>
    <row r="5186" hidden="1" x14ac:dyDescent="0.2"/>
    <row r="5187" hidden="1" x14ac:dyDescent="0.2"/>
    <row r="5188" hidden="1" x14ac:dyDescent="0.2"/>
    <row r="5189" hidden="1" x14ac:dyDescent="0.2"/>
    <row r="5190" hidden="1" x14ac:dyDescent="0.2"/>
    <row r="5191" hidden="1" x14ac:dyDescent="0.2"/>
    <row r="5192" hidden="1" x14ac:dyDescent="0.2"/>
    <row r="5193" hidden="1" x14ac:dyDescent="0.2"/>
    <row r="5194" hidden="1" x14ac:dyDescent="0.2"/>
    <row r="5195" hidden="1" x14ac:dyDescent="0.2"/>
    <row r="5196" hidden="1" x14ac:dyDescent="0.2"/>
    <row r="5197" hidden="1" x14ac:dyDescent="0.2"/>
    <row r="5198" hidden="1" x14ac:dyDescent="0.2"/>
    <row r="5199" hidden="1" x14ac:dyDescent="0.2"/>
    <row r="5200" hidden="1" x14ac:dyDescent="0.2"/>
    <row r="5201" hidden="1" x14ac:dyDescent="0.2"/>
    <row r="5202" hidden="1" x14ac:dyDescent="0.2"/>
    <row r="5203" hidden="1" x14ac:dyDescent="0.2"/>
    <row r="5204" hidden="1" x14ac:dyDescent="0.2"/>
    <row r="5205" hidden="1" x14ac:dyDescent="0.2"/>
    <row r="5206" hidden="1" x14ac:dyDescent="0.2"/>
    <row r="5207" hidden="1" x14ac:dyDescent="0.2"/>
    <row r="5208" hidden="1" x14ac:dyDescent="0.2"/>
    <row r="5209" hidden="1" x14ac:dyDescent="0.2"/>
    <row r="5210" hidden="1" x14ac:dyDescent="0.2"/>
    <row r="5211" hidden="1" x14ac:dyDescent="0.2"/>
    <row r="5212" hidden="1" x14ac:dyDescent="0.2"/>
    <row r="5213" hidden="1" x14ac:dyDescent="0.2"/>
    <row r="5214" hidden="1" x14ac:dyDescent="0.2"/>
    <row r="5215" hidden="1" x14ac:dyDescent="0.2"/>
    <row r="5216" hidden="1" x14ac:dyDescent="0.2"/>
    <row r="5217" hidden="1" x14ac:dyDescent="0.2"/>
    <row r="5218" hidden="1" x14ac:dyDescent="0.2"/>
    <row r="5219" hidden="1" x14ac:dyDescent="0.2"/>
    <row r="5220" hidden="1" x14ac:dyDescent="0.2"/>
    <row r="5221" hidden="1" x14ac:dyDescent="0.2"/>
    <row r="5222" hidden="1" x14ac:dyDescent="0.2"/>
    <row r="5223" hidden="1" x14ac:dyDescent="0.2"/>
    <row r="5224" hidden="1" x14ac:dyDescent="0.2"/>
    <row r="5225" hidden="1" x14ac:dyDescent="0.2"/>
    <row r="5226" hidden="1" x14ac:dyDescent="0.2"/>
    <row r="5227" hidden="1" x14ac:dyDescent="0.2"/>
    <row r="5228" hidden="1" x14ac:dyDescent="0.2"/>
    <row r="5229" hidden="1" x14ac:dyDescent="0.2"/>
    <row r="5230" hidden="1" x14ac:dyDescent="0.2"/>
    <row r="5231" hidden="1" x14ac:dyDescent="0.2"/>
    <row r="5232" hidden="1" x14ac:dyDescent="0.2"/>
    <row r="5233" hidden="1" x14ac:dyDescent="0.2"/>
    <row r="5234" hidden="1" x14ac:dyDescent="0.2"/>
    <row r="5235" hidden="1" x14ac:dyDescent="0.2"/>
    <row r="5236" hidden="1" x14ac:dyDescent="0.2"/>
    <row r="5237" hidden="1" x14ac:dyDescent="0.2"/>
    <row r="5238" hidden="1" x14ac:dyDescent="0.2"/>
    <row r="5239" hidden="1" x14ac:dyDescent="0.2"/>
    <row r="5240" hidden="1" x14ac:dyDescent="0.2"/>
    <row r="5241" hidden="1" x14ac:dyDescent="0.2"/>
    <row r="5242" hidden="1" x14ac:dyDescent="0.2"/>
    <row r="5243" hidden="1" x14ac:dyDescent="0.2"/>
    <row r="5244" hidden="1" x14ac:dyDescent="0.2"/>
    <row r="5245" hidden="1" x14ac:dyDescent="0.2"/>
    <row r="5246" hidden="1" x14ac:dyDescent="0.2"/>
    <row r="5247" hidden="1" x14ac:dyDescent="0.2"/>
    <row r="5248" hidden="1" x14ac:dyDescent="0.2"/>
    <row r="5249" hidden="1" x14ac:dyDescent="0.2"/>
    <row r="5250" hidden="1" x14ac:dyDescent="0.2"/>
    <row r="5251" hidden="1" x14ac:dyDescent="0.2"/>
    <row r="5252" hidden="1" x14ac:dyDescent="0.2"/>
    <row r="5253" hidden="1" x14ac:dyDescent="0.2"/>
    <row r="5254" hidden="1" x14ac:dyDescent="0.2"/>
    <row r="5255" hidden="1" x14ac:dyDescent="0.2"/>
    <row r="5256" hidden="1" x14ac:dyDescent="0.2"/>
    <row r="5257" hidden="1" x14ac:dyDescent="0.2"/>
    <row r="5258" hidden="1" x14ac:dyDescent="0.2"/>
    <row r="5259" hidden="1" x14ac:dyDescent="0.2"/>
    <row r="5260" hidden="1" x14ac:dyDescent="0.2"/>
    <row r="5261" hidden="1" x14ac:dyDescent="0.2"/>
    <row r="5262" hidden="1" x14ac:dyDescent="0.2"/>
    <row r="5263" hidden="1" x14ac:dyDescent="0.2"/>
    <row r="5264" hidden="1" x14ac:dyDescent="0.2"/>
    <row r="5265" hidden="1" x14ac:dyDescent="0.2"/>
    <row r="5266" hidden="1" x14ac:dyDescent="0.2"/>
    <row r="5267" hidden="1" x14ac:dyDescent="0.2"/>
    <row r="5268" hidden="1" x14ac:dyDescent="0.2"/>
    <row r="5269" hidden="1" x14ac:dyDescent="0.2"/>
    <row r="5270" hidden="1" x14ac:dyDescent="0.2"/>
    <row r="5271" hidden="1" x14ac:dyDescent="0.2"/>
    <row r="5272" hidden="1" x14ac:dyDescent="0.2"/>
    <row r="5273" hidden="1" x14ac:dyDescent="0.2"/>
    <row r="5274" hidden="1" x14ac:dyDescent="0.2"/>
    <row r="5275" hidden="1" x14ac:dyDescent="0.2"/>
    <row r="5276" hidden="1" x14ac:dyDescent="0.2"/>
    <row r="5277" hidden="1" x14ac:dyDescent="0.2"/>
    <row r="5278" hidden="1" x14ac:dyDescent="0.2"/>
    <row r="5279" hidden="1" x14ac:dyDescent="0.2"/>
    <row r="5280" hidden="1" x14ac:dyDescent="0.2"/>
    <row r="5281" hidden="1" x14ac:dyDescent="0.2"/>
    <row r="5282" hidden="1" x14ac:dyDescent="0.2"/>
    <row r="5283" hidden="1" x14ac:dyDescent="0.2"/>
    <row r="5284" hidden="1" x14ac:dyDescent="0.2"/>
    <row r="5285" hidden="1" x14ac:dyDescent="0.2"/>
    <row r="5286" hidden="1" x14ac:dyDescent="0.2"/>
    <row r="5287" hidden="1" x14ac:dyDescent="0.2"/>
    <row r="5288" hidden="1" x14ac:dyDescent="0.2"/>
    <row r="5289" hidden="1" x14ac:dyDescent="0.2"/>
    <row r="5290" hidden="1" x14ac:dyDescent="0.2"/>
    <row r="5291" hidden="1" x14ac:dyDescent="0.2"/>
    <row r="5292" hidden="1" x14ac:dyDescent="0.2"/>
    <row r="5293" hidden="1" x14ac:dyDescent="0.2"/>
    <row r="5294" hidden="1" x14ac:dyDescent="0.2"/>
    <row r="5295" hidden="1" x14ac:dyDescent="0.2"/>
    <row r="5296" hidden="1" x14ac:dyDescent="0.2"/>
    <row r="5297" hidden="1" x14ac:dyDescent="0.2"/>
    <row r="5298" hidden="1" x14ac:dyDescent="0.2"/>
    <row r="5299" hidden="1" x14ac:dyDescent="0.2"/>
    <row r="5300" hidden="1" x14ac:dyDescent="0.2"/>
    <row r="5301" hidden="1" x14ac:dyDescent="0.2"/>
    <row r="5302" hidden="1" x14ac:dyDescent="0.2"/>
    <row r="5303" hidden="1" x14ac:dyDescent="0.2"/>
    <row r="5304" hidden="1" x14ac:dyDescent="0.2"/>
    <row r="5305" hidden="1" x14ac:dyDescent="0.2"/>
    <row r="5306" hidden="1" x14ac:dyDescent="0.2"/>
    <row r="5307" hidden="1" x14ac:dyDescent="0.2"/>
    <row r="5308" hidden="1" x14ac:dyDescent="0.2"/>
    <row r="5309" hidden="1" x14ac:dyDescent="0.2"/>
    <row r="5310" hidden="1" x14ac:dyDescent="0.2"/>
    <row r="5311" hidden="1" x14ac:dyDescent="0.2"/>
    <row r="5312" hidden="1" x14ac:dyDescent="0.2"/>
    <row r="5313" hidden="1" x14ac:dyDescent="0.2"/>
    <row r="5314" hidden="1" x14ac:dyDescent="0.2"/>
    <row r="5315" hidden="1" x14ac:dyDescent="0.2"/>
    <row r="5316" hidden="1" x14ac:dyDescent="0.2"/>
    <row r="5317" hidden="1" x14ac:dyDescent="0.2"/>
    <row r="5318" hidden="1" x14ac:dyDescent="0.2"/>
    <row r="5319" hidden="1" x14ac:dyDescent="0.2"/>
    <row r="5320" hidden="1" x14ac:dyDescent="0.2"/>
    <row r="5321" hidden="1" x14ac:dyDescent="0.2"/>
    <row r="5322" hidden="1" x14ac:dyDescent="0.2"/>
    <row r="5323" hidden="1" x14ac:dyDescent="0.2"/>
    <row r="5324" hidden="1" x14ac:dyDescent="0.2"/>
    <row r="5325" hidden="1" x14ac:dyDescent="0.2"/>
    <row r="5326" hidden="1" x14ac:dyDescent="0.2"/>
    <row r="5327" hidden="1" x14ac:dyDescent="0.2"/>
    <row r="5328" hidden="1" x14ac:dyDescent="0.2"/>
    <row r="5329" hidden="1" x14ac:dyDescent="0.2"/>
    <row r="5330" hidden="1" x14ac:dyDescent="0.2"/>
    <row r="5331" hidden="1" x14ac:dyDescent="0.2"/>
    <row r="5332" hidden="1" x14ac:dyDescent="0.2"/>
    <row r="5333" hidden="1" x14ac:dyDescent="0.2"/>
    <row r="5334" hidden="1" x14ac:dyDescent="0.2"/>
    <row r="5335" hidden="1" x14ac:dyDescent="0.2"/>
    <row r="5336" hidden="1" x14ac:dyDescent="0.2"/>
    <row r="5337" hidden="1" x14ac:dyDescent="0.2"/>
    <row r="5338" hidden="1" x14ac:dyDescent="0.2"/>
    <row r="5339" hidden="1" x14ac:dyDescent="0.2"/>
    <row r="5340" hidden="1" x14ac:dyDescent="0.2"/>
    <row r="5341" hidden="1" x14ac:dyDescent="0.2"/>
    <row r="5342" hidden="1" x14ac:dyDescent="0.2"/>
    <row r="5343" hidden="1" x14ac:dyDescent="0.2"/>
    <row r="5344" hidden="1" x14ac:dyDescent="0.2"/>
    <row r="5345" hidden="1" x14ac:dyDescent="0.2"/>
    <row r="5346" hidden="1" x14ac:dyDescent="0.2"/>
    <row r="5347" hidden="1" x14ac:dyDescent="0.2"/>
    <row r="5348" hidden="1" x14ac:dyDescent="0.2"/>
    <row r="5349" hidden="1" x14ac:dyDescent="0.2"/>
    <row r="5350" hidden="1" x14ac:dyDescent="0.2"/>
    <row r="5351" hidden="1" x14ac:dyDescent="0.2"/>
    <row r="5352" hidden="1" x14ac:dyDescent="0.2"/>
    <row r="5353" hidden="1" x14ac:dyDescent="0.2"/>
    <row r="5354" hidden="1" x14ac:dyDescent="0.2"/>
    <row r="5355" hidden="1" x14ac:dyDescent="0.2"/>
    <row r="5356" hidden="1" x14ac:dyDescent="0.2"/>
    <row r="5357" hidden="1" x14ac:dyDescent="0.2"/>
    <row r="5358" hidden="1" x14ac:dyDescent="0.2"/>
    <row r="5359" hidden="1" x14ac:dyDescent="0.2"/>
    <row r="5360" hidden="1" x14ac:dyDescent="0.2"/>
    <row r="5361" hidden="1" x14ac:dyDescent="0.2"/>
    <row r="5362" hidden="1" x14ac:dyDescent="0.2"/>
    <row r="5363" hidden="1" x14ac:dyDescent="0.2"/>
    <row r="5364" hidden="1" x14ac:dyDescent="0.2"/>
    <row r="5365" hidden="1" x14ac:dyDescent="0.2"/>
    <row r="5366" hidden="1" x14ac:dyDescent="0.2"/>
    <row r="5367" hidden="1" x14ac:dyDescent="0.2"/>
    <row r="5368" hidden="1" x14ac:dyDescent="0.2"/>
    <row r="5369" hidden="1" x14ac:dyDescent="0.2"/>
    <row r="5370" hidden="1" x14ac:dyDescent="0.2"/>
    <row r="5371" hidden="1" x14ac:dyDescent="0.2"/>
    <row r="5372" hidden="1" x14ac:dyDescent="0.2"/>
    <row r="5373" hidden="1" x14ac:dyDescent="0.2"/>
    <row r="5374" hidden="1" x14ac:dyDescent="0.2"/>
    <row r="5375" hidden="1" x14ac:dyDescent="0.2"/>
    <row r="5376" hidden="1" x14ac:dyDescent="0.2"/>
    <row r="5377" hidden="1" x14ac:dyDescent="0.2"/>
    <row r="5378" hidden="1" x14ac:dyDescent="0.2"/>
    <row r="5379" hidden="1" x14ac:dyDescent="0.2"/>
    <row r="5380" hidden="1" x14ac:dyDescent="0.2"/>
    <row r="5381" hidden="1" x14ac:dyDescent="0.2"/>
    <row r="5382" hidden="1" x14ac:dyDescent="0.2"/>
    <row r="5383" hidden="1" x14ac:dyDescent="0.2"/>
    <row r="5384" hidden="1" x14ac:dyDescent="0.2"/>
    <row r="5385" hidden="1" x14ac:dyDescent="0.2"/>
    <row r="5386" hidden="1" x14ac:dyDescent="0.2"/>
    <row r="5387" hidden="1" x14ac:dyDescent="0.2"/>
    <row r="5388" hidden="1" x14ac:dyDescent="0.2"/>
    <row r="5389" hidden="1" x14ac:dyDescent="0.2"/>
    <row r="5390" hidden="1" x14ac:dyDescent="0.2"/>
    <row r="5391" hidden="1" x14ac:dyDescent="0.2"/>
    <row r="5392" hidden="1" x14ac:dyDescent="0.2"/>
    <row r="5393" hidden="1" x14ac:dyDescent="0.2"/>
    <row r="5394" hidden="1" x14ac:dyDescent="0.2"/>
    <row r="5395" hidden="1" x14ac:dyDescent="0.2"/>
    <row r="5396" hidden="1" x14ac:dyDescent="0.2"/>
    <row r="5397" hidden="1" x14ac:dyDescent="0.2"/>
    <row r="5398" hidden="1" x14ac:dyDescent="0.2"/>
    <row r="5399" hidden="1" x14ac:dyDescent="0.2"/>
    <row r="5400" hidden="1" x14ac:dyDescent="0.2"/>
    <row r="5401" hidden="1" x14ac:dyDescent="0.2"/>
    <row r="5402" hidden="1" x14ac:dyDescent="0.2"/>
    <row r="5403" hidden="1" x14ac:dyDescent="0.2"/>
    <row r="5404" hidden="1" x14ac:dyDescent="0.2"/>
    <row r="5405" hidden="1" x14ac:dyDescent="0.2"/>
    <row r="5406" hidden="1" x14ac:dyDescent="0.2"/>
    <row r="5407" hidden="1" x14ac:dyDescent="0.2"/>
    <row r="5408" hidden="1" x14ac:dyDescent="0.2"/>
    <row r="5409" hidden="1" x14ac:dyDescent="0.2"/>
    <row r="5410" hidden="1" x14ac:dyDescent="0.2"/>
    <row r="5411" hidden="1" x14ac:dyDescent="0.2"/>
    <row r="5412" hidden="1" x14ac:dyDescent="0.2"/>
    <row r="5413" hidden="1" x14ac:dyDescent="0.2"/>
    <row r="5414" hidden="1" x14ac:dyDescent="0.2"/>
    <row r="5415" hidden="1" x14ac:dyDescent="0.2"/>
    <row r="5416" hidden="1" x14ac:dyDescent="0.2"/>
    <row r="5417" hidden="1" x14ac:dyDescent="0.2"/>
    <row r="5418" hidden="1" x14ac:dyDescent="0.2"/>
    <row r="5419" hidden="1" x14ac:dyDescent="0.2"/>
    <row r="5420" hidden="1" x14ac:dyDescent="0.2"/>
    <row r="5421" hidden="1" x14ac:dyDescent="0.2"/>
    <row r="5422" hidden="1" x14ac:dyDescent="0.2"/>
    <row r="5423" hidden="1" x14ac:dyDescent="0.2"/>
    <row r="5424" hidden="1" x14ac:dyDescent="0.2"/>
    <row r="5425" hidden="1" x14ac:dyDescent="0.2"/>
    <row r="5426" hidden="1" x14ac:dyDescent="0.2"/>
    <row r="5427" hidden="1" x14ac:dyDescent="0.2"/>
    <row r="5428" hidden="1" x14ac:dyDescent="0.2"/>
    <row r="5429" hidden="1" x14ac:dyDescent="0.2"/>
    <row r="5430" hidden="1" x14ac:dyDescent="0.2"/>
    <row r="5431" hidden="1" x14ac:dyDescent="0.2"/>
    <row r="5432" hidden="1" x14ac:dyDescent="0.2"/>
    <row r="5433" hidden="1" x14ac:dyDescent="0.2"/>
    <row r="5434" hidden="1" x14ac:dyDescent="0.2"/>
    <row r="5435" hidden="1" x14ac:dyDescent="0.2"/>
    <row r="5436" hidden="1" x14ac:dyDescent="0.2"/>
    <row r="5437" hidden="1" x14ac:dyDescent="0.2"/>
    <row r="5438" hidden="1" x14ac:dyDescent="0.2"/>
    <row r="5439" hidden="1" x14ac:dyDescent="0.2"/>
    <row r="5440" hidden="1" x14ac:dyDescent="0.2"/>
    <row r="5441" hidden="1" x14ac:dyDescent="0.2"/>
    <row r="5442" hidden="1" x14ac:dyDescent="0.2"/>
    <row r="5443" hidden="1" x14ac:dyDescent="0.2"/>
    <row r="5444" hidden="1" x14ac:dyDescent="0.2"/>
    <row r="5445" hidden="1" x14ac:dyDescent="0.2"/>
    <row r="5446" hidden="1" x14ac:dyDescent="0.2"/>
    <row r="5447" hidden="1" x14ac:dyDescent="0.2"/>
    <row r="5448" hidden="1" x14ac:dyDescent="0.2"/>
    <row r="5449" hidden="1" x14ac:dyDescent="0.2"/>
    <row r="5450" hidden="1" x14ac:dyDescent="0.2"/>
    <row r="5451" hidden="1" x14ac:dyDescent="0.2"/>
    <row r="5452" hidden="1" x14ac:dyDescent="0.2"/>
    <row r="5453" hidden="1" x14ac:dyDescent="0.2"/>
    <row r="5454" hidden="1" x14ac:dyDescent="0.2"/>
    <row r="5455" hidden="1" x14ac:dyDescent="0.2"/>
    <row r="5456" hidden="1" x14ac:dyDescent="0.2"/>
    <row r="5457" hidden="1" x14ac:dyDescent="0.2"/>
    <row r="5458" hidden="1" x14ac:dyDescent="0.2"/>
    <row r="5459" hidden="1" x14ac:dyDescent="0.2"/>
    <row r="5460" hidden="1" x14ac:dyDescent="0.2"/>
    <row r="5461" hidden="1" x14ac:dyDescent="0.2"/>
    <row r="5462" hidden="1" x14ac:dyDescent="0.2"/>
    <row r="5463" hidden="1" x14ac:dyDescent="0.2"/>
    <row r="5464" hidden="1" x14ac:dyDescent="0.2"/>
    <row r="5465" hidden="1" x14ac:dyDescent="0.2"/>
    <row r="5466" hidden="1" x14ac:dyDescent="0.2"/>
    <row r="5467" hidden="1" x14ac:dyDescent="0.2"/>
    <row r="5468" hidden="1" x14ac:dyDescent="0.2"/>
    <row r="5469" hidden="1" x14ac:dyDescent="0.2"/>
    <row r="5470" hidden="1" x14ac:dyDescent="0.2"/>
    <row r="5471" hidden="1" x14ac:dyDescent="0.2"/>
    <row r="5472" hidden="1" x14ac:dyDescent="0.2"/>
    <row r="5473" hidden="1" x14ac:dyDescent="0.2"/>
    <row r="5474" hidden="1" x14ac:dyDescent="0.2"/>
    <row r="5475" hidden="1" x14ac:dyDescent="0.2"/>
    <row r="5476" hidden="1" x14ac:dyDescent="0.2"/>
    <row r="5477" hidden="1" x14ac:dyDescent="0.2"/>
    <row r="5478" hidden="1" x14ac:dyDescent="0.2"/>
    <row r="5479" hidden="1" x14ac:dyDescent="0.2"/>
    <row r="5480" hidden="1" x14ac:dyDescent="0.2"/>
    <row r="5481" hidden="1" x14ac:dyDescent="0.2"/>
    <row r="5482" hidden="1" x14ac:dyDescent="0.2"/>
    <row r="5483" hidden="1" x14ac:dyDescent="0.2"/>
    <row r="5484" hidden="1" x14ac:dyDescent="0.2"/>
    <row r="5485" hidden="1" x14ac:dyDescent="0.2"/>
    <row r="5486" hidden="1" x14ac:dyDescent="0.2"/>
    <row r="5487" hidden="1" x14ac:dyDescent="0.2"/>
    <row r="5488" hidden="1" x14ac:dyDescent="0.2"/>
    <row r="5489" hidden="1" x14ac:dyDescent="0.2"/>
    <row r="5490" hidden="1" x14ac:dyDescent="0.2"/>
    <row r="5491" hidden="1" x14ac:dyDescent="0.2"/>
    <row r="5492" hidden="1" x14ac:dyDescent="0.2"/>
    <row r="5493" hidden="1" x14ac:dyDescent="0.2"/>
    <row r="5494" hidden="1" x14ac:dyDescent="0.2"/>
    <row r="5495" hidden="1" x14ac:dyDescent="0.2"/>
    <row r="5496" hidden="1" x14ac:dyDescent="0.2"/>
    <row r="5497" hidden="1" x14ac:dyDescent="0.2"/>
    <row r="5498" hidden="1" x14ac:dyDescent="0.2"/>
    <row r="5499" hidden="1" x14ac:dyDescent="0.2"/>
    <row r="5500" hidden="1" x14ac:dyDescent="0.2"/>
    <row r="5501" hidden="1" x14ac:dyDescent="0.2"/>
    <row r="5502" hidden="1" x14ac:dyDescent="0.2"/>
    <row r="5503" hidden="1" x14ac:dyDescent="0.2"/>
    <row r="5504" hidden="1" x14ac:dyDescent="0.2"/>
    <row r="5505" hidden="1" x14ac:dyDescent="0.2"/>
    <row r="5506" hidden="1" x14ac:dyDescent="0.2"/>
    <row r="5507" hidden="1" x14ac:dyDescent="0.2"/>
    <row r="5508" hidden="1" x14ac:dyDescent="0.2"/>
    <row r="5509" hidden="1" x14ac:dyDescent="0.2"/>
    <row r="5510" hidden="1" x14ac:dyDescent="0.2"/>
    <row r="5511" hidden="1" x14ac:dyDescent="0.2"/>
    <row r="5512" hidden="1" x14ac:dyDescent="0.2"/>
    <row r="5513" hidden="1" x14ac:dyDescent="0.2"/>
    <row r="5514" hidden="1" x14ac:dyDescent="0.2"/>
    <row r="5515" hidden="1" x14ac:dyDescent="0.2"/>
    <row r="5516" hidden="1" x14ac:dyDescent="0.2"/>
    <row r="5517" hidden="1" x14ac:dyDescent="0.2"/>
    <row r="5518" hidden="1" x14ac:dyDescent="0.2"/>
    <row r="5519" hidden="1" x14ac:dyDescent="0.2"/>
    <row r="5520" hidden="1" x14ac:dyDescent="0.2"/>
    <row r="5521" hidden="1" x14ac:dyDescent="0.2"/>
    <row r="5522" hidden="1" x14ac:dyDescent="0.2"/>
    <row r="5523" hidden="1" x14ac:dyDescent="0.2"/>
    <row r="5524" hidden="1" x14ac:dyDescent="0.2"/>
    <row r="5525" hidden="1" x14ac:dyDescent="0.2"/>
    <row r="5526" hidden="1" x14ac:dyDescent="0.2"/>
    <row r="5527" hidden="1" x14ac:dyDescent="0.2"/>
    <row r="5528" hidden="1" x14ac:dyDescent="0.2"/>
    <row r="5529" hidden="1" x14ac:dyDescent="0.2"/>
    <row r="5530" hidden="1" x14ac:dyDescent="0.2"/>
    <row r="5531" hidden="1" x14ac:dyDescent="0.2"/>
    <row r="5532" hidden="1" x14ac:dyDescent="0.2"/>
    <row r="5533" hidden="1" x14ac:dyDescent="0.2"/>
    <row r="5534" hidden="1" x14ac:dyDescent="0.2"/>
    <row r="5535" hidden="1" x14ac:dyDescent="0.2"/>
    <row r="5536" hidden="1" x14ac:dyDescent="0.2"/>
    <row r="5537" hidden="1" x14ac:dyDescent="0.2"/>
    <row r="5538" hidden="1" x14ac:dyDescent="0.2"/>
    <row r="5539" hidden="1" x14ac:dyDescent="0.2"/>
    <row r="5540" hidden="1" x14ac:dyDescent="0.2"/>
    <row r="5541" hidden="1" x14ac:dyDescent="0.2"/>
    <row r="5542" hidden="1" x14ac:dyDescent="0.2"/>
    <row r="5543" hidden="1" x14ac:dyDescent="0.2"/>
    <row r="5544" hidden="1" x14ac:dyDescent="0.2"/>
    <row r="5545" hidden="1" x14ac:dyDescent="0.2"/>
    <row r="5546" hidden="1" x14ac:dyDescent="0.2"/>
    <row r="5547" hidden="1" x14ac:dyDescent="0.2"/>
    <row r="5548" hidden="1" x14ac:dyDescent="0.2"/>
    <row r="5549" hidden="1" x14ac:dyDescent="0.2"/>
    <row r="5550" hidden="1" x14ac:dyDescent="0.2"/>
    <row r="5551" hidden="1" x14ac:dyDescent="0.2"/>
    <row r="5552" hidden="1" x14ac:dyDescent="0.2"/>
    <row r="5553" hidden="1" x14ac:dyDescent="0.2"/>
    <row r="5554" hidden="1" x14ac:dyDescent="0.2"/>
    <row r="5555" hidden="1" x14ac:dyDescent="0.2"/>
    <row r="5556" hidden="1" x14ac:dyDescent="0.2"/>
    <row r="5557" hidden="1" x14ac:dyDescent="0.2"/>
    <row r="5558" hidden="1" x14ac:dyDescent="0.2"/>
    <row r="5559" hidden="1" x14ac:dyDescent="0.2"/>
    <row r="5560" hidden="1" x14ac:dyDescent="0.2"/>
    <row r="5561" hidden="1" x14ac:dyDescent="0.2"/>
    <row r="5562" hidden="1" x14ac:dyDescent="0.2"/>
    <row r="5563" hidden="1" x14ac:dyDescent="0.2"/>
    <row r="5564" hidden="1" x14ac:dyDescent="0.2"/>
    <row r="5565" hidden="1" x14ac:dyDescent="0.2"/>
    <row r="5566" hidden="1" x14ac:dyDescent="0.2"/>
    <row r="5567" hidden="1" x14ac:dyDescent="0.2"/>
    <row r="5568" hidden="1" x14ac:dyDescent="0.2"/>
    <row r="5569" hidden="1" x14ac:dyDescent="0.2"/>
    <row r="5570" hidden="1" x14ac:dyDescent="0.2"/>
    <row r="5571" hidden="1" x14ac:dyDescent="0.2"/>
    <row r="5572" hidden="1" x14ac:dyDescent="0.2"/>
    <row r="5573" hidden="1" x14ac:dyDescent="0.2"/>
    <row r="5574" hidden="1" x14ac:dyDescent="0.2"/>
    <row r="5575" hidden="1" x14ac:dyDescent="0.2"/>
    <row r="5576" hidden="1" x14ac:dyDescent="0.2"/>
    <row r="5577" hidden="1" x14ac:dyDescent="0.2"/>
    <row r="5578" hidden="1" x14ac:dyDescent="0.2"/>
    <row r="5579" hidden="1" x14ac:dyDescent="0.2"/>
    <row r="5580" hidden="1" x14ac:dyDescent="0.2"/>
    <row r="5581" hidden="1" x14ac:dyDescent="0.2"/>
    <row r="5582" hidden="1" x14ac:dyDescent="0.2"/>
    <row r="5583" hidden="1" x14ac:dyDescent="0.2"/>
    <row r="5584" hidden="1" x14ac:dyDescent="0.2"/>
    <row r="5585" hidden="1" x14ac:dyDescent="0.2"/>
    <row r="5586" hidden="1" x14ac:dyDescent="0.2"/>
    <row r="5587" hidden="1" x14ac:dyDescent="0.2"/>
    <row r="5588" hidden="1" x14ac:dyDescent="0.2"/>
    <row r="5589" hidden="1" x14ac:dyDescent="0.2"/>
    <row r="5590" hidden="1" x14ac:dyDescent="0.2"/>
    <row r="5591" hidden="1" x14ac:dyDescent="0.2"/>
    <row r="5592" hidden="1" x14ac:dyDescent="0.2"/>
    <row r="5593" hidden="1" x14ac:dyDescent="0.2"/>
    <row r="5594" hidden="1" x14ac:dyDescent="0.2"/>
    <row r="5595" hidden="1" x14ac:dyDescent="0.2"/>
    <row r="5596" hidden="1" x14ac:dyDescent="0.2"/>
    <row r="5597" hidden="1" x14ac:dyDescent="0.2"/>
    <row r="5598" hidden="1" x14ac:dyDescent="0.2"/>
    <row r="5599" hidden="1" x14ac:dyDescent="0.2"/>
    <row r="5600" hidden="1" x14ac:dyDescent="0.2"/>
    <row r="5601" hidden="1" x14ac:dyDescent="0.2"/>
    <row r="5602" hidden="1" x14ac:dyDescent="0.2"/>
    <row r="5603" hidden="1" x14ac:dyDescent="0.2"/>
    <row r="5604" hidden="1" x14ac:dyDescent="0.2"/>
    <row r="5605" hidden="1" x14ac:dyDescent="0.2"/>
    <row r="5606" hidden="1" x14ac:dyDescent="0.2"/>
    <row r="5607" hidden="1" x14ac:dyDescent="0.2"/>
    <row r="5608" hidden="1" x14ac:dyDescent="0.2"/>
    <row r="5609" hidden="1" x14ac:dyDescent="0.2"/>
    <row r="5610" hidden="1" x14ac:dyDescent="0.2"/>
    <row r="5611" hidden="1" x14ac:dyDescent="0.2"/>
    <row r="5612" hidden="1" x14ac:dyDescent="0.2"/>
    <row r="5613" hidden="1" x14ac:dyDescent="0.2"/>
    <row r="5614" hidden="1" x14ac:dyDescent="0.2"/>
    <row r="5615" hidden="1" x14ac:dyDescent="0.2"/>
    <row r="5616" hidden="1" x14ac:dyDescent="0.2"/>
    <row r="5617" hidden="1" x14ac:dyDescent="0.2"/>
    <row r="5618" hidden="1" x14ac:dyDescent="0.2"/>
    <row r="5619" hidden="1" x14ac:dyDescent="0.2"/>
    <row r="5620" hidden="1" x14ac:dyDescent="0.2"/>
    <row r="5621" hidden="1" x14ac:dyDescent="0.2"/>
    <row r="5622" hidden="1" x14ac:dyDescent="0.2"/>
    <row r="5623" hidden="1" x14ac:dyDescent="0.2"/>
    <row r="5624" hidden="1" x14ac:dyDescent="0.2"/>
    <row r="5625" hidden="1" x14ac:dyDescent="0.2"/>
    <row r="5626" hidden="1" x14ac:dyDescent="0.2"/>
    <row r="5627" hidden="1" x14ac:dyDescent="0.2"/>
    <row r="5628" hidden="1" x14ac:dyDescent="0.2"/>
    <row r="5629" hidden="1" x14ac:dyDescent="0.2"/>
    <row r="5630" hidden="1" x14ac:dyDescent="0.2"/>
    <row r="5631" hidden="1" x14ac:dyDescent="0.2"/>
    <row r="5632" hidden="1" x14ac:dyDescent="0.2"/>
    <row r="5633" hidden="1" x14ac:dyDescent="0.2"/>
    <row r="5634" hidden="1" x14ac:dyDescent="0.2"/>
    <row r="5635" hidden="1" x14ac:dyDescent="0.2"/>
    <row r="5636" hidden="1" x14ac:dyDescent="0.2"/>
    <row r="5637" hidden="1" x14ac:dyDescent="0.2"/>
    <row r="5638" hidden="1" x14ac:dyDescent="0.2"/>
    <row r="5639" hidden="1" x14ac:dyDescent="0.2"/>
    <row r="5640" hidden="1" x14ac:dyDescent="0.2"/>
    <row r="5641" hidden="1" x14ac:dyDescent="0.2"/>
    <row r="5642" hidden="1" x14ac:dyDescent="0.2"/>
    <row r="5643" hidden="1" x14ac:dyDescent="0.2"/>
    <row r="5644" hidden="1" x14ac:dyDescent="0.2"/>
    <row r="5645" hidden="1" x14ac:dyDescent="0.2"/>
    <row r="5646" hidden="1" x14ac:dyDescent="0.2"/>
    <row r="5647" hidden="1" x14ac:dyDescent="0.2"/>
    <row r="5648" hidden="1" x14ac:dyDescent="0.2"/>
    <row r="5649" hidden="1" x14ac:dyDescent="0.2"/>
    <row r="5650" hidden="1" x14ac:dyDescent="0.2"/>
    <row r="5651" hidden="1" x14ac:dyDescent="0.2"/>
    <row r="5652" hidden="1" x14ac:dyDescent="0.2"/>
    <row r="5653" hidden="1" x14ac:dyDescent="0.2"/>
    <row r="5654" hidden="1" x14ac:dyDescent="0.2"/>
    <row r="5655" hidden="1" x14ac:dyDescent="0.2"/>
    <row r="5656" hidden="1" x14ac:dyDescent="0.2"/>
    <row r="5657" hidden="1" x14ac:dyDescent="0.2"/>
    <row r="5658" hidden="1" x14ac:dyDescent="0.2"/>
    <row r="5659" hidden="1" x14ac:dyDescent="0.2"/>
    <row r="5660" hidden="1" x14ac:dyDescent="0.2"/>
    <row r="5661" hidden="1" x14ac:dyDescent="0.2"/>
    <row r="5662" hidden="1" x14ac:dyDescent="0.2"/>
    <row r="5663" hidden="1" x14ac:dyDescent="0.2"/>
    <row r="5664" hidden="1" x14ac:dyDescent="0.2"/>
    <row r="5665" hidden="1" x14ac:dyDescent="0.2"/>
    <row r="5666" hidden="1" x14ac:dyDescent="0.2"/>
    <row r="5667" hidden="1" x14ac:dyDescent="0.2"/>
    <row r="5668" hidden="1" x14ac:dyDescent="0.2"/>
    <row r="5669" hidden="1" x14ac:dyDescent="0.2"/>
    <row r="5670" hidden="1" x14ac:dyDescent="0.2"/>
    <row r="5671" hidden="1" x14ac:dyDescent="0.2"/>
    <row r="5672" hidden="1" x14ac:dyDescent="0.2"/>
    <row r="5673" hidden="1" x14ac:dyDescent="0.2"/>
    <row r="5674" hidden="1" x14ac:dyDescent="0.2"/>
    <row r="5675" hidden="1" x14ac:dyDescent="0.2"/>
    <row r="5676" hidden="1" x14ac:dyDescent="0.2"/>
    <row r="5677" hidden="1" x14ac:dyDescent="0.2"/>
    <row r="5678" hidden="1" x14ac:dyDescent="0.2"/>
    <row r="5679" hidden="1" x14ac:dyDescent="0.2"/>
    <row r="5680" hidden="1" x14ac:dyDescent="0.2"/>
    <row r="5681" hidden="1" x14ac:dyDescent="0.2"/>
    <row r="5682" hidden="1" x14ac:dyDescent="0.2"/>
    <row r="5683" hidden="1" x14ac:dyDescent="0.2"/>
    <row r="5684" hidden="1" x14ac:dyDescent="0.2"/>
    <row r="5685" hidden="1" x14ac:dyDescent="0.2"/>
    <row r="5686" hidden="1" x14ac:dyDescent="0.2"/>
    <row r="5687" hidden="1" x14ac:dyDescent="0.2"/>
    <row r="5688" hidden="1" x14ac:dyDescent="0.2"/>
    <row r="5689" hidden="1" x14ac:dyDescent="0.2"/>
    <row r="5690" hidden="1" x14ac:dyDescent="0.2"/>
    <row r="5691" hidden="1" x14ac:dyDescent="0.2"/>
    <row r="5692" hidden="1" x14ac:dyDescent="0.2"/>
    <row r="5693" hidden="1" x14ac:dyDescent="0.2"/>
    <row r="5694" hidden="1" x14ac:dyDescent="0.2"/>
    <row r="5695" hidden="1" x14ac:dyDescent="0.2"/>
    <row r="5696" hidden="1" x14ac:dyDescent="0.2"/>
    <row r="5697" hidden="1" x14ac:dyDescent="0.2"/>
    <row r="5698" hidden="1" x14ac:dyDescent="0.2"/>
    <row r="5699" hidden="1" x14ac:dyDescent="0.2"/>
    <row r="5700" hidden="1" x14ac:dyDescent="0.2"/>
    <row r="5701" hidden="1" x14ac:dyDescent="0.2"/>
    <row r="5702" hidden="1" x14ac:dyDescent="0.2"/>
    <row r="5703" hidden="1" x14ac:dyDescent="0.2"/>
    <row r="5704" hidden="1" x14ac:dyDescent="0.2"/>
    <row r="5705" hidden="1" x14ac:dyDescent="0.2"/>
    <row r="5706" hidden="1" x14ac:dyDescent="0.2"/>
    <row r="5707" hidden="1" x14ac:dyDescent="0.2"/>
    <row r="5708" hidden="1" x14ac:dyDescent="0.2"/>
    <row r="5709" hidden="1" x14ac:dyDescent="0.2"/>
    <row r="5710" hidden="1" x14ac:dyDescent="0.2"/>
    <row r="5711" hidden="1" x14ac:dyDescent="0.2"/>
    <row r="5712" hidden="1" x14ac:dyDescent="0.2"/>
    <row r="5713" hidden="1" x14ac:dyDescent="0.2"/>
    <row r="5714" hidden="1" x14ac:dyDescent="0.2"/>
    <row r="5715" hidden="1" x14ac:dyDescent="0.2"/>
    <row r="5716" hidden="1" x14ac:dyDescent="0.2"/>
    <row r="5717" hidden="1" x14ac:dyDescent="0.2"/>
    <row r="5718" hidden="1" x14ac:dyDescent="0.2"/>
    <row r="5719" hidden="1" x14ac:dyDescent="0.2"/>
    <row r="5720" hidden="1" x14ac:dyDescent="0.2"/>
    <row r="5721" hidden="1" x14ac:dyDescent="0.2"/>
    <row r="5722" hidden="1" x14ac:dyDescent="0.2"/>
    <row r="5723" hidden="1" x14ac:dyDescent="0.2"/>
    <row r="5724" hidden="1" x14ac:dyDescent="0.2"/>
    <row r="5725" hidden="1" x14ac:dyDescent="0.2"/>
    <row r="5726" hidden="1" x14ac:dyDescent="0.2"/>
    <row r="5727" hidden="1" x14ac:dyDescent="0.2"/>
    <row r="5728" hidden="1" x14ac:dyDescent="0.2"/>
    <row r="5729" hidden="1" x14ac:dyDescent="0.2"/>
    <row r="5730" hidden="1" x14ac:dyDescent="0.2"/>
    <row r="5731" hidden="1" x14ac:dyDescent="0.2"/>
    <row r="5732" hidden="1" x14ac:dyDescent="0.2"/>
    <row r="5733" hidden="1" x14ac:dyDescent="0.2"/>
    <row r="5734" hidden="1" x14ac:dyDescent="0.2"/>
    <row r="5735" hidden="1" x14ac:dyDescent="0.2"/>
    <row r="5736" hidden="1" x14ac:dyDescent="0.2"/>
    <row r="5737" hidden="1" x14ac:dyDescent="0.2"/>
    <row r="5738" hidden="1" x14ac:dyDescent="0.2"/>
    <row r="5739" hidden="1" x14ac:dyDescent="0.2"/>
    <row r="5740" hidden="1" x14ac:dyDescent="0.2"/>
    <row r="5741" hidden="1" x14ac:dyDescent="0.2"/>
    <row r="5742" hidden="1" x14ac:dyDescent="0.2"/>
    <row r="5743" hidden="1" x14ac:dyDescent="0.2"/>
    <row r="5744" hidden="1" x14ac:dyDescent="0.2"/>
    <row r="5745" hidden="1" x14ac:dyDescent="0.2"/>
    <row r="5746" hidden="1" x14ac:dyDescent="0.2"/>
    <row r="5747" hidden="1" x14ac:dyDescent="0.2"/>
    <row r="5748" hidden="1" x14ac:dyDescent="0.2"/>
    <row r="5749" hidden="1" x14ac:dyDescent="0.2"/>
    <row r="5750" hidden="1" x14ac:dyDescent="0.2"/>
    <row r="5751" hidden="1" x14ac:dyDescent="0.2"/>
    <row r="5752" hidden="1" x14ac:dyDescent="0.2"/>
    <row r="5753" hidden="1" x14ac:dyDescent="0.2"/>
    <row r="5754" hidden="1" x14ac:dyDescent="0.2"/>
    <row r="5755" hidden="1" x14ac:dyDescent="0.2"/>
    <row r="5756" hidden="1" x14ac:dyDescent="0.2"/>
    <row r="5757" hidden="1" x14ac:dyDescent="0.2"/>
    <row r="5758" hidden="1" x14ac:dyDescent="0.2"/>
    <row r="5759" hidden="1" x14ac:dyDescent="0.2"/>
    <row r="5760" hidden="1" x14ac:dyDescent="0.2"/>
    <row r="5761" hidden="1" x14ac:dyDescent="0.2"/>
    <row r="5762" hidden="1" x14ac:dyDescent="0.2"/>
    <row r="5763" hidden="1" x14ac:dyDescent="0.2"/>
    <row r="5764" hidden="1" x14ac:dyDescent="0.2"/>
    <row r="5765" hidden="1" x14ac:dyDescent="0.2"/>
    <row r="5766" hidden="1" x14ac:dyDescent="0.2"/>
    <row r="5767" hidden="1" x14ac:dyDescent="0.2"/>
    <row r="5768" hidden="1" x14ac:dyDescent="0.2"/>
    <row r="5769" hidden="1" x14ac:dyDescent="0.2"/>
    <row r="5770" hidden="1" x14ac:dyDescent="0.2"/>
    <row r="5771" hidden="1" x14ac:dyDescent="0.2"/>
    <row r="5772" hidden="1" x14ac:dyDescent="0.2"/>
    <row r="5773" hidden="1" x14ac:dyDescent="0.2"/>
    <row r="5774" hidden="1" x14ac:dyDescent="0.2"/>
    <row r="5775" hidden="1" x14ac:dyDescent="0.2"/>
    <row r="5776" hidden="1" x14ac:dyDescent="0.2"/>
    <row r="5777" hidden="1" x14ac:dyDescent="0.2"/>
    <row r="5778" hidden="1" x14ac:dyDescent="0.2"/>
    <row r="5779" hidden="1" x14ac:dyDescent="0.2"/>
    <row r="5780" hidden="1" x14ac:dyDescent="0.2"/>
    <row r="5781" hidden="1" x14ac:dyDescent="0.2"/>
    <row r="5782" hidden="1" x14ac:dyDescent="0.2"/>
    <row r="5783" hidden="1" x14ac:dyDescent="0.2"/>
    <row r="5784" hidden="1" x14ac:dyDescent="0.2"/>
    <row r="5785" hidden="1" x14ac:dyDescent="0.2"/>
    <row r="5786" hidden="1" x14ac:dyDescent="0.2"/>
    <row r="5787" hidden="1" x14ac:dyDescent="0.2"/>
    <row r="5788" hidden="1" x14ac:dyDescent="0.2"/>
    <row r="5789" hidden="1" x14ac:dyDescent="0.2"/>
    <row r="5790" hidden="1" x14ac:dyDescent="0.2"/>
    <row r="5791" hidden="1" x14ac:dyDescent="0.2"/>
    <row r="5792" hidden="1" x14ac:dyDescent="0.2"/>
    <row r="5793" hidden="1" x14ac:dyDescent="0.2"/>
    <row r="5794" hidden="1" x14ac:dyDescent="0.2"/>
    <row r="5795" hidden="1" x14ac:dyDescent="0.2"/>
    <row r="5796" hidden="1" x14ac:dyDescent="0.2"/>
    <row r="5797" hidden="1" x14ac:dyDescent="0.2"/>
    <row r="5798" hidden="1" x14ac:dyDescent="0.2"/>
    <row r="5799" hidden="1" x14ac:dyDescent="0.2"/>
    <row r="5800" hidden="1" x14ac:dyDescent="0.2"/>
    <row r="5801" hidden="1" x14ac:dyDescent="0.2"/>
    <row r="5802" hidden="1" x14ac:dyDescent="0.2"/>
    <row r="5803" hidden="1" x14ac:dyDescent="0.2"/>
    <row r="5804" hidden="1" x14ac:dyDescent="0.2"/>
    <row r="5805" hidden="1" x14ac:dyDescent="0.2"/>
    <row r="5806" hidden="1" x14ac:dyDescent="0.2"/>
    <row r="5807" hidden="1" x14ac:dyDescent="0.2"/>
    <row r="5808" hidden="1" x14ac:dyDescent="0.2"/>
    <row r="5809" hidden="1" x14ac:dyDescent="0.2"/>
    <row r="5810" hidden="1" x14ac:dyDescent="0.2"/>
    <row r="5811" hidden="1" x14ac:dyDescent="0.2"/>
    <row r="5812" hidden="1" x14ac:dyDescent="0.2"/>
    <row r="5813" hidden="1" x14ac:dyDescent="0.2"/>
    <row r="5814" hidden="1" x14ac:dyDescent="0.2"/>
    <row r="5815" hidden="1" x14ac:dyDescent="0.2"/>
    <row r="5816" hidden="1" x14ac:dyDescent="0.2"/>
    <row r="5817" hidden="1" x14ac:dyDescent="0.2"/>
    <row r="5818" hidden="1" x14ac:dyDescent="0.2"/>
    <row r="5819" hidden="1" x14ac:dyDescent="0.2"/>
    <row r="5820" hidden="1" x14ac:dyDescent="0.2"/>
    <row r="5821" hidden="1" x14ac:dyDescent="0.2"/>
    <row r="5822" hidden="1" x14ac:dyDescent="0.2"/>
    <row r="5823" hidden="1" x14ac:dyDescent="0.2"/>
    <row r="5824" hidden="1" x14ac:dyDescent="0.2"/>
    <row r="5825" hidden="1" x14ac:dyDescent="0.2"/>
    <row r="5826" hidden="1" x14ac:dyDescent="0.2"/>
    <row r="5827" hidden="1" x14ac:dyDescent="0.2"/>
    <row r="5828" hidden="1" x14ac:dyDescent="0.2"/>
    <row r="5829" hidden="1" x14ac:dyDescent="0.2"/>
    <row r="5830" hidden="1" x14ac:dyDescent="0.2"/>
    <row r="5831" hidden="1" x14ac:dyDescent="0.2"/>
    <row r="5832" hidden="1" x14ac:dyDescent="0.2"/>
    <row r="5833" hidden="1" x14ac:dyDescent="0.2"/>
    <row r="5834" hidden="1" x14ac:dyDescent="0.2"/>
    <row r="5835" hidden="1" x14ac:dyDescent="0.2"/>
    <row r="5836" hidden="1" x14ac:dyDescent="0.2"/>
    <row r="5837" hidden="1" x14ac:dyDescent="0.2"/>
    <row r="5838" hidden="1" x14ac:dyDescent="0.2"/>
    <row r="5839" hidden="1" x14ac:dyDescent="0.2"/>
    <row r="5840" hidden="1" x14ac:dyDescent="0.2"/>
    <row r="5841" hidden="1" x14ac:dyDescent="0.2"/>
    <row r="5842" hidden="1" x14ac:dyDescent="0.2"/>
    <row r="5843" hidden="1" x14ac:dyDescent="0.2"/>
    <row r="5844" hidden="1" x14ac:dyDescent="0.2"/>
    <row r="5845" hidden="1" x14ac:dyDescent="0.2"/>
    <row r="5846" hidden="1" x14ac:dyDescent="0.2"/>
    <row r="5847" hidden="1" x14ac:dyDescent="0.2"/>
    <row r="5848" hidden="1" x14ac:dyDescent="0.2"/>
    <row r="5849" hidden="1" x14ac:dyDescent="0.2"/>
    <row r="5850" hidden="1" x14ac:dyDescent="0.2"/>
    <row r="5851" hidden="1" x14ac:dyDescent="0.2"/>
    <row r="5852" hidden="1" x14ac:dyDescent="0.2"/>
    <row r="5853" hidden="1" x14ac:dyDescent="0.2"/>
    <row r="5854" hidden="1" x14ac:dyDescent="0.2"/>
    <row r="5855" hidden="1" x14ac:dyDescent="0.2"/>
    <row r="5856" hidden="1" x14ac:dyDescent="0.2"/>
    <row r="5857" hidden="1" x14ac:dyDescent="0.2"/>
    <row r="5858" hidden="1" x14ac:dyDescent="0.2"/>
    <row r="5859" hidden="1" x14ac:dyDescent="0.2"/>
    <row r="5860" hidden="1" x14ac:dyDescent="0.2"/>
    <row r="5861" hidden="1" x14ac:dyDescent="0.2"/>
    <row r="5862" hidden="1" x14ac:dyDescent="0.2"/>
    <row r="5863" hidden="1" x14ac:dyDescent="0.2"/>
    <row r="5864" hidden="1" x14ac:dyDescent="0.2"/>
    <row r="5865" hidden="1" x14ac:dyDescent="0.2"/>
    <row r="5866" hidden="1" x14ac:dyDescent="0.2"/>
    <row r="5867" hidden="1" x14ac:dyDescent="0.2"/>
    <row r="5868" hidden="1" x14ac:dyDescent="0.2"/>
    <row r="5869" hidden="1" x14ac:dyDescent="0.2"/>
    <row r="5870" hidden="1" x14ac:dyDescent="0.2"/>
    <row r="5871" hidden="1" x14ac:dyDescent="0.2"/>
    <row r="5872" hidden="1" x14ac:dyDescent="0.2"/>
    <row r="5873" hidden="1" x14ac:dyDescent="0.2"/>
    <row r="5874" hidden="1" x14ac:dyDescent="0.2"/>
    <row r="5875" hidden="1" x14ac:dyDescent="0.2"/>
    <row r="5876" hidden="1" x14ac:dyDescent="0.2"/>
    <row r="5877" hidden="1" x14ac:dyDescent="0.2"/>
    <row r="5878" hidden="1" x14ac:dyDescent="0.2"/>
    <row r="5879" hidden="1" x14ac:dyDescent="0.2"/>
    <row r="5880" hidden="1" x14ac:dyDescent="0.2"/>
    <row r="5881" hidden="1" x14ac:dyDescent="0.2"/>
    <row r="5882" hidden="1" x14ac:dyDescent="0.2"/>
    <row r="5883" hidden="1" x14ac:dyDescent="0.2"/>
    <row r="5884" hidden="1" x14ac:dyDescent="0.2"/>
    <row r="5885" hidden="1" x14ac:dyDescent="0.2"/>
    <row r="5886" hidden="1" x14ac:dyDescent="0.2"/>
    <row r="5887" hidden="1" x14ac:dyDescent="0.2"/>
    <row r="5888" hidden="1" x14ac:dyDescent="0.2"/>
    <row r="5889" hidden="1" x14ac:dyDescent="0.2"/>
    <row r="5890" hidden="1" x14ac:dyDescent="0.2"/>
    <row r="5891" hidden="1" x14ac:dyDescent="0.2"/>
    <row r="5892" hidden="1" x14ac:dyDescent="0.2"/>
    <row r="5893" hidden="1" x14ac:dyDescent="0.2"/>
    <row r="5894" hidden="1" x14ac:dyDescent="0.2"/>
    <row r="5895" hidden="1" x14ac:dyDescent="0.2"/>
    <row r="5896" hidden="1" x14ac:dyDescent="0.2"/>
    <row r="5897" hidden="1" x14ac:dyDescent="0.2"/>
    <row r="5898" hidden="1" x14ac:dyDescent="0.2"/>
    <row r="5899" hidden="1" x14ac:dyDescent="0.2"/>
    <row r="5900" hidden="1" x14ac:dyDescent="0.2"/>
    <row r="5901" hidden="1" x14ac:dyDescent="0.2"/>
    <row r="5902" hidden="1" x14ac:dyDescent="0.2"/>
    <row r="5903" hidden="1" x14ac:dyDescent="0.2"/>
    <row r="5904" hidden="1" x14ac:dyDescent="0.2"/>
    <row r="5905" hidden="1" x14ac:dyDescent="0.2"/>
    <row r="5906" hidden="1" x14ac:dyDescent="0.2"/>
    <row r="5907" hidden="1" x14ac:dyDescent="0.2"/>
    <row r="5908" hidden="1" x14ac:dyDescent="0.2"/>
    <row r="5909" hidden="1" x14ac:dyDescent="0.2"/>
    <row r="5910" hidden="1" x14ac:dyDescent="0.2"/>
    <row r="5911" hidden="1" x14ac:dyDescent="0.2"/>
    <row r="5912" hidden="1" x14ac:dyDescent="0.2"/>
    <row r="5913" hidden="1" x14ac:dyDescent="0.2"/>
    <row r="5914" hidden="1" x14ac:dyDescent="0.2"/>
    <row r="5915" hidden="1" x14ac:dyDescent="0.2"/>
    <row r="5916" hidden="1" x14ac:dyDescent="0.2"/>
    <row r="5917" hidden="1" x14ac:dyDescent="0.2"/>
    <row r="5918" hidden="1" x14ac:dyDescent="0.2"/>
    <row r="5919" hidden="1" x14ac:dyDescent="0.2"/>
    <row r="5920" hidden="1" x14ac:dyDescent="0.2"/>
    <row r="5921" hidden="1" x14ac:dyDescent="0.2"/>
    <row r="5922" hidden="1" x14ac:dyDescent="0.2"/>
    <row r="5923" hidden="1" x14ac:dyDescent="0.2"/>
    <row r="5924" hidden="1" x14ac:dyDescent="0.2"/>
    <row r="5925" hidden="1" x14ac:dyDescent="0.2"/>
    <row r="5926" hidden="1" x14ac:dyDescent="0.2"/>
    <row r="5927" hidden="1" x14ac:dyDescent="0.2"/>
    <row r="5928" hidden="1" x14ac:dyDescent="0.2"/>
    <row r="5929" hidden="1" x14ac:dyDescent="0.2"/>
    <row r="5930" hidden="1" x14ac:dyDescent="0.2"/>
    <row r="5931" hidden="1" x14ac:dyDescent="0.2"/>
    <row r="5932" hidden="1" x14ac:dyDescent="0.2"/>
    <row r="5933" hidden="1" x14ac:dyDescent="0.2"/>
    <row r="5934" hidden="1" x14ac:dyDescent="0.2"/>
    <row r="5935" hidden="1" x14ac:dyDescent="0.2"/>
    <row r="5936" hidden="1" x14ac:dyDescent="0.2"/>
    <row r="5937" hidden="1" x14ac:dyDescent="0.2"/>
    <row r="5938" hidden="1" x14ac:dyDescent="0.2"/>
    <row r="5939" hidden="1" x14ac:dyDescent="0.2"/>
    <row r="5940" hidden="1" x14ac:dyDescent="0.2"/>
    <row r="5941" hidden="1" x14ac:dyDescent="0.2"/>
    <row r="5942" hidden="1" x14ac:dyDescent="0.2"/>
    <row r="5943" hidden="1" x14ac:dyDescent="0.2"/>
    <row r="5944" hidden="1" x14ac:dyDescent="0.2"/>
    <row r="5945" hidden="1" x14ac:dyDescent="0.2"/>
    <row r="5946" hidden="1" x14ac:dyDescent="0.2"/>
    <row r="5947" hidden="1" x14ac:dyDescent="0.2"/>
    <row r="5948" hidden="1" x14ac:dyDescent="0.2"/>
    <row r="5949" hidden="1" x14ac:dyDescent="0.2"/>
    <row r="5950" hidden="1" x14ac:dyDescent="0.2"/>
    <row r="5951" hidden="1" x14ac:dyDescent="0.2"/>
    <row r="5952" hidden="1" x14ac:dyDescent="0.2"/>
    <row r="5953" hidden="1" x14ac:dyDescent="0.2"/>
    <row r="5954" hidden="1" x14ac:dyDescent="0.2"/>
    <row r="5955" hidden="1" x14ac:dyDescent="0.2"/>
    <row r="5956" hidden="1" x14ac:dyDescent="0.2"/>
    <row r="5957" hidden="1" x14ac:dyDescent="0.2"/>
    <row r="5958" hidden="1" x14ac:dyDescent="0.2"/>
    <row r="5959" hidden="1" x14ac:dyDescent="0.2"/>
    <row r="5960" hidden="1" x14ac:dyDescent="0.2"/>
    <row r="5961" hidden="1" x14ac:dyDescent="0.2"/>
    <row r="5962" hidden="1" x14ac:dyDescent="0.2"/>
    <row r="5963" hidden="1" x14ac:dyDescent="0.2"/>
    <row r="5964" hidden="1" x14ac:dyDescent="0.2"/>
    <row r="5965" hidden="1" x14ac:dyDescent="0.2"/>
    <row r="5966" hidden="1" x14ac:dyDescent="0.2"/>
    <row r="5967" hidden="1" x14ac:dyDescent="0.2"/>
    <row r="5968" hidden="1" x14ac:dyDescent="0.2"/>
    <row r="5969" hidden="1" x14ac:dyDescent="0.2"/>
    <row r="5970" hidden="1" x14ac:dyDescent="0.2"/>
    <row r="5971" hidden="1" x14ac:dyDescent="0.2"/>
    <row r="5972" hidden="1" x14ac:dyDescent="0.2"/>
    <row r="5973" hidden="1" x14ac:dyDescent="0.2"/>
    <row r="5974" hidden="1" x14ac:dyDescent="0.2"/>
    <row r="5975" hidden="1" x14ac:dyDescent="0.2"/>
    <row r="5976" hidden="1" x14ac:dyDescent="0.2"/>
    <row r="5977" hidden="1" x14ac:dyDescent="0.2"/>
    <row r="5978" hidden="1" x14ac:dyDescent="0.2"/>
    <row r="5979" hidden="1" x14ac:dyDescent="0.2"/>
    <row r="5980" hidden="1" x14ac:dyDescent="0.2"/>
    <row r="5981" hidden="1" x14ac:dyDescent="0.2"/>
    <row r="5982" hidden="1" x14ac:dyDescent="0.2"/>
    <row r="5983" hidden="1" x14ac:dyDescent="0.2"/>
    <row r="5984" hidden="1" x14ac:dyDescent="0.2"/>
    <row r="5985" hidden="1" x14ac:dyDescent="0.2"/>
    <row r="5986" hidden="1" x14ac:dyDescent="0.2"/>
    <row r="5987" hidden="1" x14ac:dyDescent="0.2"/>
    <row r="5988" hidden="1" x14ac:dyDescent="0.2"/>
    <row r="5989" hidden="1" x14ac:dyDescent="0.2"/>
    <row r="5990" hidden="1" x14ac:dyDescent="0.2"/>
    <row r="5991" hidden="1" x14ac:dyDescent="0.2"/>
    <row r="5992" hidden="1" x14ac:dyDescent="0.2"/>
    <row r="5993" hidden="1" x14ac:dyDescent="0.2"/>
    <row r="5994" hidden="1" x14ac:dyDescent="0.2"/>
    <row r="5995" hidden="1" x14ac:dyDescent="0.2"/>
    <row r="5996" hidden="1" x14ac:dyDescent="0.2"/>
    <row r="5997" hidden="1" x14ac:dyDescent="0.2"/>
    <row r="5998" hidden="1" x14ac:dyDescent="0.2"/>
    <row r="5999" hidden="1" x14ac:dyDescent="0.2"/>
    <row r="6000" hidden="1" x14ac:dyDescent="0.2"/>
    <row r="6001" hidden="1" x14ac:dyDescent="0.2"/>
    <row r="6002" hidden="1" x14ac:dyDescent="0.2"/>
    <row r="6003" hidden="1" x14ac:dyDescent="0.2"/>
    <row r="6004" hidden="1" x14ac:dyDescent="0.2"/>
    <row r="6005" hidden="1" x14ac:dyDescent="0.2"/>
    <row r="6006" hidden="1" x14ac:dyDescent="0.2"/>
    <row r="6007" hidden="1" x14ac:dyDescent="0.2"/>
    <row r="6008" hidden="1" x14ac:dyDescent="0.2"/>
    <row r="6009" hidden="1" x14ac:dyDescent="0.2"/>
    <row r="6010" hidden="1" x14ac:dyDescent="0.2"/>
    <row r="6011" hidden="1" x14ac:dyDescent="0.2"/>
    <row r="6012" hidden="1" x14ac:dyDescent="0.2"/>
    <row r="6013" hidden="1" x14ac:dyDescent="0.2"/>
    <row r="6014" hidden="1" x14ac:dyDescent="0.2"/>
    <row r="6015" hidden="1" x14ac:dyDescent="0.2"/>
    <row r="6016" hidden="1" x14ac:dyDescent="0.2"/>
    <row r="6017" hidden="1" x14ac:dyDescent="0.2"/>
    <row r="6018" hidden="1" x14ac:dyDescent="0.2"/>
    <row r="6019" hidden="1" x14ac:dyDescent="0.2"/>
    <row r="6020" hidden="1" x14ac:dyDescent="0.2"/>
    <row r="6021" hidden="1" x14ac:dyDescent="0.2"/>
    <row r="6022" hidden="1" x14ac:dyDescent="0.2"/>
    <row r="6023" hidden="1" x14ac:dyDescent="0.2"/>
    <row r="6024" hidden="1" x14ac:dyDescent="0.2"/>
    <row r="6025" hidden="1" x14ac:dyDescent="0.2"/>
    <row r="6026" hidden="1" x14ac:dyDescent="0.2"/>
    <row r="6027" hidden="1" x14ac:dyDescent="0.2"/>
    <row r="6028" hidden="1" x14ac:dyDescent="0.2"/>
    <row r="6029" hidden="1" x14ac:dyDescent="0.2"/>
    <row r="6030" hidden="1" x14ac:dyDescent="0.2"/>
    <row r="6031" hidden="1" x14ac:dyDescent="0.2"/>
    <row r="6032" hidden="1" x14ac:dyDescent="0.2"/>
    <row r="6033" hidden="1" x14ac:dyDescent="0.2"/>
    <row r="6034" hidden="1" x14ac:dyDescent="0.2"/>
    <row r="6035" hidden="1" x14ac:dyDescent="0.2"/>
    <row r="6036" hidden="1" x14ac:dyDescent="0.2"/>
    <row r="6037" hidden="1" x14ac:dyDescent="0.2"/>
    <row r="6038" hidden="1" x14ac:dyDescent="0.2"/>
    <row r="6039" hidden="1" x14ac:dyDescent="0.2"/>
    <row r="6040" hidden="1" x14ac:dyDescent="0.2"/>
    <row r="6041" hidden="1" x14ac:dyDescent="0.2"/>
    <row r="6042" hidden="1" x14ac:dyDescent="0.2"/>
    <row r="6043" hidden="1" x14ac:dyDescent="0.2"/>
    <row r="6044" hidden="1" x14ac:dyDescent="0.2"/>
    <row r="6045" hidden="1" x14ac:dyDescent="0.2"/>
    <row r="6046" hidden="1" x14ac:dyDescent="0.2"/>
    <row r="6047" hidden="1" x14ac:dyDescent="0.2"/>
    <row r="6048" hidden="1" x14ac:dyDescent="0.2"/>
    <row r="6049" hidden="1" x14ac:dyDescent="0.2"/>
    <row r="6050" hidden="1" x14ac:dyDescent="0.2"/>
    <row r="6051" hidden="1" x14ac:dyDescent="0.2"/>
    <row r="6052" hidden="1" x14ac:dyDescent="0.2"/>
    <row r="6053" hidden="1" x14ac:dyDescent="0.2"/>
    <row r="6054" hidden="1" x14ac:dyDescent="0.2"/>
    <row r="6055" hidden="1" x14ac:dyDescent="0.2"/>
    <row r="6056" hidden="1" x14ac:dyDescent="0.2"/>
    <row r="6057" hidden="1" x14ac:dyDescent="0.2"/>
    <row r="6058" hidden="1" x14ac:dyDescent="0.2"/>
    <row r="6059" hidden="1" x14ac:dyDescent="0.2"/>
    <row r="6060" hidden="1" x14ac:dyDescent="0.2"/>
    <row r="6061" hidden="1" x14ac:dyDescent="0.2"/>
    <row r="6062" hidden="1" x14ac:dyDescent="0.2"/>
    <row r="6063" hidden="1" x14ac:dyDescent="0.2"/>
    <row r="6064" hidden="1" x14ac:dyDescent="0.2"/>
    <row r="6065" hidden="1" x14ac:dyDescent="0.2"/>
    <row r="6066" hidden="1" x14ac:dyDescent="0.2"/>
    <row r="6067" hidden="1" x14ac:dyDescent="0.2"/>
    <row r="6068" hidden="1" x14ac:dyDescent="0.2"/>
    <row r="6069" hidden="1" x14ac:dyDescent="0.2"/>
    <row r="6070" hidden="1" x14ac:dyDescent="0.2"/>
    <row r="6071" hidden="1" x14ac:dyDescent="0.2"/>
    <row r="6072" hidden="1" x14ac:dyDescent="0.2"/>
    <row r="6073" hidden="1" x14ac:dyDescent="0.2"/>
    <row r="6074" hidden="1" x14ac:dyDescent="0.2"/>
    <row r="6075" hidden="1" x14ac:dyDescent="0.2"/>
    <row r="6076" hidden="1" x14ac:dyDescent="0.2"/>
    <row r="6077" hidden="1" x14ac:dyDescent="0.2"/>
    <row r="6078" hidden="1" x14ac:dyDescent="0.2"/>
    <row r="6079" hidden="1" x14ac:dyDescent="0.2"/>
    <row r="6080" hidden="1" x14ac:dyDescent="0.2"/>
    <row r="6081" hidden="1" x14ac:dyDescent="0.2"/>
    <row r="6082" hidden="1" x14ac:dyDescent="0.2"/>
    <row r="6083" hidden="1" x14ac:dyDescent="0.2"/>
    <row r="6084" hidden="1" x14ac:dyDescent="0.2"/>
    <row r="6085" hidden="1" x14ac:dyDescent="0.2"/>
    <row r="6086" hidden="1" x14ac:dyDescent="0.2"/>
    <row r="6087" hidden="1" x14ac:dyDescent="0.2"/>
    <row r="6088" hidden="1" x14ac:dyDescent="0.2"/>
    <row r="6089" hidden="1" x14ac:dyDescent="0.2"/>
    <row r="6090" hidden="1" x14ac:dyDescent="0.2"/>
    <row r="6091" hidden="1" x14ac:dyDescent="0.2"/>
    <row r="6092" hidden="1" x14ac:dyDescent="0.2"/>
    <row r="6093" hidden="1" x14ac:dyDescent="0.2"/>
    <row r="6094" hidden="1" x14ac:dyDescent="0.2"/>
    <row r="6095" hidden="1" x14ac:dyDescent="0.2"/>
    <row r="6096" hidden="1" x14ac:dyDescent="0.2"/>
    <row r="6097" hidden="1" x14ac:dyDescent="0.2"/>
    <row r="6098" hidden="1" x14ac:dyDescent="0.2"/>
    <row r="6099" hidden="1" x14ac:dyDescent="0.2"/>
    <row r="6100" hidden="1" x14ac:dyDescent="0.2"/>
    <row r="6101" hidden="1" x14ac:dyDescent="0.2"/>
    <row r="6102" hidden="1" x14ac:dyDescent="0.2"/>
    <row r="6103" hidden="1" x14ac:dyDescent="0.2"/>
    <row r="6104" hidden="1" x14ac:dyDescent="0.2"/>
    <row r="6105" hidden="1" x14ac:dyDescent="0.2"/>
    <row r="6106" hidden="1" x14ac:dyDescent="0.2"/>
    <row r="6107" hidden="1" x14ac:dyDescent="0.2"/>
    <row r="6108" hidden="1" x14ac:dyDescent="0.2"/>
    <row r="6109" hidden="1" x14ac:dyDescent="0.2"/>
    <row r="6110" hidden="1" x14ac:dyDescent="0.2"/>
    <row r="6111" hidden="1" x14ac:dyDescent="0.2"/>
    <row r="6112" hidden="1" x14ac:dyDescent="0.2"/>
    <row r="6113" hidden="1" x14ac:dyDescent="0.2"/>
    <row r="6114" hidden="1" x14ac:dyDescent="0.2"/>
    <row r="6115" hidden="1" x14ac:dyDescent="0.2"/>
    <row r="6116" hidden="1" x14ac:dyDescent="0.2"/>
    <row r="6117" hidden="1" x14ac:dyDescent="0.2"/>
    <row r="6118" hidden="1" x14ac:dyDescent="0.2"/>
    <row r="6119" hidden="1" x14ac:dyDescent="0.2"/>
    <row r="6120" hidden="1" x14ac:dyDescent="0.2"/>
    <row r="6121" hidden="1" x14ac:dyDescent="0.2"/>
    <row r="6122" hidden="1" x14ac:dyDescent="0.2"/>
    <row r="6123" hidden="1" x14ac:dyDescent="0.2"/>
    <row r="6124" hidden="1" x14ac:dyDescent="0.2"/>
    <row r="6125" hidden="1" x14ac:dyDescent="0.2"/>
    <row r="6126" hidden="1" x14ac:dyDescent="0.2"/>
    <row r="6127" hidden="1" x14ac:dyDescent="0.2"/>
    <row r="6128" hidden="1" x14ac:dyDescent="0.2"/>
    <row r="6129" hidden="1" x14ac:dyDescent="0.2"/>
    <row r="6130" hidden="1" x14ac:dyDescent="0.2"/>
    <row r="6131" hidden="1" x14ac:dyDescent="0.2"/>
    <row r="6132" hidden="1" x14ac:dyDescent="0.2"/>
    <row r="6133" hidden="1" x14ac:dyDescent="0.2"/>
    <row r="6134" hidden="1" x14ac:dyDescent="0.2"/>
    <row r="6135" hidden="1" x14ac:dyDescent="0.2"/>
    <row r="6136" hidden="1" x14ac:dyDescent="0.2"/>
    <row r="6137" hidden="1" x14ac:dyDescent="0.2"/>
    <row r="6138" hidden="1" x14ac:dyDescent="0.2"/>
    <row r="6139" hidden="1" x14ac:dyDescent="0.2"/>
    <row r="6140" hidden="1" x14ac:dyDescent="0.2"/>
    <row r="6141" hidden="1" x14ac:dyDescent="0.2"/>
    <row r="6142" hidden="1" x14ac:dyDescent="0.2"/>
    <row r="6143" hidden="1" x14ac:dyDescent="0.2"/>
    <row r="6144" hidden="1" x14ac:dyDescent="0.2"/>
    <row r="6145" hidden="1" x14ac:dyDescent="0.2"/>
    <row r="6146" hidden="1" x14ac:dyDescent="0.2"/>
    <row r="6147" hidden="1" x14ac:dyDescent="0.2"/>
    <row r="6148" hidden="1" x14ac:dyDescent="0.2"/>
    <row r="6149" hidden="1" x14ac:dyDescent="0.2"/>
    <row r="6150" hidden="1" x14ac:dyDescent="0.2"/>
    <row r="6151" hidden="1" x14ac:dyDescent="0.2"/>
    <row r="6152" hidden="1" x14ac:dyDescent="0.2"/>
    <row r="6153" hidden="1" x14ac:dyDescent="0.2"/>
    <row r="6154" hidden="1" x14ac:dyDescent="0.2"/>
    <row r="6155" hidden="1" x14ac:dyDescent="0.2"/>
    <row r="6156" hidden="1" x14ac:dyDescent="0.2"/>
    <row r="6157" hidden="1" x14ac:dyDescent="0.2"/>
    <row r="6158" hidden="1" x14ac:dyDescent="0.2"/>
    <row r="6159" hidden="1" x14ac:dyDescent="0.2"/>
    <row r="6160" hidden="1" x14ac:dyDescent="0.2"/>
    <row r="6161" hidden="1" x14ac:dyDescent="0.2"/>
    <row r="6162" hidden="1" x14ac:dyDescent="0.2"/>
    <row r="6163" hidden="1" x14ac:dyDescent="0.2"/>
    <row r="6164" hidden="1" x14ac:dyDescent="0.2"/>
    <row r="6165" hidden="1" x14ac:dyDescent="0.2"/>
    <row r="6166" hidden="1" x14ac:dyDescent="0.2"/>
    <row r="6167" hidden="1" x14ac:dyDescent="0.2"/>
    <row r="6168" hidden="1" x14ac:dyDescent="0.2"/>
    <row r="6169" hidden="1" x14ac:dyDescent="0.2"/>
    <row r="6170" hidden="1" x14ac:dyDescent="0.2"/>
    <row r="6171" hidden="1" x14ac:dyDescent="0.2"/>
    <row r="6172" hidden="1" x14ac:dyDescent="0.2"/>
    <row r="6173" hidden="1" x14ac:dyDescent="0.2"/>
    <row r="6174" hidden="1" x14ac:dyDescent="0.2"/>
    <row r="6175" hidden="1" x14ac:dyDescent="0.2"/>
    <row r="6176" hidden="1" x14ac:dyDescent="0.2"/>
    <row r="6177" hidden="1" x14ac:dyDescent="0.2"/>
    <row r="6178" hidden="1" x14ac:dyDescent="0.2"/>
    <row r="6179" hidden="1" x14ac:dyDescent="0.2"/>
    <row r="6180" hidden="1" x14ac:dyDescent="0.2"/>
    <row r="6181" hidden="1" x14ac:dyDescent="0.2"/>
    <row r="6182" hidden="1" x14ac:dyDescent="0.2"/>
    <row r="6183" hidden="1" x14ac:dyDescent="0.2"/>
    <row r="6184" hidden="1" x14ac:dyDescent="0.2"/>
    <row r="6185" hidden="1" x14ac:dyDescent="0.2"/>
    <row r="6186" hidden="1" x14ac:dyDescent="0.2"/>
    <row r="6187" hidden="1" x14ac:dyDescent="0.2"/>
    <row r="6188" hidden="1" x14ac:dyDescent="0.2"/>
    <row r="6189" hidden="1" x14ac:dyDescent="0.2"/>
    <row r="6190" hidden="1" x14ac:dyDescent="0.2"/>
    <row r="6191" hidden="1" x14ac:dyDescent="0.2"/>
    <row r="6192" hidden="1" x14ac:dyDescent="0.2"/>
    <row r="6193" hidden="1" x14ac:dyDescent="0.2"/>
    <row r="6194" hidden="1" x14ac:dyDescent="0.2"/>
    <row r="6195" hidden="1" x14ac:dyDescent="0.2"/>
    <row r="6196" hidden="1" x14ac:dyDescent="0.2"/>
    <row r="6197" hidden="1" x14ac:dyDescent="0.2"/>
    <row r="6198" hidden="1" x14ac:dyDescent="0.2"/>
    <row r="6199" hidden="1" x14ac:dyDescent="0.2"/>
    <row r="6200" hidden="1" x14ac:dyDescent="0.2"/>
    <row r="6201" hidden="1" x14ac:dyDescent="0.2"/>
    <row r="6202" hidden="1" x14ac:dyDescent="0.2"/>
    <row r="6203" hidden="1" x14ac:dyDescent="0.2"/>
    <row r="6204" hidden="1" x14ac:dyDescent="0.2"/>
    <row r="6205" hidden="1" x14ac:dyDescent="0.2"/>
    <row r="6206" hidden="1" x14ac:dyDescent="0.2"/>
    <row r="6207" hidden="1" x14ac:dyDescent="0.2"/>
    <row r="6208" hidden="1" x14ac:dyDescent="0.2"/>
    <row r="6209" hidden="1" x14ac:dyDescent="0.2"/>
    <row r="6210" hidden="1" x14ac:dyDescent="0.2"/>
    <row r="6211" hidden="1" x14ac:dyDescent="0.2"/>
    <row r="6212" hidden="1" x14ac:dyDescent="0.2"/>
    <row r="6213" hidden="1" x14ac:dyDescent="0.2"/>
    <row r="6214" hidden="1" x14ac:dyDescent="0.2"/>
    <row r="6215" hidden="1" x14ac:dyDescent="0.2"/>
    <row r="6216" hidden="1" x14ac:dyDescent="0.2"/>
    <row r="6217" hidden="1" x14ac:dyDescent="0.2"/>
    <row r="6218" hidden="1" x14ac:dyDescent="0.2"/>
    <row r="6219" hidden="1" x14ac:dyDescent="0.2"/>
    <row r="6220" hidden="1" x14ac:dyDescent="0.2"/>
    <row r="6221" hidden="1" x14ac:dyDescent="0.2"/>
    <row r="6222" hidden="1" x14ac:dyDescent="0.2"/>
    <row r="6223" hidden="1" x14ac:dyDescent="0.2"/>
    <row r="6224" hidden="1" x14ac:dyDescent="0.2"/>
    <row r="6225" hidden="1" x14ac:dyDescent="0.2"/>
    <row r="6226" hidden="1" x14ac:dyDescent="0.2"/>
    <row r="6227" hidden="1" x14ac:dyDescent="0.2"/>
    <row r="6228" hidden="1" x14ac:dyDescent="0.2"/>
    <row r="6229" hidden="1" x14ac:dyDescent="0.2"/>
    <row r="6230" hidden="1" x14ac:dyDescent="0.2"/>
    <row r="6231" hidden="1" x14ac:dyDescent="0.2"/>
    <row r="6232" hidden="1" x14ac:dyDescent="0.2"/>
    <row r="6233" hidden="1" x14ac:dyDescent="0.2"/>
    <row r="6234" hidden="1" x14ac:dyDescent="0.2"/>
    <row r="6235" hidden="1" x14ac:dyDescent="0.2"/>
    <row r="6236" hidden="1" x14ac:dyDescent="0.2"/>
    <row r="6237" hidden="1" x14ac:dyDescent="0.2"/>
    <row r="6238" hidden="1" x14ac:dyDescent="0.2"/>
    <row r="6239" hidden="1" x14ac:dyDescent="0.2"/>
    <row r="6240" hidden="1" x14ac:dyDescent="0.2"/>
    <row r="6241" hidden="1" x14ac:dyDescent="0.2"/>
    <row r="6242" hidden="1" x14ac:dyDescent="0.2"/>
    <row r="6243" hidden="1" x14ac:dyDescent="0.2"/>
    <row r="6244" hidden="1" x14ac:dyDescent="0.2"/>
    <row r="6245" hidden="1" x14ac:dyDescent="0.2"/>
    <row r="6246" hidden="1" x14ac:dyDescent="0.2"/>
    <row r="6247" hidden="1" x14ac:dyDescent="0.2"/>
    <row r="6248" hidden="1" x14ac:dyDescent="0.2"/>
    <row r="6249" hidden="1" x14ac:dyDescent="0.2"/>
    <row r="6250" hidden="1" x14ac:dyDescent="0.2"/>
    <row r="6251" hidden="1" x14ac:dyDescent="0.2"/>
    <row r="6252" hidden="1" x14ac:dyDescent="0.2"/>
    <row r="6253" hidden="1" x14ac:dyDescent="0.2"/>
    <row r="6254" hidden="1" x14ac:dyDescent="0.2"/>
    <row r="6255" hidden="1" x14ac:dyDescent="0.2"/>
    <row r="6256" hidden="1" x14ac:dyDescent="0.2"/>
    <row r="6257" hidden="1" x14ac:dyDescent="0.2"/>
    <row r="6258" hidden="1" x14ac:dyDescent="0.2"/>
    <row r="6259" hidden="1" x14ac:dyDescent="0.2"/>
    <row r="6260" hidden="1" x14ac:dyDescent="0.2"/>
    <row r="6261" hidden="1" x14ac:dyDescent="0.2"/>
    <row r="6262" hidden="1" x14ac:dyDescent="0.2"/>
    <row r="6263" hidden="1" x14ac:dyDescent="0.2"/>
    <row r="6264" hidden="1" x14ac:dyDescent="0.2"/>
    <row r="6265" hidden="1" x14ac:dyDescent="0.2"/>
    <row r="6266" hidden="1" x14ac:dyDescent="0.2"/>
    <row r="6267" hidden="1" x14ac:dyDescent="0.2"/>
    <row r="6268" hidden="1" x14ac:dyDescent="0.2"/>
    <row r="6269" hidden="1" x14ac:dyDescent="0.2"/>
    <row r="6270" hidden="1" x14ac:dyDescent="0.2"/>
    <row r="6271" hidden="1" x14ac:dyDescent="0.2"/>
    <row r="6272" hidden="1" x14ac:dyDescent="0.2"/>
    <row r="6273" hidden="1" x14ac:dyDescent="0.2"/>
    <row r="6274" hidden="1" x14ac:dyDescent="0.2"/>
    <row r="6275" hidden="1" x14ac:dyDescent="0.2"/>
    <row r="6276" hidden="1" x14ac:dyDescent="0.2"/>
    <row r="6277" hidden="1" x14ac:dyDescent="0.2"/>
    <row r="6278" hidden="1" x14ac:dyDescent="0.2"/>
    <row r="6279" hidden="1" x14ac:dyDescent="0.2"/>
    <row r="6280" hidden="1" x14ac:dyDescent="0.2"/>
    <row r="6281" hidden="1" x14ac:dyDescent="0.2"/>
    <row r="6282" hidden="1" x14ac:dyDescent="0.2"/>
    <row r="6283" hidden="1" x14ac:dyDescent="0.2"/>
    <row r="6284" hidden="1" x14ac:dyDescent="0.2"/>
    <row r="6285" hidden="1" x14ac:dyDescent="0.2"/>
    <row r="6286" hidden="1" x14ac:dyDescent="0.2"/>
    <row r="6287" hidden="1" x14ac:dyDescent="0.2"/>
    <row r="6288" hidden="1" x14ac:dyDescent="0.2"/>
    <row r="6289" hidden="1" x14ac:dyDescent="0.2"/>
    <row r="6290" hidden="1" x14ac:dyDescent="0.2"/>
    <row r="6291" hidden="1" x14ac:dyDescent="0.2"/>
    <row r="6292" hidden="1" x14ac:dyDescent="0.2"/>
    <row r="6293" hidden="1" x14ac:dyDescent="0.2"/>
    <row r="6294" hidden="1" x14ac:dyDescent="0.2"/>
    <row r="6295" hidden="1" x14ac:dyDescent="0.2"/>
    <row r="6296" hidden="1" x14ac:dyDescent="0.2"/>
    <row r="6297" hidden="1" x14ac:dyDescent="0.2"/>
    <row r="6298" hidden="1" x14ac:dyDescent="0.2"/>
    <row r="6299" hidden="1" x14ac:dyDescent="0.2"/>
    <row r="6300" hidden="1" x14ac:dyDescent="0.2"/>
    <row r="6301" hidden="1" x14ac:dyDescent="0.2"/>
    <row r="6302" hidden="1" x14ac:dyDescent="0.2"/>
    <row r="6303" hidden="1" x14ac:dyDescent="0.2"/>
    <row r="6304" hidden="1" x14ac:dyDescent="0.2"/>
    <row r="6305" hidden="1" x14ac:dyDescent="0.2"/>
    <row r="6306" hidden="1" x14ac:dyDescent="0.2"/>
    <row r="6307" hidden="1" x14ac:dyDescent="0.2"/>
    <row r="6308" hidden="1" x14ac:dyDescent="0.2"/>
    <row r="6309" hidden="1" x14ac:dyDescent="0.2"/>
    <row r="6310" hidden="1" x14ac:dyDescent="0.2"/>
    <row r="6311" hidden="1" x14ac:dyDescent="0.2"/>
    <row r="6312" hidden="1" x14ac:dyDescent="0.2"/>
    <row r="6313" hidden="1" x14ac:dyDescent="0.2"/>
    <row r="6314" hidden="1" x14ac:dyDescent="0.2"/>
    <row r="6315" hidden="1" x14ac:dyDescent="0.2"/>
    <row r="6316" hidden="1" x14ac:dyDescent="0.2"/>
    <row r="6317" hidden="1" x14ac:dyDescent="0.2"/>
    <row r="6318" hidden="1" x14ac:dyDescent="0.2"/>
    <row r="6319" hidden="1" x14ac:dyDescent="0.2"/>
    <row r="6320" hidden="1" x14ac:dyDescent="0.2"/>
    <row r="6321" hidden="1" x14ac:dyDescent="0.2"/>
    <row r="6322" hidden="1" x14ac:dyDescent="0.2"/>
    <row r="6323" hidden="1" x14ac:dyDescent="0.2"/>
    <row r="6324" hidden="1" x14ac:dyDescent="0.2"/>
    <row r="6325" hidden="1" x14ac:dyDescent="0.2"/>
    <row r="6326" hidden="1" x14ac:dyDescent="0.2"/>
    <row r="6327" hidden="1" x14ac:dyDescent="0.2"/>
    <row r="6328" hidden="1" x14ac:dyDescent="0.2"/>
    <row r="6329" hidden="1" x14ac:dyDescent="0.2"/>
    <row r="6330" hidden="1" x14ac:dyDescent="0.2"/>
    <row r="6331" hidden="1" x14ac:dyDescent="0.2"/>
    <row r="6332" hidden="1" x14ac:dyDescent="0.2"/>
    <row r="6333" hidden="1" x14ac:dyDescent="0.2"/>
    <row r="6334" hidden="1" x14ac:dyDescent="0.2"/>
    <row r="6335" hidden="1" x14ac:dyDescent="0.2"/>
    <row r="6336" hidden="1" x14ac:dyDescent="0.2"/>
    <row r="6337" hidden="1" x14ac:dyDescent="0.2"/>
    <row r="6338" hidden="1" x14ac:dyDescent="0.2"/>
    <row r="6339" hidden="1" x14ac:dyDescent="0.2"/>
    <row r="6340" hidden="1" x14ac:dyDescent="0.2"/>
    <row r="6341" hidden="1" x14ac:dyDescent="0.2"/>
    <row r="6342" hidden="1" x14ac:dyDescent="0.2"/>
    <row r="6343" hidden="1" x14ac:dyDescent="0.2"/>
    <row r="6344" hidden="1" x14ac:dyDescent="0.2"/>
    <row r="6345" hidden="1" x14ac:dyDescent="0.2"/>
    <row r="6346" hidden="1" x14ac:dyDescent="0.2"/>
    <row r="6347" hidden="1" x14ac:dyDescent="0.2"/>
    <row r="6348" hidden="1" x14ac:dyDescent="0.2"/>
    <row r="6349" hidden="1" x14ac:dyDescent="0.2"/>
    <row r="6350" hidden="1" x14ac:dyDescent="0.2"/>
    <row r="6351" hidden="1" x14ac:dyDescent="0.2"/>
    <row r="6352" hidden="1" x14ac:dyDescent="0.2"/>
    <row r="6353" hidden="1" x14ac:dyDescent="0.2"/>
    <row r="6354" hidden="1" x14ac:dyDescent="0.2"/>
    <row r="6355" hidden="1" x14ac:dyDescent="0.2"/>
    <row r="6356" hidden="1" x14ac:dyDescent="0.2"/>
    <row r="6357" hidden="1" x14ac:dyDescent="0.2"/>
    <row r="6358" hidden="1" x14ac:dyDescent="0.2"/>
    <row r="6359" hidden="1" x14ac:dyDescent="0.2"/>
    <row r="6360" hidden="1" x14ac:dyDescent="0.2"/>
    <row r="6361" hidden="1" x14ac:dyDescent="0.2"/>
    <row r="6362" hidden="1" x14ac:dyDescent="0.2"/>
    <row r="6363" hidden="1" x14ac:dyDescent="0.2"/>
    <row r="6364" hidden="1" x14ac:dyDescent="0.2"/>
    <row r="6365" hidden="1" x14ac:dyDescent="0.2"/>
    <row r="6366" hidden="1" x14ac:dyDescent="0.2"/>
    <row r="6367" hidden="1" x14ac:dyDescent="0.2"/>
    <row r="6368" hidden="1" x14ac:dyDescent="0.2"/>
    <row r="6369" hidden="1" x14ac:dyDescent="0.2"/>
    <row r="6370" hidden="1" x14ac:dyDescent="0.2"/>
    <row r="6371" hidden="1" x14ac:dyDescent="0.2"/>
    <row r="6372" hidden="1" x14ac:dyDescent="0.2"/>
    <row r="6373" hidden="1" x14ac:dyDescent="0.2"/>
    <row r="6374" hidden="1" x14ac:dyDescent="0.2"/>
    <row r="6375" hidden="1" x14ac:dyDescent="0.2"/>
    <row r="6376" hidden="1" x14ac:dyDescent="0.2"/>
    <row r="6377" hidden="1" x14ac:dyDescent="0.2"/>
    <row r="6378" hidden="1" x14ac:dyDescent="0.2"/>
    <row r="6379" hidden="1" x14ac:dyDescent="0.2"/>
    <row r="6380" hidden="1" x14ac:dyDescent="0.2"/>
    <row r="6381" hidden="1" x14ac:dyDescent="0.2"/>
    <row r="6382" hidden="1" x14ac:dyDescent="0.2"/>
    <row r="6383" hidden="1" x14ac:dyDescent="0.2"/>
    <row r="6384" hidden="1" x14ac:dyDescent="0.2"/>
    <row r="6385" hidden="1" x14ac:dyDescent="0.2"/>
    <row r="6386" hidden="1" x14ac:dyDescent="0.2"/>
    <row r="6387" hidden="1" x14ac:dyDescent="0.2"/>
    <row r="6388" hidden="1" x14ac:dyDescent="0.2"/>
    <row r="6389" hidden="1" x14ac:dyDescent="0.2"/>
    <row r="6390" hidden="1" x14ac:dyDescent="0.2"/>
    <row r="6391" hidden="1" x14ac:dyDescent="0.2"/>
    <row r="6392" hidden="1" x14ac:dyDescent="0.2"/>
    <row r="6393" hidden="1" x14ac:dyDescent="0.2"/>
    <row r="6394" hidden="1" x14ac:dyDescent="0.2"/>
    <row r="6395" hidden="1" x14ac:dyDescent="0.2"/>
    <row r="6396" hidden="1" x14ac:dyDescent="0.2"/>
    <row r="6397" hidden="1" x14ac:dyDescent="0.2"/>
    <row r="6398" hidden="1" x14ac:dyDescent="0.2"/>
    <row r="6399" hidden="1" x14ac:dyDescent="0.2"/>
    <row r="6400" hidden="1" x14ac:dyDescent="0.2"/>
    <row r="6401" hidden="1" x14ac:dyDescent="0.2"/>
    <row r="6402" hidden="1" x14ac:dyDescent="0.2"/>
    <row r="6403" hidden="1" x14ac:dyDescent="0.2"/>
    <row r="6404" hidden="1" x14ac:dyDescent="0.2"/>
    <row r="6405" hidden="1" x14ac:dyDescent="0.2"/>
    <row r="6406" hidden="1" x14ac:dyDescent="0.2"/>
    <row r="6407" hidden="1" x14ac:dyDescent="0.2"/>
    <row r="6408" hidden="1" x14ac:dyDescent="0.2"/>
    <row r="6409" hidden="1" x14ac:dyDescent="0.2"/>
    <row r="6410" hidden="1" x14ac:dyDescent="0.2"/>
    <row r="6411" hidden="1" x14ac:dyDescent="0.2"/>
    <row r="6412" hidden="1" x14ac:dyDescent="0.2"/>
    <row r="6413" hidden="1" x14ac:dyDescent="0.2"/>
    <row r="6414" hidden="1" x14ac:dyDescent="0.2"/>
    <row r="6415" hidden="1" x14ac:dyDescent="0.2"/>
    <row r="6416" hidden="1" x14ac:dyDescent="0.2"/>
    <row r="6417" hidden="1" x14ac:dyDescent="0.2"/>
    <row r="6418" hidden="1" x14ac:dyDescent="0.2"/>
    <row r="6419" hidden="1" x14ac:dyDescent="0.2"/>
    <row r="6420" hidden="1" x14ac:dyDescent="0.2"/>
    <row r="6421" hidden="1" x14ac:dyDescent="0.2"/>
    <row r="6422" hidden="1" x14ac:dyDescent="0.2"/>
    <row r="6423" hidden="1" x14ac:dyDescent="0.2"/>
    <row r="6424" hidden="1" x14ac:dyDescent="0.2"/>
    <row r="6425" hidden="1" x14ac:dyDescent="0.2"/>
    <row r="6426" hidden="1" x14ac:dyDescent="0.2"/>
    <row r="6427" hidden="1" x14ac:dyDescent="0.2"/>
    <row r="6428" hidden="1" x14ac:dyDescent="0.2"/>
    <row r="6429" hidden="1" x14ac:dyDescent="0.2"/>
    <row r="6430" hidden="1" x14ac:dyDescent="0.2"/>
    <row r="6431" hidden="1" x14ac:dyDescent="0.2"/>
    <row r="6432" hidden="1" x14ac:dyDescent="0.2"/>
    <row r="6433" hidden="1" x14ac:dyDescent="0.2"/>
    <row r="6434" hidden="1" x14ac:dyDescent="0.2"/>
    <row r="6435" hidden="1" x14ac:dyDescent="0.2"/>
    <row r="6436" hidden="1" x14ac:dyDescent="0.2"/>
    <row r="6437" hidden="1" x14ac:dyDescent="0.2"/>
    <row r="6438" hidden="1" x14ac:dyDescent="0.2"/>
    <row r="6439" hidden="1" x14ac:dyDescent="0.2"/>
    <row r="6440" hidden="1" x14ac:dyDescent="0.2"/>
    <row r="6441" hidden="1" x14ac:dyDescent="0.2"/>
    <row r="6442" hidden="1" x14ac:dyDescent="0.2"/>
    <row r="6443" hidden="1" x14ac:dyDescent="0.2"/>
    <row r="6444" hidden="1" x14ac:dyDescent="0.2"/>
    <row r="6445" hidden="1" x14ac:dyDescent="0.2"/>
    <row r="6446" hidden="1" x14ac:dyDescent="0.2"/>
    <row r="6447" hidden="1" x14ac:dyDescent="0.2"/>
    <row r="6448" hidden="1" x14ac:dyDescent="0.2"/>
    <row r="6449" hidden="1" x14ac:dyDescent="0.2"/>
    <row r="6450" hidden="1" x14ac:dyDescent="0.2"/>
    <row r="6451" hidden="1" x14ac:dyDescent="0.2"/>
    <row r="6452" hidden="1" x14ac:dyDescent="0.2"/>
    <row r="6453" hidden="1" x14ac:dyDescent="0.2"/>
    <row r="6454" hidden="1" x14ac:dyDescent="0.2"/>
    <row r="6455" hidden="1" x14ac:dyDescent="0.2"/>
    <row r="6456" hidden="1" x14ac:dyDescent="0.2"/>
    <row r="6457" hidden="1" x14ac:dyDescent="0.2"/>
    <row r="6458" hidden="1" x14ac:dyDescent="0.2"/>
    <row r="6459" hidden="1" x14ac:dyDescent="0.2"/>
    <row r="6460" hidden="1" x14ac:dyDescent="0.2"/>
    <row r="6461" hidden="1" x14ac:dyDescent="0.2"/>
    <row r="6462" hidden="1" x14ac:dyDescent="0.2"/>
    <row r="6463" hidden="1" x14ac:dyDescent="0.2"/>
    <row r="6464" hidden="1" x14ac:dyDescent="0.2"/>
    <row r="6465" hidden="1" x14ac:dyDescent="0.2"/>
    <row r="6466" hidden="1" x14ac:dyDescent="0.2"/>
    <row r="6467" hidden="1" x14ac:dyDescent="0.2"/>
    <row r="6468" hidden="1" x14ac:dyDescent="0.2"/>
    <row r="6469" hidden="1" x14ac:dyDescent="0.2"/>
    <row r="6470" hidden="1" x14ac:dyDescent="0.2"/>
    <row r="6471" hidden="1" x14ac:dyDescent="0.2"/>
    <row r="6472" hidden="1" x14ac:dyDescent="0.2"/>
    <row r="6473" hidden="1" x14ac:dyDescent="0.2"/>
    <row r="6474" hidden="1" x14ac:dyDescent="0.2"/>
    <row r="6475" hidden="1" x14ac:dyDescent="0.2"/>
    <row r="6476" hidden="1" x14ac:dyDescent="0.2"/>
    <row r="6477" hidden="1" x14ac:dyDescent="0.2"/>
    <row r="6478" hidden="1" x14ac:dyDescent="0.2"/>
    <row r="6479" hidden="1" x14ac:dyDescent="0.2"/>
    <row r="6480" hidden="1" x14ac:dyDescent="0.2"/>
    <row r="6481" hidden="1" x14ac:dyDescent="0.2"/>
    <row r="6482" hidden="1" x14ac:dyDescent="0.2"/>
    <row r="6483" hidden="1" x14ac:dyDescent="0.2"/>
    <row r="6484" hidden="1" x14ac:dyDescent="0.2"/>
    <row r="6485" hidden="1" x14ac:dyDescent="0.2"/>
    <row r="6486" hidden="1" x14ac:dyDescent="0.2"/>
    <row r="6487" hidden="1" x14ac:dyDescent="0.2"/>
    <row r="6488" hidden="1" x14ac:dyDescent="0.2"/>
    <row r="6489" hidden="1" x14ac:dyDescent="0.2"/>
    <row r="6490" hidden="1" x14ac:dyDescent="0.2"/>
    <row r="6491" hidden="1" x14ac:dyDescent="0.2"/>
    <row r="6492" hidden="1" x14ac:dyDescent="0.2"/>
    <row r="6493" hidden="1" x14ac:dyDescent="0.2"/>
    <row r="6494" hidden="1" x14ac:dyDescent="0.2"/>
    <row r="6495" hidden="1" x14ac:dyDescent="0.2"/>
    <row r="6496" hidden="1" x14ac:dyDescent="0.2"/>
    <row r="6497" hidden="1" x14ac:dyDescent="0.2"/>
    <row r="6498" hidden="1" x14ac:dyDescent="0.2"/>
    <row r="6499" hidden="1" x14ac:dyDescent="0.2"/>
    <row r="6500" hidden="1" x14ac:dyDescent="0.2"/>
    <row r="6501" hidden="1" x14ac:dyDescent="0.2"/>
    <row r="6502" hidden="1" x14ac:dyDescent="0.2"/>
    <row r="6503" hidden="1" x14ac:dyDescent="0.2"/>
    <row r="6504" hidden="1" x14ac:dyDescent="0.2"/>
    <row r="6505" hidden="1" x14ac:dyDescent="0.2"/>
    <row r="6506" hidden="1" x14ac:dyDescent="0.2"/>
    <row r="6507" hidden="1" x14ac:dyDescent="0.2"/>
    <row r="6508" hidden="1" x14ac:dyDescent="0.2"/>
    <row r="6509" hidden="1" x14ac:dyDescent="0.2"/>
    <row r="6510" hidden="1" x14ac:dyDescent="0.2"/>
    <row r="6511" hidden="1" x14ac:dyDescent="0.2"/>
    <row r="6512" hidden="1" x14ac:dyDescent="0.2"/>
    <row r="6513" hidden="1" x14ac:dyDescent="0.2"/>
    <row r="6514" hidden="1" x14ac:dyDescent="0.2"/>
    <row r="6515" hidden="1" x14ac:dyDescent="0.2"/>
    <row r="6516" hidden="1" x14ac:dyDescent="0.2"/>
    <row r="6517" hidden="1" x14ac:dyDescent="0.2"/>
    <row r="6518" hidden="1" x14ac:dyDescent="0.2"/>
    <row r="6519" hidden="1" x14ac:dyDescent="0.2"/>
    <row r="6520" hidden="1" x14ac:dyDescent="0.2"/>
    <row r="6521" hidden="1" x14ac:dyDescent="0.2"/>
    <row r="6522" hidden="1" x14ac:dyDescent="0.2"/>
    <row r="6523" hidden="1" x14ac:dyDescent="0.2"/>
    <row r="6524" hidden="1" x14ac:dyDescent="0.2"/>
    <row r="6525" hidden="1" x14ac:dyDescent="0.2"/>
    <row r="6526" hidden="1" x14ac:dyDescent="0.2"/>
    <row r="6527" hidden="1" x14ac:dyDescent="0.2"/>
    <row r="6528" hidden="1" x14ac:dyDescent="0.2"/>
    <row r="6529" hidden="1" x14ac:dyDescent="0.2"/>
    <row r="6530" hidden="1" x14ac:dyDescent="0.2"/>
    <row r="6531" hidden="1" x14ac:dyDescent="0.2"/>
    <row r="6532" hidden="1" x14ac:dyDescent="0.2"/>
    <row r="6533" hidden="1" x14ac:dyDescent="0.2"/>
    <row r="6534" hidden="1" x14ac:dyDescent="0.2"/>
    <row r="6535" hidden="1" x14ac:dyDescent="0.2"/>
    <row r="6536" hidden="1" x14ac:dyDescent="0.2"/>
    <row r="6537" hidden="1" x14ac:dyDescent="0.2"/>
    <row r="6538" hidden="1" x14ac:dyDescent="0.2"/>
    <row r="6539" hidden="1" x14ac:dyDescent="0.2"/>
    <row r="6540" hidden="1" x14ac:dyDescent="0.2"/>
    <row r="6541" hidden="1" x14ac:dyDescent="0.2"/>
    <row r="6542" hidden="1" x14ac:dyDescent="0.2"/>
    <row r="6543" hidden="1" x14ac:dyDescent="0.2"/>
    <row r="6544" hidden="1" x14ac:dyDescent="0.2"/>
    <row r="6545" hidden="1" x14ac:dyDescent="0.2"/>
    <row r="6546" hidden="1" x14ac:dyDescent="0.2"/>
    <row r="6547" hidden="1" x14ac:dyDescent="0.2"/>
    <row r="6548" hidden="1" x14ac:dyDescent="0.2"/>
    <row r="6549" hidden="1" x14ac:dyDescent="0.2"/>
    <row r="6550" hidden="1" x14ac:dyDescent="0.2"/>
    <row r="6551" hidden="1" x14ac:dyDescent="0.2"/>
    <row r="6552" hidden="1" x14ac:dyDescent="0.2"/>
    <row r="6553" hidden="1" x14ac:dyDescent="0.2"/>
    <row r="6554" hidden="1" x14ac:dyDescent="0.2"/>
    <row r="6555" hidden="1" x14ac:dyDescent="0.2"/>
    <row r="6556" hidden="1" x14ac:dyDescent="0.2"/>
    <row r="6557" hidden="1" x14ac:dyDescent="0.2"/>
    <row r="6558" hidden="1" x14ac:dyDescent="0.2"/>
    <row r="6559" hidden="1" x14ac:dyDescent="0.2"/>
    <row r="6560" hidden="1" x14ac:dyDescent="0.2"/>
    <row r="6561" hidden="1" x14ac:dyDescent="0.2"/>
    <row r="6562" hidden="1" x14ac:dyDescent="0.2"/>
    <row r="6563" hidden="1" x14ac:dyDescent="0.2"/>
    <row r="6564" hidden="1" x14ac:dyDescent="0.2"/>
    <row r="6565" hidden="1" x14ac:dyDescent="0.2"/>
    <row r="6566" hidden="1" x14ac:dyDescent="0.2"/>
    <row r="6567" hidden="1" x14ac:dyDescent="0.2"/>
    <row r="6568" hidden="1" x14ac:dyDescent="0.2"/>
    <row r="6569" hidden="1" x14ac:dyDescent="0.2"/>
    <row r="6570" hidden="1" x14ac:dyDescent="0.2"/>
    <row r="6571" hidden="1" x14ac:dyDescent="0.2"/>
    <row r="6572" hidden="1" x14ac:dyDescent="0.2"/>
    <row r="6573" hidden="1" x14ac:dyDescent="0.2"/>
    <row r="6574" hidden="1" x14ac:dyDescent="0.2"/>
    <row r="6575" hidden="1" x14ac:dyDescent="0.2"/>
    <row r="6576" hidden="1" x14ac:dyDescent="0.2"/>
    <row r="6577" hidden="1" x14ac:dyDescent="0.2"/>
    <row r="6578" hidden="1" x14ac:dyDescent="0.2"/>
    <row r="6579" hidden="1" x14ac:dyDescent="0.2"/>
    <row r="6580" hidden="1" x14ac:dyDescent="0.2"/>
    <row r="6581" hidden="1" x14ac:dyDescent="0.2"/>
    <row r="6582" hidden="1" x14ac:dyDescent="0.2"/>
    <row r="6583" hidden="1" x14ac:dyDescent="0.2"/>
    <row r="6584" hidden="1" x14ac:dyDescent="0.2"/>
    <row r="6585" hidden="1" x14ac:dyDescent="0.2"/>
    <row r="6586" hidden="1" x14ac:dyDescent="0.2"/>
    <row r="6587" hidden="1" x14ac:dyDescent="0.2"/>
    <row r="6588" hidden="1" x14ac:dyDescent="0.2"/>
    <row r="6589" hidden="1" x14ac:dyDescent="0.2"/>
    <row r="6590" hidden="1" x14ac:dyDescent="0.2"/>
    <row r="6591" hidden="1" x14ac:dyDescent="0.2"/>
    <row r="6592" hidden="1" x14ac:dyDescent="0.2"/>
    <row r="6593" hidden="1" x14ac:dyDescent="0.2"/>
    <row r="6594" hidden="1" x14ac:dyDescent="0.2"/>
    <row r="6595" hidden="1" x14ac:dyDescent="0.2"/>
    <row r="6596" hidden="1" x14ac:dyDescent="0.2"/>
    <row r="6597" hidden="1" x14ac:dyDescent="0.2"/>
    <row r="6598" hidden="1" x14ac:dyDescent="0.2"/>
    <row r="6599" hidden="1" x14ac:dyDescent="0.2"/>
    <row r="6600" hidden="1" x14ac:dyDescent="0.2"/>
    <row r="6601" hidden="1" x14ac:dyDescent="0.2"/>
    <row r="6602" hidden="1" x14ac:dyDescent="0.2"/>
    <row r="6603" hidden="1" x14ac:dyDescent="0.2"/>
    <row r="6604" hidden="1" x14ac:dyDescent="0.2"/>
    <row r="6605" hidden="1" x14ac:dyDescent="0.2"/>
    <row r="6606" hidden="1" x14ac:dyDescent="0.2"/>
    <row r="6607" hidden="1" x14ac:dyDescent="0.2"/>
    <row r="6608" hidden="1" x14ac:dyDescent="0.2"/>
    <row r="6609" hidden="1" x14ac:dyDescent="0.2"/>
    <row r="6610" hidden="1" x14ac:dyDescent="0.2"/>
    <row r="6611" hidden="1" x14ac:dyDescent="0.2"/>
    <row r="6612" hidden="1" x14ac:dyDescent="0.2"/>
    <row r="6613" hidden="1" x14ac:dyDescent="0.2"/>
    <row r="6614" hidden="1" x14ac:dyDescent="0.2"/>
    <row r="6615" hidden="1" x14ac:dyDescent="0.2"/>
    <row r="6616" hidden="1" x14ac:dyDescent="0.2"/>
    <row r="6617" hidden="1" x14ac:dyDescent="0.2"/>
    <row r="6618" hidden="1" x14ac:dyDescent="0.2"/>
    <row r="6619" hidden="1" x14ac:dyDescent="0.2"/>
    <row r="6620" hidden="1" x14ac:dyDescent="0.2"/>
    <row r="6621" hidden="1" x14ac:dyDescent="0.2"/>
    <row r="6622" hidden="1" x14ac:dyDescent="0.2"/>
    <row r="6623" hidden="1" x14ac:dyDescent="0.2"/>
    <row r="6624" hidden="1" x14ac:dyDescent="0.2"/>
    <row r="6625" hidden="1" x14ac:dyDescent="0.2"/>
    <row r="6626" hidden="1" x14ac:dyDescent="0.2"/>
    <row r="6627" hidden="1" x14ac:dyDescent="0.2"/>
    <row r="6628" hidden="1" x14ac:dyDescent="0.2"/>
    <row r="6629" hidden="1" x14ac:dyDescent="0.2"/>
    <row r="6630" hidden="1" x14ac:dyDescent="0.2"/>
    <row r="6631" hidden="1" x14ac:dyDescent="0.2"/>
    <row r="6632" hidden="1" x14ac:dyDescent="0.2"/>
    <row r="6633" hidden="1" x14ac:dyDescent="0.2"/>
    <row r="6634" hidden="1" x14ac:dyDescent="0.2"/>
    <row r="6635" hidden="1" x14ac:dyDescent="0.2"/>
    <row r="6636" hidden="1" x14ac:dyDescent="0.2"/>
    <row r="6637" hidden="1" x14ac:dyDescent="0.2"/>
    <row r="6638" hidden="1" x14ac:dyDescent="0.2"/>
    <row r="6639" hidden="1" x14ac:dyDescent="0.2"/>
    <row r="6640" hidden="1" x14ac:dyDescent="0.2"/>
    <row r="6641" hidden="1" x14ac:dyDescent="0.2"/>
    <row r="6642" hidden="1" x14ac:dyDescent="0.2"/>
    <row r="6643" hidden="1" x14ac:dyDescent="0.2"/>
    <row r="6644" hidden="1" x14ac:dyDescent="0.2"/>
    <row r="6645" hidden="1" x14ac:dyDescent="0.2"/>
    <row r="6646" hidden="1" x14ac:dyDescent="0.2"/>
    <row r="6647" hidden="1" x14ac:dyDescent="0.2"/>
    <row r="6648" hidden="1" x14ac:dyDescent="0.2"/>
    <row r="6649" hidden="1" x14ac:dyDescent="0.2"/>
    <row r="6650" hidden="1" x14ac:dyDescent="0.2"/>
    <row r="6651" hidden="1" x14ac:dyDescent="0.2"/>
    <row r="6652" hidden="1" x14ac:dyDescent="0.2"/>
    <row r="6653" hidden="1" x14ac:dyDescent="0.2"/>
    <row r="6654" hidden="1" x14ac:dyDescent="0.2"/>
    <row r="6655" hidden="1" x14ac:dyDescent="0.2"/>
    <row r="6656" hidden="1" x14ac:dyDescent="0.2"/>
    <row r="6657" hidden="1" x14ac:dyDescent="0.2"/>
    <row r="6658" hidden="1" x14ac:dyDescent="0.2"/>
    <row r="6659" hidden="1" x14ac:dyDescent="0.2"/>
    <row r="6660" hidden="1" x14ac:dyDescent="0.2"/>
    <row r="6661" hidden="1" x14ac:dyDescent="0.2"/>
    <row r="6662" hidden="1" x14ac:dyDescent="0.2"/>
    <row r="6663" hidden="1" x14ac:dyDescent="0.2"/>
    <row r="6664" hidden="1" x14ac:dyDescent="0.2"/>
    <row r="6665" hidden="1" x14ac:dyDescent="0.2"/>
    <row r="6666" hidden="1" x14ac:dyDescent="0.2"/>
    <row r="6667" hidden="1" x14ac:dyDescent="0.2"/>
    <row r="6668" hidden="1" x14ac:dyDescent="0.2"/>
    <row r="6669" hidden="1" x14ac:dyDescent="0.2"/>
    <row r="6670" hidden="1" x14ac:dyDescent="0.2"/>
    <row r="6671" hidden="1" x14ac:dyDescent="0.2"/>
    <row r="6672" hidden="1" x14ac:dyDescent="0.2"/>
    <row r="6673" hidden="1" x14ac:dyDescent="0.2"/>
    <row r="6674" hidden="1" x14ac:dyDescent="0.2"/>
    <row r="6675" hidden="1" x14ac:dyDescent="0.2"/>
    <row r="6676" hidden="1" x14ac:dyDescent="0.2"/>
    <row r="6677" hidden="1" x14ac:dyDescent="0.2"/>
    <row r="6678" hidden="1" x14ac:dyDescent="0.2"/>
    <row r="6679" hidden="1" x14ac:dyDescent="0.2"/>
    <row r="6680" hidden="1" x14ac:dyDescent="0.2"/>
    <row r="6681" hidden="1" x14ac:dyDescent="0.2"/>
    <row r="6682" hidden="1" x14ac:dyDescent="0.2"/>
    <row r="6683" hidden="1" x14ac:dyDescent="0.2"/>
    <row r="6684" hidden="1" x14ac:dyDescent="0.2"/>
    <row r="6685" hidden="1" x14ac:dyDescent="0.2"/>
    <row r="6686" hidden="1" x14ac:dyDescent="0.2"/>
    <row r="6687" hidden="1" x14ac:dyDescent="0.2"/>
    <row r="6688" hidden="1" x14ac:dyDescent="0.2"/>
    <row r="6689" hidden="1" x14ac:dyDescent="0.2"/>
    <row r="6690" hidden="1" x14ac:dyDescent="0.2"/>
    <row r="6691" hidden="1" x14ac:dyDescent="0.2"/>
    <row r="6692" hidden="1" x14ac:dyDescent="0.2"/>
    <row r="6693" hidden="1" x14ac:dyDescent="0.2"/>
    <row r="6694" hidden="1" x14ac:dyDescent="0.2"/>
    <row r="6695" hidden="1" x14ac:dyDescent="0.2"/>
    <row r="6696" hidden="1" x14ac:dyDescent="0.2"/>
    <row r="6697" hidden="1" x14ac:dyDescent="0.2"/>
    <row r="6698" hidden="1" x14ac:dyDescent="0.2"/>
    <row r="6699" hidden="1" x14ac:dyDescent="0.2"/>
    <row r="6700" hidden="1" x14ac:dyDescent="0.2"/>
    <row r="6701" hidden="1" x14ac:dyDescent="0.2"/>
    <row r="6702" hidden="1" x14ac:dyDescent="0.2"/>
    <row r="6703" hidden="1" x14ac:dyDescent="0.2"/>
    <row r="6704" hidden="1" x14ac:dyDescent="0.2"/>
    <row r="6705" hidden="1" x14ac:dyDescent="0.2"/>
    <row r="6706" hidden="1" x14ac:dyDescent="0.2"/>
    <row r="6707" hidden="1" x14ac:dyDescent="0.2"/>
    <row r="6708" hidden="1" x14ac:dyDescent="0.2"/>
    <row r="6709" hidden="1" x14ac:dyDescent="0.2"/>
    <row r="6710" hidden="1" x14ac:dyDescent="0.2"/>
    <row r="6711" hidden="1" x14ac:dyDescent="0.2"/>
    <row r="6712" hidden="1" x14ac:dyDescent="0.2"/>
    <row r="6713" hidden="1" x14ac:dyDescent="0.2"/>
    <row r="6714" hidden="1" x14ac:dyDescent="0.2"/>
    <row r="6715" hidden="1" x14ac:dyDescent="0.2"/>
    <row r="6716" hidden="1" x14ac:dyDescent="0.2"/>
    <row r="6717" hidden="1" x14ac:dyDescent="0.2"/>
    <row r="6718" hidden="1" x14ac:dyDescent="0.2"/>
    <row r="6719" hidden="1" x14ac:dyDescent="0.2"/>
    <row r="6720" hidden="1" x14ac:dyDescent="0.2"/>
    <row r="6721" hidden="1" x14ac:dyDescent="0.2"/>
    <row r="6722" hidden="1" x14ac:dyDescent="0.2"/>
    <row r="6723" hidden="1" x14ac:dyDescent="0.2"/>
    <row r="6724" hidden="1" x14ac:dyDescent="0.2"/>
    <row r="6725" hidden="1" x14ac:dyDescent="0.2"/>
    <row r="6726" hidden="1" x14ac:dyDescent="0.2"/>
    <row r="6727" hidden="1" x14ac:dyDescent="0.2"/>
    <row r="6728" hidden="1" x14ac:dyDescent="0.2"/>
    <row r="6729" hidden="1" x14ac:dyDescent="0.2"/>
    <row r="6730" hidden="1" x14ac:dyDescent="0.2"/>
    <row r="6731" hidden="1" x14ac:dyDescent="0.2"/>
    <row r="6732" hidden="1" x14ac:dyDescent="0.2"/>
    <row r="6733" hidden="1" x14ac:dyDescent="0.2"/>
    <row r="6734" hidden="1" x14ac:dyDescent="0.2"/>
    <row r="6735" hidden="1" x14ac:dyDescent="0.2"/>
    <row r="6736" hidden="1" x14ac:dyDescent="0.2"/>
    <row r="6737" hidden="1" x14ac:dyDescent="0.2"/>
    <row r="6738" hidden="1" x14ac:dyDescent="0.2"/>
    <row r="6739" hidden="1" x14ac:dyDescent="0.2"/>
    <row r="6740" hidden="1" x14ac:dyDescent="0.2"/>
    <row r="6741" hidden="1" x14ac:dyDescent="0.2"/>
    <row r="6742" hidden="1" x14ac:dyDescent="0.2"/>
    <row r="6743" hidden="1" x14ac:dyDescent="0.2"/>
    <row r="6744" hidden="1" x14ac:dyDescent="0.2"/>
    <row r="6745" hidden="1" x14ac:dyDescent="0.2"/>
    <row r="6746" hidden="1" x14ac:dyDescent="0.2"/>
    <row r="6747" hidden="1" x14ac:dyDescent="0.2"/>
    <row r="6748" hidden="1" x14ac:dyDescent="0.2"/>
    <row r="6749" hidden="1" x14ac:dyDescent="0.2"/>
    <row r="6750" hidden="1" x14ac:dyDescent="0.2"/>
    <row r="6751" hidden="1" x14ac:dyDescent="0.2"/>
    <row r="6752" hidden="1" x14ac:dyDescent="0.2"/>
    <row r="6753" hidden="1" x14ac:dyDescent="0.2"/>
    <row r="6754" hidden="1" x14ac:dyDescent="0.2"/>
    <row r="6755" hidden="1" x14ac:dyDescent="0.2"/>
    <row r="6756" hidden="1" x14ac:dyDescent="0.2"/>
    <row r="6757" hidden="1" x14ac:dyDescent="0.2"/>
    <row r="6758" hidden="1" x14ac:dyDescent="0.2"/>
    <row r="6759" hidden="1" x14ac:dyDescent="0.2"/>
    <row r="6760" hidden="1" x14ac:dyDescent="0.2"/>
    <row r="6761" hidden="1" x14ac:dyDescent="0.2"/>
    <row r="6762" hidden="1" x14ac:dyDescent="0.2"/>
    <row r="6763" hidden="1" x14ac:dyDescent="0.2"/>
    <row r="6764" hidden="1" x14ac:dyDescent="0.2"/>
    <row r="6765" hidden="1" x14ac:dyDescent="0.2"/>
    <row r="6766" hidden="1" x14ac:dyDescent="0.2"/>
    <row r="6767" hidden="1" x14ac:dyDescent="0.2"/>
    <row r="6768" hidden="1" x14ac:dyDescent="0.2"/>
    <row r="6769" hidden="1" x14ac:dyDescent="0.2"/>
    <row r="6770" hidden="1" x14ac:dyDescent="0.2"/>
    <row r="6771" hidden="1" x14ac:dyDescent="0.2"/>
    <row r="6772" hidden="1" x14ac:dyDescent="0.2"/>
    <row r="6773" hidden="1" x14ac:dyDescent="0.2"/>
    <row r="6774" hidden="1" x14ac:dyDescent="0.2"/>
    <row r="6775" hidden="1" x14ac:dyDescent="0.2"/>
    <row r="6776" hidden="1" x14ac:dyDescent="0.2"/>
    <row r="6777" hidden="1" x14ac:dyDescent="0.2"/>
    <row r="6778" hidden="1" x14ac:dyDescent="0.2"/>
    <row r="6779" hidden="1" x14ac:dyDescent="0.2"/>
    <row r="6780" hidden="1" x14ac:dyDescent="0.2"/>
    <row r="6781" hidden="1" x14ac:dyDescent="0.2"/>
    <row r="6782" hidden="1" x14ac:dyDescent="0.2"/>
    <row r="6783" hidden="1" x14ac:dyDescent="0.2"/>
    <row r="6784" hidden="1" x14ac:dyDescent="0.2"/>
    <row r="6785" hidden="1" x14ac:dyDescent="0.2"/>
    <row r="6786" hidden="1" x14ac:dyDescent="0.2"/>
    <row r="6787" hidden="1" x14ac:dyDescent="0.2"/>
    <row r="6788" hidden="1" x14ac:dyDescent="0.2"/>
    <row r="6789" hidden="1" x14ac:dyDescent="0.2"/>
    <row r="6790" hidden="1" x14ac:dyDescent="0.2"/>
    <row r="6791" hidden="1" x14ac:dyDescent="0.2"/>
    <row r="6792" hidden="1" x14ac:dyDescent="0.2"/>
    <row r="6793" hidden="1" x14ac:dyDescent="0.2"/>
    <row r="6794" hidden="1" x14ac:dyDescent="0.2"/>
    <row r="6795" hidden="1" x14ac:dyDescent="0.2"/>
    <row r="6796" hidden="1" x14ac:dyDescent="0.2"/>
    <row r="6797" hidden="1" x14ac:dyDescent="0.2"/>
    <row r="6798" hidden="1" x14ac:dyDescent="0.2"/>
    <row r="6799" hidden="1" x14ac:dyDescent="0.2"/>
    <row r="6800" hidden="1" x14ac:dyDescent="0.2"/>
    <row r="6801" hidden="1" x14ac:dyDescent="0.2"/>
    <row r="6802" hidden="1" x14ac:dyDescent="0.2"/>
    <row r="6803" hidden="1" x14ac:dyDescent="0.2"/>
    <row r="6804" hidden="1" x14ac:dyDescent="0.2"/>
    <row r="6805" hidden="1" x14ac:dyDescent="0.2"/>
    <row r="6806" hidden="1" x14ac:dyDescent="0.2"/>
    <row r="6807" hidden="1" x14ac:dyDescent="0.2"/>
    <row r="6808" hidden="1" x14ac:dyDescent="0.2"/>
    <row r="6809" hidden="1" x14ac:dyDescent="0.2"/>
    <row r="6810" hidden="1" x14ac:dyDescent="0.2"/>
    <row r="6811" hidden="1" x14ac:dyDescent="0.2"/>
    <row r="6812" hidden="1" x14ac:dyDescent="0.2"/>
    <row r="6813" hidden="1" x14ac:dyDescent="0.2"/>
    <row r="6814" hidden="1" x14ac:dyDescent="0.2"/>
    <row r="6815" hidden="1" x14ac:dyDescent="0.2"/>
    <row r="6816" hidden="1" x14ac:dyDescent="0.2"/>
    <row r="6817" hidden="1" x14ac:dyDescent="0.2"/>
    <row r="6818" hidden="1" x14ac:dyDescent="0.2"/>
    <row r="6819" hidden="1" x14ac:dyDescent="0.2"/>
    <row r="6820" hidden="1" x14ac:dyDescent="0.2"/>
    <row r="6821" hidden="1" x14ac:dyDescent="0.2"/>
    <row r="6822" hidden="1" x14ac:dyDescent="0.2"/>
    <row r="6823" hidden="1" x14ac:dyDescent="0.2"/>
    <row r="6824" hidden="1" x14ac:dyDescent="0.2"/>
    <row r="6825" hidden="1" x14ac:dyDescent="0.2"/>
    <row r="6826" hidden="1" x14ac:dyDescent="0.2"/>
    <row r="6827" hidden="1" x14ac:dyDescent="0.2"/>
    <row r="6828" hidden="1" x14ac:dyDescent="0.2"/>
    <row r="6829" hidden="1" x14ac:dyDescent="0.2"/>
    <row r="6830" hidden="1" x14ac:dyDescent="0.2"/>
    <row r="6831" hidden="1" x14ac:dyDescent="0.2"/>
    <row r="6832" hidden="1" x14ac:dyDescent="0.2"/>
    <row r="6833" hidden="1" x14ac:dyDescent="0.2"/>
    <row r="6834" hidden="1" x14ac:dyDescent="0.2"/>
    <row r="6835" hidden="1" x14ac:dyDescent="0.2"/>
    <row r="6836" hidden="1" x14ac:dyDescent="0.2"/>
    <row r="6837" hidden="1" x14ac:dyDescent="0.2"/>
    <row r="6838" hidden="1" x14ac:dyDescent="0.2"/>
    <row r="6839" hidden="1" x14ac:dyDescent="0.2"/>
    <row r="6840" hidden="1" x14ac:dyDescent="0.2"/>
    <row r="6841" hidden="1" x14ac:dyDescent="0.2"/>
    <row r="6842" hidden="1" x14ac:dyDescent="0.2"/>
    <row r="6843" hidden="1" x14ac:dyDescent="0.2"/>
    <row r="6844" hidden="1" x14ac:dyDescent="0.2"/>
    <row r="6845" hidden="1" x14ac:dyDescent="0.2"/>
    <row r="6846" hidden="1" x14ac:dyDescent="0.2"/>
    <row r="6847" hidden="1" x14ac:dyDescent="0.2"/>
    <row r="6848" hidden="1" x14ac:dyDescent="0.2"/>
    <row r="6849" hidden="1" x14ac:dyDescent="0.2"/>
    <row r="6850" hidden="1" x14ac:dyDescent="0.2"/>
    <row r="6851" hidden="1" x14ac:dyDescent="0.2"/>
    <row r="6852" hidden="1" x14ac:dyDescent="0.2"/>
    <row r="6853" hidden="1" x14ac:dyDescent="0.2"/>
    <row r="6854" hidden="1" x14ac:dyDescent="0.2"/>
    <row r="6855" hidden="1" x14ac:dyDescent="0.2"/>
    <row r="6856" hidden="1" x14ac:dyDescent="0.2"/>
    <row r="6857" hidden="1" x14ac:dyDescent="0.2"/>
    <row r="6858" hidden="1" x14ac:dyDescent="0.2"/>
    <row r="6859" hidden="1" x14ac:dyDescent="0.2"/>
    <row r="6860" hidden="1" x14ac:dyDescent="0.2"/>
    <row r="6861" hidden="1" x14ac:dyDescent="0.2"/>
    <row r="6862" hidden="1" x14ac:dyDescent="0.2"/>
    <row r="6863" hidden="1" x14ac:dyDescent="0.2"/>
    <row r="6864" hidden="1" x14ac:dyDescent="0.2"/>
    <row r="6865" hidden="1" x14ac:dyDescent="0.2"/>
    <row r="6866" hidden="1" x14ac:dyDescent="0.2"/>
    <row r="6867" hidden="1" x14ac:dyDescent="0.2"/>
    <row r="6868" hidden="1" x14ac:dyDescent="0.2"/>
    <row r="6869" hidden="1" x14ac:dyDescent="0.2"/>
    <row r="6870" hidden="1" x14ac:dyDescent="0.2"/>
    <row r="6871" hidden="1" x14ac:dyDescent="0.2"/>
    <row r="6872" hidden="1" x14ac:dyDescent="0.2"/>
    <row r="6873" hidden="1" x14ac:dyDescent="0.2"/>
    <row r="6874" hidden="1" x14ac:dyDescent="0.2"/>
    <row r="6875" hidden="1" x14ac:dyDescent="0.2"/>
    <row r="6876" hidden="1" x14ac:dyDescent="0.2"/>
    <row r="6877" hidden="1" x14ac:dyDescent="0.2"/>
    <row r="6878" hidden="1" x14ac:dyDescent="0.2"/>
    <row r="6879" hidden="1" x14ac:dyDescent="0.2"/>
    <row r="6880" hidden="1" x14ac:dyDescent="0.2"/>
    <row r="6881" hidden="1" x14ac:dyDescent="0.2"/>
    <row r="6882" hidden="1" x14ac:dyDescent="0.2"/>
    <row r="6883" hidden="1" x14ac:dyDescent="0.2"/>
    <row r="6884" hidden="1" x14ac:dyDescent="0.2"/>
    <row r="6885" hidden="1" x14ac:dyDescent="0.2"/>
    <row r="6886" hidden="1" x14ac:dyDescent="0.2"/>
    <row r="6887" hidden="1" x14ac:dyDescent="0.2"/>
    <row r="6888" hidden="1" x14ac:dyDescent="0.2"/>
    <row r="6889" hidden="1" x14ac:dyDescent="0.2"/>
    <row r="6890" hidden="1" x14ac:dyDescent="0.2"/>
    <row r="6891" hidden="1" x14ac:dyDescent="0.2"/>
    <row r="6892" hidden="1" x14ac:dyDescent="0.2"/>
    <row r="6893" hidden="1" x14ac:dyDescent="0.2"/>
    <row r="6894" hidden="1" x14ac:dyDescent="0.2"/>
    <row r="6895" hidden="1" x14ac:dyDescent="0.2"/>
    <row r="6896" hidden="1" x14ac:dyDescent="0.2"/>
    <row r="6897" hidden="1" x14ac:dyDescent="0.2"/>
    <row r="6898" hidden="1" x14ac:dyDescent="0.2"/>
    <row r="6899" hidden="1" x14ac:dyDescent="0.2"/>
    <row r="6900" hidden="1" x14ac:dyDescent="0.2"/>
    <row r="6901" hidden="1" x14ac:dyDescent="0.2"/>
    <row r="6902" hidden="1" x14ac:dyDescent="0.2"/>
    <row r="6903" hidden="1" x14ac:dyDescent="0.2"/>
    <row r="6904" hidden="1" x14ac:dyDescent="0.2"/>
    <row r="6905" hidden="1" x14ac:dyDescent="0.2"/>
    <row r="6906" hidden="1" x14ac:dyDescent="0.2"/>
    <row r="6907" hidden="1" x14ac:dyDescent="0.2"/>
    <row r="6908" hidden="1" x14ac:dyDescent="0.2"/>
    <row r="6909" hidden="1" x14ac:dyDescent="0.2"/>
    <row r="6910" hidden="1" x14ac:dyDescent="0.2"/>
    <row r="6911" hidden="1" x14ac:dyDescent="0.2"/>
    <row r="6912" hidden="1" x14ac:dyDescent="0.2"/>
    <row r="6913" hidden="1" x14ac:dyDescent="0.2"/>
    <row r="6914" hidden="1" x14ac:dyDescent="0.2"/>
    <row r="6915" hidden="1" x14ac:dyDescent="0.2"/>
    <row r="6916" hidden="1" x14ac:dyDescent="0.2"/>
    <row r="6917" hidden="1" x14ac:dyDescent="0.2"/>
    <row r="6918" hidden="1" x14ac:dyDescent="0.2"/>
    <row r="6919" hidden="1" x14ac:dyDescent="0.2"/>
    <row r="6920" hidden="1" x14ac:dyDescent="0.2"/>
    <row r="6921" hidden="1" x14ac:dyDescent="0.2"/>
    <row r="6922" hidden="1" x14ac:dyDescent="0.2"/>
    <row r="6923" hidden="1" x14ac:dyDescent="0.2"/>
    <row r="6924" hidden="1" x14ac:dyDescent="0.2"/>
    <row r="6925" hidden="1" x14ac:dyDescent="0.2"/>
    <row r="6926" hidden="1" x14ac:dyDescent="0.2"/>
    <row r="6927" hidden="1" x14ac:dyDescent="0.2"/>
    <row r="6928" hidden="1" x14ac:dyDescent="0.2"/>
    <row r="6929" hidden="1" x14ac:dyDescent="0.2"/>
    <row r="6930" hidden="1" x14ac:dyDescent="0.2"/>
    <row r="6931" hidden="1" x14ac:dyDescent="0.2"/>
    <row r="6932" hidden="1" x14ac:dyDescent="0.2"/>
    <row r="6933" hidden="1" x14ac:dyDescent="0.2"/>
    <row r="6934" hidden="1" x14ac:dyDescent="0.2"/>
    <row r="6935" hidden="1" x14ac:dyDescent="0.2"/>
    <row r="6936" hidden="1" x14ac:dyDescent="0.2"/>
    <row r="6937" hidden="1" x14ac:dyDescent="0.2"/>
    <row r="6938" hidden="1" x14ac:dyDescent="0.2"/>
    <row r="6939" hidden="1" x14ac:dyDescent="0.2"/>
    <row r="6940" hidden="1" x14ac:dyDescent="0.2"/>
    <row r="6941" hidden="1" x14ac:dyDescent="0.2"/>
    <row r="6942" hidden="1" x14ac:dyDescent="0.2"/>
    <row r="6943" hidden="1" x14ac:dyDescent="0.2"/>
    <row r="6944" hidden="1" x14ac:dyDescent="0.2"/>
    <row r="6945" hidden="1" x14ac:dyDescent="0.2"/>
    <row r="6946" hidden="1" x14ac:dyDescent="0.2"/>
    <row r="6947" hidden="1" x14ac:dyDescent="0.2"/>
    <row r="6948" hidden="1" x14ac:dyDescent="0.2"/>
    <row r="6949" hidden="1" x14ac:dyDescent="0.2"/>
    <row r="6950" hidden="1" x14ac:dyDescent="0.2"/>
    <row r="6951" hidden="1" x14ac:dyDescent="0.2"/>
    <row r="6952" hidden="1" x14ac:dyDescent="0.2"/>
    <row r="6953" hidden="1" x14ac:dyDescent="0.2"/>
    <row r="6954" hidden="1" x14ac:dyDescent="0.2"/>
    <row r="6955" hidden="1" x14ac:dyDescent="0.2"/>
    <row r="6956" hidden="1" x14ac:dyDescent="0.2"/>
    <row r="6957" hidden="1" x14ac:dyDescent="0.2"/>
    <row r="6958" hidden="1" x14ac:dyDescent="0.2"/>
    <row r="6959" hidden="1" x14ac:dyDescent="0.2"/>
    <row r="6960" hidden="1" x14ac:dyDescent="0.2"/>
    <row r="6961" hidden="1" x14ac:dyDescent="0.2"/>
    <row r="6962" hidden="1" x14ac:dyDescent="0.2"/>
    <row r="6963" hidden="1" x14ac:dyDescent="0.2"/>
    <row r="6964" hidden="1" x14ac:dyDescent="0.2"/>
    <row r="6965" hidden="1" x14ac:dyDescent="0.2"/>
    <row r="6966" hidden="1" x14ac:dyDescent="0.2"/>
    <row r="6967" hidden="1" x14ac:dyDescent="0.2"/>
    <row r="6968" hidden="1" x14ac:dyDescent="0.2"/>
    <row r="6969" hidden="1" x14ac:dyDescent="0.2"/>
    <row r="6970" hidden="1" x14ac:dyDescent="0.2"/>
    <row r="6971" hidden="1" x14ac:dyDescent="0.2"/>
    <row r="6972" hidden="1" x14ac:dyDescent="0.2"/>
    <row r="6973" hidden="1" x14ac:dyDescent="0.2"/>
    <row r="6974" hidden="1" x14ac:dyDescent="0.2"/>
    <row r="6975" hidden="1" x14ac:dyDescent="0.2"/>
    <row r="6976" hidden="1" x14ac:dyDescent="0.2"/>
    <row r="6977" hidden="1" x14ac:dyDescent="0.2"/>
    <row r="6978" hidden="1" x14ac:dyDescent="0.2"/>
    <row r="6979" hidden="1" x14ac:dyDescent="0.2"/>
    <row r="6980" hidden="1" x14ac:dyDescent="0.2"/>
    <row r="6981" hidden="1" x14ac:dyDescent="0.2"/>
    <row r="6982" hidden="1" x14ac:dyDescent="0.2"/>
    <row r="6983" hidden="1" x14ac:dyDescent="0.2"/>
    <row r="6984" hidden="1" x14ac:dyDescent="0.2"/>
    <row r="6985" hidden="1" x14ac:dyDescent="0.2"/>
    <row r="6986" hidden="1" x14ac:dyDescent="0.2"/>
    <row r="6987" hidden="1" x14ac:dyDescent="0.2"/>
    <row r="6988" hidden="1" x14ac:dyDescent="0.2"/>
    <row r="6989" hidden="1" x14ac:dyDescent="0.2"/>
    <row r="6990" hidden="1" x14ac:dyDescent="0.2"/>
    <row r="6991" hidden="1" x14ac:dyDescent="0.2"/>
    <row r="6992" hidden="1" x14ac:dyDescent="0.2"/>
    <row r="6993" hidden="1" x14ac:dyDescent="0.2"/>
    <row r="6994" hidden="1" x14ac:dyDescent="0.2"/>
    <row r="6995" hidden="1" x14ac:dyDescent="0.2"/>
    <row r="6996" hidden="1" x14ac:dyDescent="0.2"/>
    <row r="6997" hidden="1" x14ac:dyDescent="0.2"/>
    <row r="6998" hidden="1" x14ac:dyDescent="0.2"/>
    <row r="6999" hidden="1" x14ac:dyDescent="0.2"/>
    <row r="7000" hidden="1" x14ac:dyDescent="0.2"/>
    <row r="7001" hidden="1" x14ac:dyDescent="0.2"/>
    <row r="7002" hidden="1" x14ac:dyDescent="0.2"/>
    <row r="7003" hidden="1" x14ac:dyDescent="0.2"/>
    <row r="7004" hidden="1" x14ac:dyDescent="0.2"/>
    <row r="7005" hidden="1" x14ac:dyDescent="0.2"/>
    <row r="7006" hidden="1" x14ac:dyDescent="0.2"/>
    <row r="7007" hidden="1" x14ac:dyDescent="0.2"/>
    <row r="7008" hidden="1" x14ac:dyDescent="0.2"/>
    <row r="7009" hidden="1" x14ac:dyDescent="0.2"/>
    <row r="7010" hidden="1" x14ac:dyDescent="0.2"/>
    <row r="7011" hidden="1" x14ac:dyDescent="0.2"/>
    <row r="7012" hidden="1" x14ac:dyDescent="0.2"/>
    <row r="7013" hidden="1" x14ac:dyDescent="0.2"/>
    <row r="7014" hidden="1" x14ac:dyDescent="0.2"/>
    <row r="7015" hidden="1" x14ac:dyDescent="0.2"/>
    <row r="7016" hidden="1" x14ac:dyDescent="0.2"/>
    <row r="7017" hidden="1" x14ac:dyDescent="0.2"/>
    <row r="7018" hidden="1" x14ac:dyDescent="0.2"/>
    <row r="7019" hidden="1" x14ac:dyDescent="0.2"/>
    <row r="7020" hidden="1" x14ac:dyDescent="0.2"/>
    <row r="7021" hidden="1" x14ac:dyDescent="0.2"/>
    <row r="7022" hidden="1" x14ac:dyDescent="0.2"/>
    <row r="7023" hidden="1" x14ac:dyDescent="0.2"/>
    <row r="7024" hidden="1" x14ac:dyDescent="0.2"/>
    <row r="7025" hidden="1" x14ac:dyDescent="0.2"/>
    <row r="7026" hidden="1" x14ac:dyDescent="0.2"/>
    <row r="7027" hidden="1" x14ac:dyDescent="0.2"/>
    <row r="7028" hidden="1" x14ac:dyDescent="0.2"/>
    <row r="7029" hidden="1" x14ac:dyDescent="0.2"/>
    <row r="7030" hidden="1" x14ac:dyDescent="0.2"/>
    <row r="7031" hidden="1" x14ac:dyDescent="0.2"/>
    <row r="7032" hidden="1" x14ac:dyDescent="0.2"/>
    <row r="7033" hidden="1" x14ac:dyDescent="0.2"/>
    <row r="7034" hidden="1" x14ac:dyDescent="0.2"/>
    <row r="7035" hidden="1" x14ac:dyDescent="0.2"/>
    <row r="7036" hidden="1" x14ac:dyDescent="0.2"/>
    <row r="7037" hidden="1" x14ac:dyDescent="0.2"/>
    <row r="7038" hidden="1" x14ac:dyDescent="0.2"/>
    <row r="7039" hidden="1" x14ac:dyDescent="0.2"/>
    <row r="7040" hidden="1" x14ac:dyDescent="0.2"/>
    <row r="7041" hidden="1" x14ac:dyDescent="0.2"/>
    <row r="7042" hidden="1" x14ac:dyDescent="0.2"/>
    <row r="7043" hidden="1" x14ac:dyDescent="0.2"/>
    <row r="7044" hidden="1" x14ac:dyDescent="0.2"/>
    <row r="7045" hidden="1" x14ac:dyDescent="0.2"/>
    <row r="7046" hidden="1" x14ac:dyDescent="0.2"/>
    <row r="7047" hidden="1" x14ac:dyDescent="0.2"/>
    <row r="7048" hidden="1" x14ac:dyDescent="0.2"/>
    <row r="7049" hidden="1" x14ac:dyDescent="0.2"/>
    <row r="7050" hidden="1" x14ac:dyDescent="0.2"/>
    <row r="7051" hidden="1" x14ac:dyDescent="0.2"/>
    <row r="7052" hidden="1" x14ac:dyDescent="0.2"/>
    <row r="7053" hidden="1" x14ac:dyDescent="0.2"/>
    <row r="7054" hidden="1" x14ac:dyDescent="0.2"/>
    <row r="7055" hidden="1" x14ac:dyDescent="0.2"/>
    <row r="7056" hidden="1" x14ac:dyDescent="0.2"/>
    <row r="7057" hidden="1" x14ac:dyDescent="0.2"/>
    <row r="7058" hidden="1" x14ac:dyDescent="0.2"/>
    <row r="7059" hidden="1" x14ac:dyDescent="0.2"/>
    <row r="7060" hidden="1" x14ac:dyDescent="0.2"/>
    <row r="7061" hidden="1" x14ac:dyDescent="0.2"/>
    <row r="7062" hidden="1" x14ac:dyDescent="0.2"/>
    <row r="7063" hidden="1" x14ac:dyDescent="0.2"/>
    <row r="7064" hidden="1" x14ac:dyDescent="0.2"/>
    <row r="7065" hidden="1" x14ac:dyDescent="0.2"/>
    <row r="7066" hidden="1" x14ac:dyDescent="0.2"/>
    <row r="7067" hidden="1" x14ac:dyDescent="0.2"/>
    <row r="7068" hidden="1" x14ac:dyDescent="0.2"/>
    <row r="7069" hidden="1" x14ac:dyDescent="0.2"/>
    <row r="7070" hidden="1" x14ac:dyDescent="0.2"/>
    <row r="7071" hidden="1" x14ac:dyDescent="0.2"/>
    <row r="7072" hidden="1" x14ac:dyDescent="0.2"/>
    <row r="7073" hidden="1" x14ac:dyDescent="0.2"/>
    <row r="7074" hidden="1" x14ac:dyDescent="0.2"/>
    <row r="7075" hidden="1" x14ac:dyDescent="0.2"/>
    <row r="7076" hidden="1" x14ac:dyDescent="0.2"/>
    <row r="7077" hidden="1" x14ac:dyDescent="0.2"/>
    <row r="7078" hidden="1" x14ac:dyDescent="0.2"/>
    <row r="7079" hidden="1" x14ac:dyDescent="0.2"/>
    <row r="7080" hidden="1" x14ac:dyDescent="0.2"/>
    <row r="7081" hidden="1" x14ac:dyDescent="0.2"/>
    <row r="7082" hidden="1" x14ac:dyDescent="0.2"/>
    <row r="7083" hidden="1" x14ac:dyDescent="0.2"/>
    <row r="7084" hidden="1" x14ac:dyDescent="0.2"/>
    <row r="7085" hidden="1" x14ac:dyDescent="0.2"/>
    <row r="7086" hidden="1" x14ac:dyDescent="0.2"/>
    <row r="7087" hidden="1" x14ac:dyDescent="0.2"/>
    <row r="7088" hidden="1" x14ac:dyDescent="0.2"/>
    <row r="7089" hidden="1" x14ac:dyDescent="0.2"/>
    <row r="7090" hidden="1" x14ac:dyDescent="0.2"/>
    <row r="7091" hidden="1" x14ac:dyDescent="0.2"/>
    <row r="7092" hidden="1" x14ac:dyDescent="0.2"/>
    <row r="7093" hidden="1" x14ac:dyDescent="0.2"/>
    <row r="7094" hidden="1" x14ac:dyDescent="0.2"/>
    <row r="7095" hidden="1" x14ac:dyDescent="0.2"/>
    <row r="7096" hidden="1" x14ac:dyDescent="0.2"/>
    <row r="7097" hidden="1" x14ac:dyDescent="0.2"/>
    <row r="7098" hidden="1" x14ac:dyDescent="0.2"/>
    <row r="7099" hidden="1" x14ac:dyDescent="0.2"/>
    <row r="7100" hidden="1" x14ac:dyDescent="0.2"/>
    <row r="7101" hidden="1" x14ac:dyDescent="0.2"/>
    <row r="7102" hidden="1" x14ac:dyDescent="0.2"/>
    <row r="7103" hidden="1" x14ac:dyDescent="0.2"/>
    <row r="7104" hidden="1" x14ac:dyDescent="0.2"/>
    <row r="7105" hidden="1" x14ac:dyDescent="0.2"/>
    <row r="7106" hidden="1" x14ac:dyDescent="0.2"/>
    <row r="7107" hidden="1" x14ac:dyDescent="0.2"/>
    <row r="7108" hidden="1" x14ac:dyDescent="0.2"/>
    <row r="7109" hidden="1" x14ac:dyDescent="0.2"/>
    <row r="7110" hidden="1" x14ac:dyDescent="0.2"/>
    <row r="7111" hidden="1" x14ac:dyDescent="0.2"/>
    <row r="7112" hidden="1" x14ac:dyDescent="0.2"/>
    <row r="7113" hidden="1" x14ac:dyDescent="0.2"/>
    <row r="7114" hidden="1" x14ac:dyDescent="0.2"/>
    <row r="7115" hidden="1" x14ac:dyDescent="0.2"/>
    <row r="7116" hidden="1" x14ac:dyDescent="0.2"/>
    <row r="7117" hidden="1" x14ac:dyDescent="0.2"/>
    <row r="7118" hidden="1" x14ac:dyDescent="0.2"/>
    <row r="7119" hidden="1" x14ac:dyDescent="0.2"/>
    <row r="7120" hidden="1" x14ac:dyDescent="0.2"/>
    <row r="7121" hidden="1" x14ac:dyDescent="0.2"/>
    <row r="7122" hidden="1" x14ac:dyDescent="0.2"/>
    <row r="7123" hidden="1" x14ac:dyDescent="0.2"/>
    <row r="7124" hidden="1" x14ac:dyDescent="0.2"/>
    <row r="7125" hidden="1" x14ac:dyDescent="0.2"/>
    <row r="7126" hidden="1" x14ac:dyDescent="0.2"/>
    <row r="7127" hidden="1" x14ac:dyDescent="0.2"/>
    <row r="7128" hidden="1" x14ac:dyDescent="0.2"/>
    <row r="7129" hidden="1" x14ac:dyDescent="0.2"/>
    <row r="7130" hidden="1" x14ac:dyDescent="0.2"/>
    <row r="7131" hidden="1" x14ac:dyDescent="0.2"/>
    <row r="7132" hidden="1" x14ac:dyDescent="0.2"/>
    <row r="7133" hidden="1" x14ac:dyDescent="0.2"/>
    <row r="7134" hidden="1" x14ac:dyDescent="0.2"/>
    <row r="7135" hidden="1" x14ac:dyDescent="0.2"/>
    <row r="7136" hidden="1" x14ac:dyDescent="0.2"/>
    <row r="7137" hidden="1" x14ac:dyDescent="0.2"/>
    <row r="7138" hidden="1" x14ac:dyDescent="0.2"/>
    <row r="7139" hidden="1" x14ac:dyDescent="0.2"/>
    <row r="7140" hidden="1" x14ac:dyDescent="0.2"/>
    <row r="7141" hidden="1" x14ac:dyDescent="0.2"/>
    <row r="7142" hidden="1" x14ac:dyDescent="0.2"/>
    <row r="7143" hidden="1" x14ac:dyDescent="0.2"/>
    <row r="7144" hidden="1" x14ac:dyDescent="0.2"/>
    <row r="7145" hidden="1" x14ac:dyDescent="0.2"/>
    <row r="7146" hidden="1" x14ac:dyDescent="0.2"/>
    <row r="7147" hidden="1" x14ac:dyDescent="0.2"/>
    <row r="7148" hidden="1" x14ac:dyDescent="0.2"/>
    <row r="7149" hidden="1" x14ac:dyDescent="0.2"/>
    <row r="7150" hidden="1" x14ac:dyDescent="0.2"/>
    <row r="7151" hidden="1" x14ac:dyDescent="0.2"/>
    <row r="7152" hidden="1" x14ac:dyDescent="0.2"/>
    <row r="7153" hidden="1" x14ac:dyDescent="0.2"/>
    <row r="7154" hidden="1" x14ac:dyDescent="0.2"/>
    <row r="7155" hidden="1" x14ac:dyDescent="0.2"/>
    <row r="7156" hidden="1" x14ac:dyDescent="0.2"/>
    <row r="7157" hidden="1" x14ac:dyDescent="0.2"/>
    <row r="7158" hidden="1" x14ac:dyDescent="0.2"/>
    <row r="7159" hidden="1" x14ac:dyDescent="0.2"/>
    <row r="7160" hidden="1" x14ac:dyDescent="0.2"/>
    <row r="7161" hidden="1" x14ac:dyDescent="0.2"/>
    <row r="7162" hidden="1" x14ac:dyDescent="0.2"/>
    <row r="7163" hidden="1" x14ac:dyDescent="0.2"/>
    <row r="7164" hidden="1" x14ac:dyDescent="0.2"/>
    <row r="7165" hidden="1" x14ac:dyDescent="0.2"/>
    <row r="7166" hidden="1" x14ac:dyDescent="0.2"/>
    <row r="7167" hidden="1" x14ac:dyDescent="0.2"/>
    <row r="7168" hidden="1" x14ac:dyDescent="0.2"/>
    <row r="7169" hidden="1" x14ac:dyDescent="0.2"/>
    <row r="7170" hidden="1" x14ac:dyDescent="0.2"/>
    <row r="7171" hidden="1" x14ac:dyDescent="0.2"/>
    <row r="7172" hidden="1" x14ac:dyDescent="0.2"/>
    <row r="7173" hidden="1" x14ac:dyDescent="0.2"/>
    <row r="7174" hidden="1" x14ac:dyDescent="0.2"/>
    <row r="7175" hidden="1" x14ac:dyDescent="0.2"/>
    <row r="7176" hidden="1" x14ac:dyDescent="0.2"/>
    <row r="7177" hidden="1" x14ac:dyDescent="0.2"/>
    <row r="7178" hidden="1" x14ac:dyDescent="0.2"/>
    <row r="7179" hidden="1" x14ac:dyDescent="0.2"/>
    <row r="7180" hidden="1" x14ac:dyDescent="0.2"/>
    <row r="7181" hidden="1" x14ac:dyDescent="0.2"/>
    <row r="7182" hidden="1" x14ac:dyDescent="0.2"/>
    <row r="7183" hidden="1" x14ac:dyDescent="0.2"/>
    <row r="7184" hidden="1" x14ac:dyDescent="0.2"/>
    <row r="7185" hidden="1" x14ac:dyDescent="0.2"/>
    <row r="7186" hidden="1" x14ac:dyDescent="0.2"/>
    <row r="7187" hidden="1" x14ac:dyDescent="0.2"/>
    <row r="7188" hidden="1" x14ac:dyDescent="0.2"/>
    <row r="7189" hidden="1" x14ac:dyDescent="0.2"/>
    <row r="7190" hidden="1" x14ac:dyDescent="0.2"/>
    <row r="7191" hidden="1" x14ac:dyDescent="0.2"/>
    <row r="7192" hidden="1" x14ac:dyDescent="0.2"/>
    <row r="7193" hidden="1" x14ac:dyDescent="0.2"/>
    <row r="7194" hidden="1" x14ac:dyDescent="0.2"/>
    <row r="7195" hidden="1" x14ac:dyDescent="0.2"/>
    <row r="7196" hidden="1" x14ac:dyDescent="0.2"/>
    <row r="7197" hidden="1" x14ac:dyDescent="0.2"/>
    <row r="7198" hidden="1" x14ac:dyDescent="0.2"/>
    <row r="7199" hidden="1" x14ac:dyDescent="0.2"/>
    <row r="7200" hidden="1" x14ac:dyDescent="0.2"/>
    <row r="7201" hidden="1" x14ac:dyDescent="0.2"/>
    <row r="7202" hidden="1" x14ac:dyDescent="0.2"/>
    <row r="7203" hidden="1" x14ac:dyDescent="0.2"/>
    <row r="7204" hidden="1" x14ac:dyDescent="0.2"/>
    <row r="7205" hidden="1" x14ac:dyDescent="0.2"/>
    <row r="7206" hidden="1" x14ac:dyDescent="0.2"/>
    <row r="7207" hidden="1" x14ac:dyDescent="0.2"/>
    <row r="7208" hidden="1" x14ac:dyDescent="0.2"/>
    <row r="7209" hidden="1" x14ac:dyDescent="0.2"/>
    <row r="7210" hidden="1" x14ac:dyDescent="0.2"/>
    <row r="7211" hidden="1" x14ac:dyDescent="0.2"/>
    <row r="7212" hidden="1" x14ac:dyDescent="0.2"/>
    <row r="7213" hidden="1" x14ac:dyDescent="0.2"/>
    <row r="7214" hidden="1" x14ac:dyDescent="0.2"/>
    <row r="7215" hidden="1" x14ac:dyDescent="0.2"/>
    <row r="7216" hidden="1" x14ac:dyDescent="0.2"/>
    <row r="7217" hidden="1" x14ac:dyDescent="0.2"/>
    <row r="7218" hidden="1" x14ac:dyDescent="0.2"/>
    <row r="7219" hidden="1" x14ac:dyDescent="0.2"/>
    <row r="7220" hidden="1" x14ac:dyDescent="0.2"/>
    <row r="7221" hidden="1" x14ac:dyDescent="0.2"/>
    <row r="7222" hidden="1" x14ac:dyDescent="0.2"/>
    <row r="7223" hidden="1" x14ac:dyDescent="0.2"/>
    <row r="7224" hidden="1" x14ac:dyDescent="0.2"/>
    <row r="7225" hidden="1" x14ac:dyDescent="0.2"/>
    <row r="7226" hidden="1" x14ac:dyDescent="0.2"/>
    <row r="7227" hidden="1" x14ac:dyDescent="0.2"/>
    <row r="7228" hidden="1" x14ac:dyDescent="0.2"/>
    <row r="7229" hidden="1" x14ac:dyDescent="0.2"/>
    <row r="7230" hidden="1" x14ac:dyDescent="0.2"/>
    <row r="7231" hidden="1" x14ac:dyDescent="0.2"/>
    <row r="7232" hidden="1" x14ac:dyDescent="0.2"/>
    <row r="7233" hidden="1" x14ac:dyDescent="0.2"/>
    <row r="7234" hidden="1" x14ac:dyDescent="0.2"/>
    <row r="7235" hidden="1" x14ac:dyDescent="0.2"/>
    <row r="7236" hidden="1" x14ac:dyDescent="0.2"/>
    <row r="7237" hidden="1" x14ac:dyDescent="0.2"/>
    <row r="7238" hidden="1" x14ac:dyDescent="0.2"/>
    <row r="7239" hidden="1" x14ac:dyDescent="0.2"/>
    <row r="7240" hidden="1" x14ac:dyDescent="0.2"/>
    <row r="7241" hidden="1" x14ac:dyDescent="0.2"/>
    <row r="7242" hidden="1" x14ac:dyDescent="0.2"/>
    <row r="7243" hidden="1" x14ac:dyDescent="0.2"/>
    <row r="7244" hidden="1" x14ac:dyDescent="0.2"/>
    <row r="7245" hidden="1" x14ac:dyDescent="0.2"/>
    <row r="7246" hidden="1" x14ac:dyDescent="0.2"/>
    <row r="7247" hidden="1" x14ac:dyDescent="0.2"/>
    <row r="7248" hidden="1" x14ac:dyDescent="0.2"/>
    <row r="7249" hidden="1" x14ac:dyDescent="0.2"/>
    <row r="7250" hidden="1" x14ac:dyDescent="0.2"/>
    <row r="7251" hidden="1" x14ac:dyDescent="0.2"/>
    <row r="7252" hidden="1" x14ac:dyDescent="0.2"/>
    <row r="7253" hidden="1" x14ac:dyDescent="0.2"/>
    <row r="7254" hidden="1" x14ac:dyDescent="0.2"/>
    <row r="7255" hidden="1" x14ac:dyDescent="0.2"/>
    <row r="7256" hidden="1" x14ac:dyDescent="0.2"/>
    <row r="7257" hidden="1" x14ac:dyDescent="0.2"/>
    <row r="7258" hidden="1" x14ac:dyDescent="0.2"/>
    <row r="7259" hidden="1" x14ac:dyDescent="0.2"/>
    <row r="7260" hidden="1" x14ac:dyDescent="0.2"/>
    <row r="7261" hidden="1" x14ac:dyDescent="0.2"/>
    <row r="7262" hidden="1" x14ac:dyDescent="0.2"/>
    <row r="7263" hidden="1" x14ac:dyDescent="0.2"/>
    <row r="7264" hidden="1" x14ac:dyDescent="0.2"/>
    <row r="7265" hidden="1" x14ac:dyDescent="0.2"/>
    <row r="7266" hidden="1" x14ac:dyDescent="0.2"/>
    <row r="7267" hidden="1" x14ac:dyDescent="0.2"/>
    <row r="7268" hidden="1" x14ac:dyDescent="0.2"/>
    <row r="7269" hidden="1" x14ac:dyDescent="0.2"/>
    <row r="7270" hidden="1" x14ac:dyDescent="0.2"/>
    <row r="7271" hidden="1" x14ac:dyDescent="0.2"/>
    <row r="7272" hidden="1" x14ac:dyDescent="0.2"/>
    <row r="7273" hidden="1" x14ac:dyDescent="0.2"/>
    <row r="7274" hidden="1" x14ac:dyDescent="0.2"/>
    <row r="7275" hidden="1" x14ac:dyDescent="0.2"/>
    <row r="7276" hidden="1" x14ac:dyDescent="0.2"/>
    <row r="7277" hidden="1" x14ac:dyDescent="0.2"/>
    <row r="7278" hidden="1" x14ac:dyDescent="0.2"/>
    <row r="7279" hidden="1" x14ac:dyDescent="0.2"/>
    <row r="7280" hidden="1" x14ac:dyDescent="0.2"/>
    <row r="7281" hidden="1" x14ac:dyDescent="0.2"/>
    <row r="7282" hidden="1" x14ac:dyDescent="0.2"/>
    <row r="7283" hidden="1" x14ac:dyDescent="0.2"/>
    <row r="7284" hidden="1" x14ac:dyDescent="0.2"/>
    <row r="7285" hidden="1" x14ac:dyDescent="0.2"/>
    <row r="7286" hidden="1" x14ac:dyDescent="0.2"/>
    <row r="7287" hidden="1" x14ac:dyDescent="0.2"/>
    <row r="7288" hidden="1" x14ac:dyDescent="0.2"/>
    <row r="7289" hidden="1" x14ac:dyDescent="0.2"/>
    <row r="7290" hidden="1" x14ac:dyDescent="0.2"/>
    <row r="7291" hidden="1" x14ac:dyDescent="0.2"/>
    <row r="7292" hidden="1" x14ac:dyDescent="0.2"/>
    <row r="7293" hidden="1" x14ac:dyDescent="0.2"/>
    <row r="7294" hidden="1" x14ac:dyDescent="0.2"/>
    <row r="7295" hidden="1" x14ac:dyDescent="0.2"/>
    <row r="7296" hidden="1" x14ac:dyDescent="0.2"/>
    <row r="7297" hidden="1" x14ac:dyDescent="0.2"/>
    <row r="7298" hidden="1" x14ac:dyDescent="0.2"/>
    <row r="7299" hidden="1" x14ac:dyDescent="0.2"/>
    <row r="7300" hidden="1" x14ac:dyDescent="0.2"/>
    <row r="7301" hidden="1" x14ac:dyDescent="0.2"/>
    <row r="7302" hidden="1" x14ac:dyDescent="0.2"/>
    <row r="7303" hidden="1" x14ac:dyDescent="0.2"/>
    <row r="7304" hidden="1" x14ac:dyDescent="0.2"/>
    <row r="7305" hidden="1" x14ac:dyDescent="0.2"/>
    <row r="7306" hidden="1" x14ac:dyDescent="0.2"/>
    <row r="7307" hidden="1" x14ac:dyDescent="0.2"/>
    <row r="7308" hidden="1" x14ac:dyDescent="0.2"/>
    <row r="7309" hidden="1" x14ac:dyDescent="0.2"/>
    <row r="7310" hidden="1" x14ac:dyDescent="0.2"/>
    <row r="7311" hidden="1" x14ac:dyDescent="0.2"/>
    <row r="7312" hidden="1" x14ac:dyDescent="0.2"/>
    <row r="7313" hidden="1" x14ac:dyDescent="0.2"/>
    <row r="7314" hidden="1" x14ac:dyDescent="0.2"/>
    <row r="7315" hidden="1" x14ac:dyDescent="0.2"/>
    <row r="7316" hidden="1" x14ac:dyDescent="0.2"/>
    <row r="7317" hidden="1" x14ac:dyDescent="0.2"/>
    <row r="7318" hidden="1" x14ac:dyDescent="0.2"/>
    <row r="7319" hidden="1" x14ac:dyDescent="0.2"/>
    <row r="7320" hidden="1" x14ac:dyDescent="0.2"/>
    <row r="7321" hidden="1" x14ac:dyDescent="0.2"/>
    <row r="7322" hidden="1" x14ac:dyDescent="0.2"/>
    <row r="7323" hidden="1" x14ac:dyDescent="0.2"/>
    <row r="7324" hidden="1" x14ac:dyDescent="0.2"/>
    <row r="7325" hidden="1" x14ac:dyDescent="0.2"/>
    <row r="7326" hidden="1" x14ac:dyDescent="0.2"/>
    <row r="7327" hidden="1" x14ac:dyDescent="0.2"/>
    <row r="7328" hidden="1" x14ac:dyDescent="0.2"/>
    <row r="7329" hidden="1" x14ac:dyDescent="0.2"/>
    <row r="7330" hidden="1" x14ac:dyDescent="0.2"/>
    <row r="7331" hidden="1" x14ac:dyDescent="0.2"/>
    <row r="7332" hidden="1" x14ac:dyDescent="0.2"/>
    <row r="7333" hidden="1" x14ac:dyDescent="0.2"/>
    <row r="7334" hidden="1" x14ac:dyDescent="0.2"/>
    <row r="7335" hidden="1" x14ac:dyDescent="0.2"/>
    <row r="7336" hidden="1" x14ac:dyDescent="0.2"/>
    <row r="7337" hidden="1" x14ac:dyDescent="0.2"/>
    <row r="7338" hidden="1" x14ac:dyDescent="0.2"/>
    <row r="7339" hidden="1" x14ac:dyDescent="0.2"/>
    <row r="7340" hidden="1" x14ac:dyDescent="0.2"/>
    <row r="7341" hidden="1" x14ac:dyDescent="0.2"/>
    <row r="7342" hidden="1" x14ac:dyDescent="0.2"/>
    <row r="7343" hidden="1" x14ac:dyDescent="0.2"/>
    <row r="7344" hidden="1" x14ac:dyDescent="0.2"/>
    <row r="7345" hidden="1" x14ac:dyDescent="0.2"/>
    <row r="7346" hidden="1" x14ac:dyDescent="0.2"/>
    <row r="7347" hidden="1" x14ac:dyDescent="0.2"/>
    <row r="7348" hidden="1" x14ac:dyDescent="0.2"/>
    <row r="7349" hidden="1" x14ac:dyDescent="0.2"/>
    <row r="7350" hidden="1" x14ac:dyDescent="0.2"/>
    <row r="7351" hidden="1" x14ac:dyDescent="0.2"/>
    <row r="7352" hidden="1" x14ac:dyDescent="0.2"/>
    <row r="7353" hidden="1" x14ac:dyDescent="0.2"/>
    <row r="7354" hidden="1" x14ac:dyDescent="0.2"/>
    <row r="7355" hidden="1" x14ac:dyDescent="0.2"/>
    <row r="7356" hidden="1" x14ac:dyDescent="0.2"/>
    <row r="7357" hidden="1" x14ac:dyDescent="0.2"/>
    <row r="7358" hidden="1" x14ac:dyDescent="0.2"/>
    <row r="7359" hidden="1" x14ac:dyDescent="0.2"/>
    <row r="7360" hidden="1" x14ac:dyDescent="0.2"/>
    <row r="7361" hidden="1" x14ac:dyDescent="0.2"/>
    <row r="7362" hidden="1" x14ac:dyDescent="0.2"/>
    <row r="7363" hidden="1" x14ac:dyDescent="0.2"/>
    <row r="7364" hidden="1" x14ac:dyDescent="0.2"/>
    <row r="7365" hidden="1" x14ac:dyDescent="0.2"/>
    <row r="7366" hidden="1" x14ac:dyDescent="0.2"/>
    <row r="7367" hidden="1" x14ac:dyDescent="0.2"/>
    <row r="7368" hidden="1" x14ac:dyDescent="0.2"/>
    <row r="7369" hidden="1" x14ac:dyDescent="0.2"/>
    <row r="7370" hidden="1" x14ac:dyDescent="0.2"/>
    <row r="7371" hidden="1" x14ac:dyDescent="0.2"/>
    <row r="7372" hidden="1" x14ac:dyDescent="0.2"/>
    <row r="7373" hidden="1" x14ac:dyDescent="0.2"/>
    <row r="7374" hidden="1" x14ac:dyDescent="0.2"/>
    <row r="7375" hidden="1" x14ac:dyDescent="0.2"/>
    <row r="7376" hidden="1" x14ac:dyDescent="0.2"/>
    <row r="7377" hidden="1" x14ac:dyDescent="0.2"/>
    <row r="7378" hidden="1" x14ac:dyDescent="0.2"/>
    <row r="7379" hidden="1" x14ac:dyDescent="0.2"/>
    <row r="7380" hidden="1" x14ac:dyDescent="0.2"/>
    <row r="7381" hidden="1" x14ac:dyDescent="0.2"/>
    <row r="7382" hidden="1" x14ac:dyDescent="0.2"/>
    <row r="7383" hidden="1" x14ac:dyDescent="0.2"/>
    <row r="7384" hidden="1" x14ac:dyDescent="0.2"/>
    <row r="7385" hidden="1" x14ac:dyDescent="0.2"/>
    <row r="7386" hidden="1" x14ac:dyDescent="0.2"/>
    <row r="7387" hidden="1" x14ac:dyDescent="0.2"/>
    <row r="7388" hidden="1" x14ac:dyDescent="0.2"/>
    <row r="7389" hidden="1" x14ac:dyDescent="0.2"/>
    <row r="7390" hidden="1" x14ac:dyDescent="0.2"/>
    <row r="7391" hidden="1" x14ac:dyDescent="0.2"/>
    <row r="7392" hidden="1" x14ac:dyDescent="0.2"/>
    <row r="7393" hidden="1" x14ac:dyDescent="0.2"/>
    <row r="7394" hidden="1" x14ac:dyDescent="0.2"/>
    <row r="7395" hidden="1" x14ac:dyDescent="0.2"/>
    <row r="7396" hidden="1" x14ac:dyDescent="0.2"/>
    <row r="7397" hidden="1" x14ac:dyDescent="0.2"/>
    <row r="7398" hidden="1" x14ac:dyDescent="0.2"/>
    <row r="7399" hidden="1" x14ac:dyDescent="0.2"/>
    <row r="7400" hidden="1" x14ac:dyDescent="0.2"/>
    <row r="7401" hidden="1" x14ac:dyDescent="0.2"/>
    <row r="7402" hidden="1" x14ac:dyDescent="0.2"/>
    <row r="7403" hidden="1" x14ac:dyDescent="0.2"/>
    <row r="7404" hidden="1" x14ac:dyDescent="0.2"/>
    <row r="7405" hidden="1" x14ac:dyDescent="0.2"/>
    <row r="7406" hidden="1" x14ac:dyDescent="0.2"/>
    <row r="7407" hidden="1" x14ac:dyDescent="0.2"/>
    <row r="7408" hidden="1" x14ac:dyDescent="0.2"/>
    <row r="7409" hidden="1" x14ac:dyDescent="0.2"/>
    <row r="7410" hidden="1" x14ac:dyDescent="0.2"/>
    <row r="7411" hidden="1" x14ac:dyDescent="0.2"/>
    <row r="7412" hidden="1" x14ac:dyDescent="0.2"/>
    <row r="7413" hidden="1" x14ac:dyDescent="0.2"/>
    <row r="7414" hidden="1" x14ac:dyDescent="0.2"/>
    <row r="7415" hidden="1" x14ac:dyDescent="0.2"/>
    <row r="7416" hidden="1" x14ac:dyDescent="0.2"/>
    <row r="7417" hidden="1" x14ac:dyDescent="0.2"/>
    <row r="7418" hidden="1" x14ac:dyDescent="0.2"/>
    <row r="7419" hidden="1" x14ac:dyDescent="0.2"/>
    <row r="7420" hidden="1" x14ac:dyDescent="0.2"/>
    <row r="7421" hidden="1" x14ac:dyDescent="0.2"/>
    <row r="7422" hidden="1" x14ac:dyDescent="0.2"/>
    <row r="7423" hidden="1" x14ac:dyDescent="0.2"/>
    <row r="7424" hidden="1" x14ac:dyDescent="0.2"/>
    <row r="7425" hidden="1" x14ac:dyDescent="0.2"/>
    <row r="7426" hidden="1" x14ac:dyDescent="0.2"/>
    <row r="7427" hidden="1" x14ac:dyDescent="0.2"/>
    <row r="7428" hidden="1" x14ac:dyDescent="0.2"/>
    <row r="7429" hidden="1" x14ac:dyDescent="0.2"/>
    <row r="7430" hidden="1" x14ac:dyDescent="0.2"/>
    <row r="7431" hidden="1" x14ac:dyDescent="0.2"/>
    <row r="7432" hidden="1" x14ac:dyDescent="0.2"/>
    <row r="7433" hidden="1" x14ac:dyDescent="0.2"/>
    <row r="7434" hidden="1" x14ac:dyDescent="0.2"/>
    <row r="7435" hidden="1" x14ac:dyDescent="0.2"/>
    <row r="7436" hidden="1" x14ac:dyDescent="0.2"/>
    <row r="7437" hidden="1" x14ac:dyDescent="0.2"/>
    <row r="7438" hidden="1" x14ac:dyDescent="0.2"/>
    <row r="7439" hidden="1" x14ac:dyDescent="0.2"/>
    <row r="7440" hidden="1" x14ac:dyDescent="0.2"/>
    <row r="7441" hidden="1" x14ac:dyDescent="0.2"/>
    <row r="7442" hidden="1" x14ac:dyDescent="0.2"/>
    <row r="7443" hidden="1" x14ac:dyDescent="0.2"/>
    <row r="7444" hidden="1" x14ac:dyDescent="0.2"/>
    <row r="7445" hidden="1" x14ac:dyDescent="0.2"/>
    <row r="7446" hidden="1" x14ac:dyDescent="0.2"/>
    <row r="7447" hidden="1" x14ac:dyDescent="0.2"/>
    <row r="7448" hidden="1" x14ac:dyDescent="0.2"/>
    <row r="7449" hidden="1" x14ac:dyDescent="0.2"/>
    <row r="7450" hidden="1" x14ac:dyDescent="0.2"/>
    <row r="7451" hidden="1" x14ac:dyDescent="0.2"/>
    <row r="7452" hidden="1" x14ac:dyDescent="0.2"/>
    <row r="7453" hidden="1" x14ac:dyDescent="0.2"/>
    <row r="7454" hidden="1" x14ac:dyDescent="0.2"/>
    <row r="7455" hidden="1" x14ac:dyDescent="0.2"/>
    <row r="7456" hidden="1" x14ac:dyDescent="0.2"/>
    <row r="7457" hidden="1" x14ac:dyDescent="0.2"/>
    <row r="7458" hidden="1" x14ac:dyDescent="0.2"/>
    <row r="7459" hidden="1" x14ac:dyDescent="0.2"/>
    <row r="7460" hidden="1" x14ac:dyDescent="0.2"/>
    <row r="7461" hidden="1" x14ac:dyDescent="0.2"/>
    <row r="7462" hidden="1" x14ac:dyDescent="0.2"/>
    <row r="7463" hidden="1" x14ac:dyDescent="0.2"/>
    <row r="7464" hidden="1" x14ac:dyDescent="0.2"/>
    <row r="7465" hidden="1" x14ac:dyDescent="0.2"/>
    <row r="7466" hidden="1" x14ac:dyDescent="0.2"/>
    <row r="7467" hidden="1" x14ac:dyDescent="0.2"/>
    <row r="7468" hidden="1" x14ac:dyDescent="0.2"/>
    <row r="7469" hidden="1" x14ac:dyDescent="0.2"/>
    <row r="7470" hidden="1" x14ac:dyDescent="0.2"/>
    <row r="7471" hidden="1" x14ac:dyDescent="0.2"/>
    <row r="7472" hidden="1" x14ac:dyDescent="0.2"/>
    <row r="7473" hidden="1" x14ac:dyDescent="0.2"/>
    <row r="7474" hidden="1" x14ac:dyDescent="0.2"/>
    <row r="7475" hidden="1" x14ac:dyDescent="0.2"/>
    <row r="7476" hidden="1" x14ac:dyDescent="0.2"/>
    <row r="7477" hidden="1" x14ac:dyDescent="0.2"/>
    <row r="7478" hidden="1" x14ac:dyDescent="0.2"/>
    <row r="7479" hidden="1" x14ac:dyDescent="0.2"/>
    <row r="7480" hidden="1" x14ac:dyDescent="0.2"/>
    <row r="7481" hidden="1" x14ac:dyDescent="0.2"/>
    <row r="7482" hidden="1" x14ac:dyDescent="0.2"/>
    <row r="7483" hidden="1" x14ac:dyDescent="0.2"/>
    <row r="7484" hidden="1" x14ac:dyDescent="0.2"/>
    <row r="7485" hidden="1" x14ac:dyDescent="0.2"/>
    <row r="7486" hidden="1" x14ac:dyDescent="0.2"/>
    <row r="7487" hidden="1" x14ac:dyDescent="0.2"/>
    <row r="7488" hidden="1" x14ac:dyDescent="0.2"/>
    <row r="7489" hidden="1" x14ac:dyDescent="0.2"/>
    <row r="7490" hidden="1" x14ac:dyDescent="0.2"/>
    <row r="7491" hidden="1" x14ac:dyDescent="0.2"/>
    <row r="7492" hidden="1" x14ac:dyDescent="0.2"/>
    <row r="7493" hidden="1" x14ac:dyDescent="0.2"/>
    <row r="7494" hidden="1" x14ac:dyDescent="0.2"/>
    <row r="7495" hidden="1" x14ac:dyDescent="0.2"/>
    <row r="7496" hidden="1" x14ac:dyDescent="0.2"/>
    <row r="7497" hidden="1" x14ac:dyDescent="0.2"/>
    <row r="7498" hidden="1" x14ac:dyDescent="0.2"/>
    <row r="7499" hidden="1" x14ac:dyDescent="0.2"/>
    <row r="7500" hidden="1" x14ac:dyDescent="0.2"/>
    <row r="7501" hidden="1" x14ac:dyDescent="0.2"/>
    <row r="7502" hidden="1" x14ac:dyDescent="0.2"/>
    <row r="7503" hidden="1" x14ac:dyDescent="0.2"/>
    <row r="7504" hidden="1" x14ac:dyDescent="0.2"/>
    <row r="7505" hidden="1" x14ac:dyDescent="0.2"/>
    <row r="7506" hidden="1" x14ac:dyDescent="0.2"/>
    <row r="7507" hidden="1" x14ac:dyDescent="0.2"/>
    <row r="7508" hidden="1" x14ac:dyDescent="0.2"/>
    <row r="7509" hidden="1" x14ac:dyDescent="0.2"/>
    <row r="7510" hidden="1" x14ac:dyDescent="0.2"/>
    <row r="7511" hidden="1" x14ac:dyDescent="0.2"/>
    <row r="7512" hidden="1" x14ac:dyDescent="0.2"/>
    <row r="7513" hidden="1" x14ac:dyDescent="0.2"/>
    <row r="7514" hidden="1" x14ac:dyDescent="0.2"/>
    <row r="7515" hidden="1" x14ac:dyDescent="0.2"/>
    <row r="7516" hidden="1" x14ac:dyDescent="0.2"/>
    <row r="7517" hidden="1" x14ac:dyDescent="0.2"/>
    <row r="7518" hidden="1" x14ac:dyDescent="0.2"/>
    <row r="7519" hidden="1" x14ac:dyDescent="0.2"/>
    <row r="7520" hidden="1" x14ac:dyDescent="0.2"/>
    <row r="7521" hidden="1" x14ac:dyDescent="0.2"/>
    <row r="7522" hidden="1" x14ac:dyDescent="0.2"/>
    <row r="7523" hidden="1" x14ac:dyDescent="0.2"/>
    <row r="7524" hidden="1" x14ac:dyDescent="0.2"/>
    <row r="7525" hidden="1" x14ac:dyDescent="0.2"/>
    <row r="7526" hidden="1" x14ac:dyDescent="0.2"/>
    <row r="7527" hidden="1" x14ac:dyDescent="0.2"/>
    <row r="7528" hidden="1" x14ac:dyDescent="0.2"/>
    <row r="7529" hidden="1" x14ac:dyDescent="0.2"/>
    <row r="7530" hidden="1" x14ac:dyDescent="0.2"/>
    <row r="7531" hidden="1" x14ac:dyDescent="0.2"/>
    <row r="7532" hidden="1" x14ac:dyDescent="0.2"/>
    <row r="7533" hidden="1" x14ac:dyDescent="0.2"/>
    <row r="7534" hidden="1" x14ac:dyDescent="0.2"/>
    <row r="7535" hidden="1" x14ac:dyDescent="0.2"/>
    <row r="7536" hidden="1" x14ac:dyDescent="0.2"/>
    <row r="7537" hidden="1" x14ac:dyDescent="0.2"/>
    <row r="7538" hidden="1" x14ac:dyDescent="0.2"/>
    <row r="7539" hidden="1" x14ac:dyDescent="0.2"/>
    <row r="7540" hidden="1" x14ac:dyDescent="0.2"/>
    <row r="7541" hidden="1" x14ac:dyDescent="0.2"/>
    <row r="7542" hidden="1" x14ac:dyDescent="0.2"/>
    <row r="7543" hidden="1" x14ac:dyDescent="0.2"/>
    <row r="7544" hidden="1" x14ac:dyDescent="0.2"/>
    <row r="7545" hidden="1" x14ac:dyDescent="0.2"/>
    <row r="7546" hidden="1" x14ac:dyDescent="0.2"/>
    <row r="7547" hidden="1" x14ac:dyDescent="0.2"/>
    <row r="7548" hidden="1" x14ac:dyDescent="0.2"/>
    <row r="7549" hidden="1" x14ac:dyDescent="0.2"/>
    <row r="7550" hidden="1" x14ac:dyDescent="0.2"/>
    <row r="7551" hidden="1" x14ac:dyDescent="0.2"/>
    <row r="7552" hidden="1" x14ac:dyDescent="0.2"/>
    <row r="7553" hidden="1" x14ac:dyDescent="0.2"/>
    <row r="7554" hidden="1" x14ac:dyDescent="0.2"/>
    <row r="7555" hidden="1" x14ac:dyDescent="0.2"/>
    <row r="7556" hidden="1" x14ac:dyDescent="0.2"/>
    <row r="7557" hidden="1" x14ac:dyDescent="0.2"/>
    <row r="7558" hidden="1" x14ac:dyDescent="0.2"/>
    <row r="7559" hidden="1" x14ac:dyDescent="0.2"/>
    <row r="7560" hidden="1" x14ac:dyDescent="0.2"/>
    <row r="7561" hidden="1" x14ac:dyDescent="0.2"/>
    <row r="7562" hidden="1" x14ac:dyDescent="0.2"/>
    <row r="7563" hidden="1" x14ac:dyDescent="0.2"/>
    <row r="7564" hidden="1" x14ac:dyDescent="0.2"/>
    <row r="7565" hidden="1" x14ac:dyDescent="0.2"/>
    <row r="7566" hidden="1" x14ac:dyDescent="0.2"/>
    <row r="7567" hidden="1" x14ac:dyDescent="0.2"/>
    <row r="7568" hidden="1" x14ac:dyDescent="0.2"/>
    <row r="7569" hidden="1" x14ac:dyDescent="0.2"/>
    <row r="7570" hidden="1" x14ac:dyDescent="0.2"/>
    <row r="7571" hidden="1" x14ac:dyDescent="0.2"/>
    <row r="7572" hidden="1" x14ac:dyDescent="0.2"/>
    <row r="7573" hidden="1" x14ac:dyDescent="0.2"/>
    <row r="7574" hidden="1" x14ac:dyDescent="0.2"/>
    <row r="7575" hidden="1" x14ac:dyDescent="0.2"/>
    <row r="7576" hidden="1" x14ac:dyDescent="0.2"/>
    <row r="7577" hidden="1" x14ac:dyDescent="0.2"/>
    <row r="7578" hidden="1" x14ac:dyDescent="0.2"/>
    <row r="7579" hidden="1" x14ac:dyDescent="0.2"/>
    <row r="7580" hidden="1" x14ac:dyDescent="0.2"/>
    <row r="7581" hidden="1" x14ac:dyDescent="0.2"/>
    <row r="7582" hidden="1" x14ac:dyDescent="0.2"/>
    <row r="7583" hidden="1" x14ac:dyDescent="0.2"/>
    <row r="7584" hidden="1" x14ac:dyDescent="0.2"/>
    <row r="7585" hidden="1" x14ac:dyDescent="0.2"/>
    <row r="7586" hidden="1" x14ac:dyDescent="0.2"/>
    <row r="7587" hidden="1" x14ac:dyDescent="0.2"/>
    <row r="7588" hidden="1" x14ac:dyDescent="0.2"/>
    <row r="7589" hidden="1" x14ac:dyDescent="0.2"/>
    <row r="7590" hidden="1" x14ac:dyDescent="0.2"/>
    <row r="7591" hidden="1" x14ac:dyDescent="0.2"/>
    <row r="7592" hidden="1" x14ac:dyDescent="0.2"/>
    <row r="7593" hidden="1" x14ac:dyDescent="0.2"/>
    <row r="7594" hidden="1" x14ac:dyDescent="0.2"/>
    <row r="7595" hidden="1" x14ac:dyDescent="0.2"/>
    <row r="7596" hidden="1" x14ac:dyDescent="0.2"/>
    <row r="7597" hidden="1" x14ac:dyDescent="0.2"/>
    <row r="7598" hidden="1" x14ac:dyDescent="0.2"/>
    <row r="7599" hidden="1" x14ac:dyDescent="0.2"/>
    <row r="7600" hidden="1" x14ac:dyDescent="0.2"/>
    <row r="7601" hidden="1" x14ac:dyDescent="0.2"/>
    <row r="7602" hidden="1" x14ac:dyDescent="0.2"/>
    <row r="7603" hidden="1" x14ac:dyDescent="0.2"/>
    <row r="7604" hidden="1" x14ac:dyDescent="0.2"/>
    <row r="7605" hidden="1" x14ac:dyDescent="0.2"/>
    <row r="7606" hidden="1" x14ac:dyDescent="0.2"/>
    <row r="7607" hidden="1" x14ac:dyDescent="0.2"/>
    <row r="7608" hidden="1" x14ac:dyDescent="0.2"/>
    <row r="7609" hidden="1" x14ac:dyDescent="0.2"/>
    <row r="7610" hidden="1" x14ac:dyDescent="0.2"/>
    <row r="7611" hidden="1" x14ac:dyDescent="0.2"/>
    <row r="7612" hidden="1" x14ac:dyDescent="0.2"/>
    <row r="7613" hidden="1" x14ac:dyDescent="0.2"/>
    <row r="7614" hidden="1" x14ac:dyDescent="0.2"/>
    <row r="7615" hidden="1" x14ac:dyDescent="0.2"/>
    <row r="7616" hidden="1" x14ac:dyDescent="0.2"/>
    <row r="7617" hidden="1" x14ac:dyDescent="0.2"/>
    <row r="7618" hidden="1" x14ac:dyDescent="0.2"/>
    <row r="7619" hidden="1" x14ac:dyDescent="0.2"/>
    <row r="7620" hidden="1" x14ac:dyDescent="0.2"/>
    <row r="7621" hidden="1" x14ac:dyDescent="0.2"/>
    <row r="7622" hidden="1" x14ac:dyDescent="0.2"/>
    <row r="7623" hidden="1" x14ac:dyDescent="0.2"/>
    <row r="7624" hidden="1" x14ac:dyDescent="0.2"/>
    <row r="7625" hidden="1" x14ac:dyDescent="0.2"/>
    <row r="7626" hidden="1" x14ac:dyDescent="0.2"/>
    <row r="7627" hidden="1" x14ac:dyDescent="0.2"/>
    <row r="7628" hidden="1" x14ac:dyDescent="0.2"/>
    <row r="7629" hidden="1" x14ac:dyDescent="0.2"/>
    <row r="7630" hidden="1" x14ac:dyDescent="0.2"/>
    <row r="7631" hidden="1" x14ac:dyDescent="0.2"/>
    <row r="7632" hidden="1" x14ac:dyDescent="0.2"/>
    <row r="7633" hidden="1" x14ac:dyDescent="0.2"/>
    <row r="7634" hidden="1" x14ac:dyDescent="0.2"/>
    <row r="7635" hidden="1" x14ac:dyDescent="0.2"/>
    <row r="7636" hidden="1" x14ac:dyDescent="0.2"/>
    <row r="7637" hidden="1" x14ac:dyDescent="0.2"/>
    <row r="7638" hidden="1" x14ac:dyDescent="0.2"/>
    <row r="7639" hidden="1" x14ac:dyDescent="0.2"/>
    <row r="7640" hidden="1" x14ac:dyDescent="0.2"/>
    <row r="7641" hidden="1" x14ac:dyDescent="0.2"/>
    <row r="7642" hidden="1" x14ac:dyDescent="0.2"/>
    <row r="7643" hidden="1" x14ac:dyDescent="0.2"/>
    <row r="7644" hidden="1" x14ac:dyDescent="0.2"/>
    <row r="7645" hidden="1" x14ac:dyDescent="0.2"/>
    <row r="7646" hidden="1" x14ac:dyDescent="0.2"/>
    <row r="7647" hidden="1" x14ac:dyDescent="0.2"/>
    <row r="7648" hidden="1" x14ac:dyDescent="0.2"/>
    <row r="7649" hidden="1" x14ac:dyDescent="0.2"/>
    <row r="7650" hidden="1" x14ac:dyDescent="0.2"/>
    <row r="7651" hidden="1" x14ac:dyDescent="0.2"/>
    <row r="7652" hidden="1" x14ac:dyDescent="0.2"/>
    <row r="7653" hidden="1" x14ac:dyDescent="0.2"/>
    <row r="7654" hidden="1" x14ac:dyDescent="0.2"/>
    <row r="7655" hidden="1" x14ac:dyDescent="0.2"/>
    <row r="7656" hidden="1" x14ac:dyDescent="0.2"/>
    <row r="7657" hidden="1" x14ac:dyDescent="0.2"/>
    <row r="7658" hidden="1" x14ac:dyDescent="0.2"/>
    <row r="7659" hidden="1" x14ac:dyDescent="0.2"/>
    <row r="7660" hidden="1" x14ac:dyDescent="0.2"/>
    <row r="7661" hidden="1" x14ac:dyDescent="0.2"/>
    <row r="7662" hidden="1" x14ac:dyDescent="0.2"/>
    <row r="7663" hidden="1" x14ac:dyDescent="0.2"/>
    <row r="7664" hidden="1" x14ac:dyDescent="0.2"/>
    <row r="7665" hidden="1" x14ac:dyDescent="0.2"/>
    <row r="7666" hidden="1" x14ac:dyDescent="0.2"/>
    <row r="7667" hidden="1" x14ac:dyDescent="0.2"/>
    <row r="7668" hidden="1" x14ac:dyDescent="0.2"/>
    <row r="7669" hidden="1" x14ac:dyDescent="0.2"/>
    <row r="7670" hidden="1" x14ac:dyDescent="0.2"/>
    <row r="7671" hidden="1" x14ac:dyDescent="0.2"/>
    <row r="7672" hidden="1" x14ac:dyDescent="0.2"/>
    <row r="7673" hidden="1" x14ac:dyDescent="0.2"/>
    <row r="7674" hidden="1" x14ac:dyDescent="0.2"/>
    <row r="7675" hidden="1" x14ac:dyDescent="0.2"/>
    <row r="7676" hidden="1" x14ac:dyDescent="0.2"/>
    <row r="7677" hidden="1" x14ac:dyDescent="0.2"/>
    <row r="7678" hidden="1" x14ac:dyDescent="0.2"/>
    <row r="7679" hidden="1" x14ac:dyDescent="0.2"/>
    <row r="7680" hidden="1" x14ac:dyDescent="0.2"/>
    <row r="7681" hidden="1" x14ac:dyDescent="0.2"/>
    <row r="7682" hidden="1" x14ac:dyDescent="0.2"/>
    <row r="7683" hidden="1" x14ac:dyDescent="0.2"/>
    <row r="7684" hidden="1" x14ac:dyDescent="0.2"/>
    <row r="7685" hidden="1" x14ac:dyDescent="0.2"/>
    <row r="7686" hidden="1" x14ac:dyDescent="0.2"/>
    <row r="7687" hidden="1" x14ac:dyDescent="0.2"/>
    <row r="7688" hidden="1" x14ac:dyDescent="0.2"/>
    <row r="7689" hidden="1" x14ac:dyDescent="0.2"/>
    <row r="7690" hidden="1" x14ac:dyDescent="0.2"/>
    <row r="7691" hidden="1" x14ac:dyDescent="0.2"/>
    <row r="7692" hidden="1" x14ac:dyDescent="0.2"/>
    <row r="7693" hidden="1" x14ac:dyDescent="0.2"/>
    <row r="7694" hidden="1" x14ac:dyDescent="0.2"/>
    <row r="7695" hidden="1" x14ac:dyDescent="0.2"/>
    <row r="7696" hidden="1" x14ac:dyDescent="0.2"/>
    <row r="7697" hidden="1" x14ac:dyDescent="0.2"/>
    <row r="7698" hidden="1" x14ac:dyDescent="0.2"/>
    <row r="7699" hidden="1" x14ac:dyDescent="0.2"/>
    <row r="7700" hidden="1" x14ac:dyDescent="0.2"/>
    <row r="7701" hidden="1" x14ac:dyDescent="0.2"/>
    <row r="7702" hidden="1" x14ac:dyDescent="0.2"/>
    <row r="7703" hidden="1" x14ac:dyDescent="0.2"/>
    <row r="7704" hidden="1" x14ac:dyDescent="0.2"/>
    <row r="7705" hidden="1" x14ac:dyDescent="0.2"/>
    <row r="7706" hidden="1" x14ac:dyDescent="0.2"/>
    <row r="7707" hidden="1" x14ac:dyDescent="0.2"/>
    <row r="7708" hidden="1" x14ac:dyDescent="0.2"/>
    <row r="7709" hidden="1" x14ac:dyDescent="0.2"/>
    <row r="7710" hidden="1" x14ac:dyDescent="0.2"/>
    <row r="7711" hidden="1" x14ac:dyDescent="0.2"/>
    <row r="7712" hidden="1" x14ac:dyDescent="0.2"/>
    <row r="7713" hidden="1" x14ac:dyDescent="0.2"/>
    <row r="7714" hidden="1" x14ac:dyDescent="0.2"/>
    <row r="7715" hidden="1" x14ac:dyDescent="0.2"/>
    <row r="7716" hidden="1" x14ac:dyDescent="0.2"/>
    <row r="7717" hidden="1" x14ac:dyDescent="0.2"/>
    <row r="7718" hidden="1" x14ac:dyDescent="0.2"/>
    <row r="7719" hidden="1" x14ac:dyDescent="0.2"/>
    <row r="7720" hidden="1" x14ac:dyDescent="0.2"/>
    <row r="7721" hidden="1" x14ac:dyDescent="0.2"/>
    <row r="7722" hidden="1" x14ac:dyDescent="0.2"/>
    <row r="7723" hidden="1" x14ac:dyDescent="0.2"/>
    <row r="7724" hidden="1" x14ac:dyDescent="0.2"/>
    <row r="7725" hidden="1" x14ac:dyDescent="0.2"/>
    <row r="7726" hidden="1" x14ac:dyDescent="0.2"/>
    <row r="7727" hidden="1" x14ac:dyDescent="0.2"/>
    <row r="7728" hidden="1" x14ac:dyDescent="0.2"/>
    <row r="7729" hidden="1" x14ac:dyDescent="0.2"/>
    <row r="7730" hidden="1" x14ac:dyDescent="0.2"/>
    <row r="7731" hidden="1" x14ac:dyDescent="0.2"/>
    <row r="7732" hidden="1" x14ac:dyDescent="0.2"/>
    <row r="7733" hidden="1" x14ac:dyDescent="0.2"/>
    <row r="7734" hidden="1" x14ac:dyDescent="0.2"/>
    <row r="7735" hidden="1" x14ac:dyDescent="0.2"/>
    <row r="7736" hidden="1" x14ac:dyDescent="0.2"/>
    <row r="7737" hidden="1" x14ac:dyDescent="0.2"/>
    <row r="7738" hidden="1" x14ac:dyDescent="0.2"/>
    <row r="7739" hidden="1" x14ac:dyDescent="0.2"/>
    <row r="7740" hidden="1" x14ac:dyDescent="0.2"/>
    <row r="7741" hidden="1" x14ac:dyDescent="0.2"/>
    <row r="7742" hidden="1" x14ac:dyDescent="0.2"/>
    <row r="7743" hidden="1" x14ac:dyDescent="0.2"/>
    <row r="7744" hidden="1" x14ac:dyDescent="0.2"/>
    <row r="7745" hidden="1" x14ac:dyDescent="0.2"/>
    <row r="7746" hidden="1" x14ac:dyDescent="0.2"/>
    <row r="7747" hidden="1" x14ac:dyDescent="0.2"/>
    <row r="7748" hidden="1" x14ac:dyDescent="0.2"/>
    <row r="7749" hidden="1" x14ac:dyDescent="0.2"/>
    <row r="7750" hidden="1" x14ac:dyDescent="0.2"/>
    <row r="7751" hidden="1" x14ac:dyDescent="0.2"/>
    <row r="7752" hidden="1" x14ac:dyDescent="0.2"/>
    <row r="7753" hidden="1" x14ac:dyDescent="0.2"/>
    <row r="7754" hidden="1" x14ac:dyDescent="0.2"/>
    <row r="7755" hidden="1" x14ac:dyDescent="0.2"/>
    <row r="7756" hidden="1" x14ac:dyDescent="0.2"/>
    <row r="7757" hidden="1" x14ac:dyDescent="0.2"/>
    <row r="7758" hidden="1" x14ac:dyDescent="0.2"/>
    <row r="7759" hidden="1" x14ac:dyDescent="0.2"/>
    <row r="7760" hidden="1" x14ac:dyDescent="0.2"/>
    <row r="7761" hidden="1" x14ac:dyDescent="0.2"/>
    <row r="7762" hidden="1" x14ac:dyDescent="0.2"/>
    <row r="7763" hidden="1" x14ac:dyDescent="0.2"/>
    <row r="7764" hidden="1" x14ac:dyDescent="0.2"/>
    <row r="7765" hidden="1" x14ac:dyDescent="0.2"/>
    <row r="7766" hidden="1" x14ac:dyDescent="0.2"/>
    <row r="7767" hidden="1" x14ac:dyDescent="0.2"/>
    <row r="7768" hidden="1" x14ac:dyDescent="0.2"/>
    <row r="7769" hidden="1" x14ac:dyDescent="0.2"/>
    <row r="7770" hidden="1" x14ac:dyDescent="0.2"/>
    <row r="7771" hidden="1" x14ac:dyDescent="0.2"/>
    <row r="7772" hidden="1" x14ac:dyDescent="0.2"/>
    <row r="7773" hidden="1" x14ac:dyDescent="0.2"/>
    <row r="7774" hidden="1" x14ac:dyDescent="0.2"/>
    <row r="7775" hidden="1" x14ac:dyDescent="0.2"/>
    <row r="7776" hidden="1" x14ac:dyDescent="0.2"/>
    <row r="7777" hidden="1" x14ac:dyDescent="0.2"/>
    <row r="7778" hidden="1" x14ac:dyDescent="0.2"/>
    <row r="7779" hidden="1" x14ac:dyDescent="0.2"/>
    <row r="7780" hidden="1" x14ac:dyDescent="0.2"/>
    <row r="7781" hidden="1" x14ac:dyDescent="0.2"/>
    <row r="7782" hidden="1" x14ac:dyDescent="0.2"/>
    <row r="7783" hidden="1" x14ac:dyDescent="0.2"/>
    <row r="7784" hidden="1" x14ac:dyDescent="0.2"/>
    <row r="7785" hidden="1" x14ac:dyDescent="0.2"/>
    <row r="7786" hidden="1" x14ac:dyDescent="0.2"/>
    <row r="7787" hidden="1" x14ac:dyDescent="0.2"/>
    <row r="7788" hidden="1" x14ac:dyDescent="0.2"/>
    <row r="7789" hidden="1" x14ac:dyDescent="0.2"/>
    <row r="7790" hidden="1" x14ac:dyDescent="0.2"/>
    <row r="7791" hidden="1" x14ac:dyDescent="0.2"/>
    <row r="7792" hidden="1" x14ac:dyDescent="0.2"/>
    <row r="7793" hidden="1" x14ac:dyDescent="0.2"/>
    <row r="7794" hidden="1" x14ac:dyDescent="0.2"/>
    <row r="7795" hidden="1" x14ac:dyDescent="0.2"/>
    <row r="7796" hidden="1" x14ac:dyDescent="0.2"/>
    <row r="7797" hidden="1" x14ac:dyDescent="0.2"/>
    <row r="7798" hidden="1" x14ac:dyDescent="0.2"/>
    <row r="7799" hidden="1" x14ac:dyDescent="0.2"/>
    <row r="7800" hidden="1" x14ac:dyDescent="0.2"/>
    <row r="7801" hidden="1" x14ac:dyDescent="0.2"/>
    <row r="7802" hidden="1" x14ac:dyDescent="0.2"/>
    <row r="7803" hidden="1" x14ac:dyDescent="0.2"/>
    <row r="7804" hidden="1" x14ac:dyDescent="0.2"/>
    <row r="7805" hidden="1" x14ac:dyDescent="0.2"/>
    <row r="7806" hidden="1" x14ac:dyDescent="0.2"/>
    <row r="7807" hidden="1" x14ac:dyDescent="0.2"/>
    <row r="7808" hidden="1" x14ac:dyDescent="0.2"/>
    <row r="7809" hidden="1" x14ac:dyDescent="0.2"/>
    <row r="7810" hidden="1" x14ac:dyDescent="0.2"/>
    <row r="7811" hidden="1" x14ac:dyDescent="0.2"/>
    <row r="7812" hidden="1" x14ac:dyDescent="0.2"/>
    <row r="7813" hidden="1" x14ac:dyDescent="0.2"/>
    <row r="7814" hidden="1" x14ac:dyDescent="0.2"/>
    <row r="7815" hidden="1" x14ac:dyDescent="0.2"/>
    <row r="7816" hidden="1" x14ac:dyDescent="0.2"/>
    <row r="7817" hidden="1" x14ac:dyDescent="0.2"/>
    <row r="7818" hidden="1" x14ac:dyDescent="0.2"/>
    <row r="7819" hidden="1" x14ac:dyDescent="0.2"/>
    <row r="7820" hidden="1" x14ac:dyDescent="0.2"/>
    <row r="7821" hidden="1" x14ac:dyDescent="0.2"/>
    <row r="7822" hidden="1" x14ac:dyDescent="0.2"/>
    <row r="7823" hidden="1" x14ac:dyDescent="0.2"/>
    <row r="7824" hidden="1" x14ac:dyDescent="0.2"/>
    <row r="7825" hidden="1" x14ac:dyDescent="0.2"/>
    <row r="7826" hidden="1" x14ac:dyDescent="0.2"/>
    <row r="7827" hidden="1" x14ac:dyDescent="0.2"/>
    <row r="7828" hidden="1" x14ac:dyDescent="0.2"/>
    <row r="7829" hidden="1" x14ac:dyDescent="0.2"/>
    <row r="7830" hidden="1" x14ac:dyDescent="0.2"/>
    <row r="7831" hidden="1" x14ac:dyDescent="0.2"/>
    <row r="7832" hidden="1" x14ac:dyDescent="0.2"/>
    <row r="7833" hidden="1" x14ac:dyDescent="0.2"/>
    <row r="7834" hidden="1" x14ac:dyDescent="0.2"/>
    <row r="7835" hidden="1" x14ac:dyDescent="0.2"/>
    <row r="7836" hidden="1" x14ac:dyDescent="0.2"/>
    <row r="7837" hidden="1" x14ac:dyDescent="0.2"/>
    <row r="7838" hidden="1" x14ac:dyDescent="0.2"/>
    <row r="7839" hidden="1" x14ac:dyDescent="0.2"/>
    <row r="7840" hidden="1" x14ac:dyDescent="0.2"/>
    <row r="7841" hidden="1" x14ac:dyDescent="0.2"/>
    <row r="7842" hidden="1" x14ac:dyDescent="0.2"/>
    <row r="7843" hidden="1" x14ac:dyDescent="0.2"/>
    <row r="7844" hidden="1" x14ac:dyDescent="0.2"/>
    <row r="7845" hidden="1" x14ac:dyDescent="0.2"/>
    <row r="7846" hidden="1" x14ac:dyDescent="0.2"/>
    <row r="7847" hidden="1" x14ac:dyDescent="0.2"/>
    <row r="7848" hidden="1" x14ac:dyDescent="0.2"/>
    <row r="7849" hidden="1" x14ac:dyDescent="0.2"/>
    <row r="7850" hidden="1" x14ac:dyDescent="0.2"/>
    <row r="7851" hidden="1" x14ac:dyDescent="0.2"/>
    <row r="7852" hidden="1" x14ac:dyDescent="0.2"/>
    <row r="7853" hidden="1" x14ac:dyDescent="0.2"/>
    <row r="7854" hidden="1" x14ac:dyDescent="0.2"/>
    <row r="7855" hidden="1" x14ac:dyDescent="0.2"/>
    <row r="7856" hidden="1" x14ac:dyDescent="0.2"/>
    <row r="7857" hidden="1" x14ac:dyDescent="0.2"/>
    <row r="7858" hidden="1" x14ac:dyDescent="0.2"/>
    <row r="7859" hidden="1" x14ac:dyDescent="0.2"/>
    <row r="7860" hidden="1" x14ac:dyDescent="0.2"/>
    <row r="7861" hidden="1" x14ac:dyDescent="0.2"/>
    <row r="7862" hidden="1" x14ac:dyDescent="0.2"/>
    <row r="7863" hidden="1" x14ac:dyDescent="0.2"/>
    <row r="7864" hidden="1" x14ac:dyDescent="0.2"/>
    <row r="7865" hidden="1" x14ac:dyDescent="0.2"/>
    <row r="7866" hidden="1" x14ac:dyDescent="0.2"/>
    <row r="7867" hidden="1" x14ac:dyDescent="0.2"/>
    <row r="7868" hidden="1" x14ac:dyDescent="0.2"/>
    <row r="7869" hidden="1" x14ac:dyDescent="0.2"/>
    <row r="7870" hidden="1" x14ac:dyDescent="0.2"/>
    <row r="7871" hidden="1" x14ac:dyDescent="0.2"/>
    <row r="7872" hidden="1" x14ac:dyDescent="0.2"/>
    <row r="7873" hidden="1" x14ac:dyDescent="0.2"/>
    <row r="7874" hidden="1" x14ac:dyDescent="0.2"/>
    <row r="7875" hidden="1" x14ac:dyDescent="0.2"/>
    <row r="7876" hidden="1" x14ac:dyDescent="0.2"/>
    <row r="7877" hidden="1" x14ac:dyDescent="0.2"/>
    <row r="7878" hidden="1" x14ac:dyDescent="0.2"/>
    <row r="7879" hidden="1" x14ac:dyDescent="0.2"/>
    <row r="7880" hidden="1" x14ac:dyDescent="0.2"/>
    <row r="7881" hidden="1" x14ac:dyDescent="0.2"/>
    <row r="7882" hidden="1" x14ac:dyDescent="0.2"/>
    <row r="7883" hidden="1" x14ac:dyDescent="0.2"/>
    <row r="7884" hidden="1" x14ac:dyDescent="0.2"/>
    <row r="7885" hidden="1" x14ac:dyDescent="0.2"/>
    <row r="7886" hidden="1" x14ac:dyDescent="0.2"/>
    <row r="7887" hidden="1" x14ac:dyDescent="0.2"/>
    <row r="7888" hidden="1" x14ac:dyDescent="0.2"/>
    <row r="7889" hidden="1" x14ac:dyDescent="0.2"/>
    <row r="7890" hidden="1" x14ac:dyDescent="0.2"/>
    <row r="7891" hidden="1" x14ac:dyDescent="0.2"/>
    <row r="7892" hidden="1" x14ac:dyDescent="0.2"/>
    <row r="7893" hidden="1" x14ac:dyDescent="0.2"/>
    <row r="7894" hidden="1" x14ac:dyDescent="0.2"/>
    <row r="7895" hidden="1" x14ac:dyDescent="0.2"/>
    <row r="7896" hidden="1" x14ac:dyDescent="0.2"/>
    <row r="7897" hidden="1" x14ac:dyDescent="0.2"/>
    <row r="7898" hidden="1" x14ac:dyDescent="0.2"/>
    <row r="7899" hidden="1" x14ac:dyDescent="0.2"/>
    <row r="7900" hidden="1" x14ac:dyDescent="0.2"/>
    <row r="7901" hidden="1" x14ac:dyDescent="0.2"/>
    <row r="7902" hidden="1" x14ac:dyDescent="0.2"/>
    <row r="7903" hidden="1" x14ac:dyDescent="0.2"/>
    <row r="7904" hidden="1" x14ac:dyDescent="0.2"/>
    <row r="7905" hidden="1" x14ac:dyDescent="0.2"/>
    <row r="7906" hidden="1" x14ac:dyDescent="0.2"/>
    <row r="7907" hidden="1" x14ac:dyDescent="0.2"/>
    <row r="7908" hidden="1" x14ac:dyDescent="0.2"/>
    <row r="7909" hidden="1" x14ac:dyDescent="0.2"/>
    <row r="7910" hidden="1" x14ac:dyDescent="0.2"/>
    <row r="7911" hidden="1" x14ac:dyDescent="0.2"/>
    <row r="7912" hidden="1" x14ac:dyDescent="0.2"/>
    <row r="7913" hidden="1" x14ac:dyDescent="0.2"/>
    <row r="7914" hidden="1" x14ac:dyDescent="0.2"/>
    <row r="7915" hidden="1" x14ac:dyDescent="0.2"/>
    <row r="7916" hidden="1" x14ac:dyDescent="0.2"/>
    <row r="7917" hidden="1" x14ac:dyDescent="0.2"/>
    <row r="7918" hidden="1" x14ac:dyDescent="0.2"/>
    <row r="7919" hidden="1" x14ac:dyDescent="0.2"/>
    <row r="7920" hidden="1" x14ac:dyDescent="0.2"/>
    <row r="7921" hidden="1" x14ac:dyDescent="0.2"/>
    <row r="7922" hidden="1" x14ac:dyDescent="0.2"/>
    <row r="7923" hidden="1" x14ac:dyDescent="0.2"/>
    <row r="7924" hidden="1" x14ac:dyDescent="0.2"/>
    <row r="7925" hidden="1" x14ac:dyDescent="0.2"/>
    <row r="7926" hidden="1" x14ac:dyDescent="0.2"/>
    <row r="7927" hidden="1" x14ac:dyDescent="0.2"/>
    <row r="7928" hidden="1" x14ac:dyDescent="0.2"/>
    <row r="7929" hidden="1" x14ac:dyDescent="0.2"/>
    <row r="7930" hidden="1" x14ac:dyDescent="0.2"/>
    <row r="7931" hidden="1" x14ac:dyDescent="0.2"/>
    <row r="7932" hidden="1" x14ac:dyDescent="0.2"/>
    <row r="7933" hidden="1" x14ac:dyDescent="0.2"/>
    <row r="7934" hidden="1" x14ac:dyDescent="0.2"/>
    <row r="7935" hidden="1" x14ac:dyDescent="0.2"/>
    <row r="7936" hidden="1" x14ac:dyDescent="0.2"/>
    <row r="7937" hidden="1" x14ac:dyDescent="0.2"/>
    <row r="7938" hidden="1" x14ac:dyDescent="0.2"/>
    <row r="7939" hidden="1" x14ac:dyDescent="0.2"/>
    <row r="7940" hidden="1" x14ac:dyDescent="0.2"/>
    <row r="7941" hidden="1" x14ac:dyDescent="0.2"/>
    <row r="7942" hidden="1" x14ac:dyDescent="0.2"/>
    <row r="7943" hidden="1" x14ac:dyDescent="0.2"/>
    <row r="7944" hidden="1" x14ac:dyDescent="0.2"/>
    <row r="7945" hidden="1" x14ac:dyDescent="0.2"/>
    <row r="7946" hidden="1" x14ac:dyDescent="0.2"/>
    <row r="7947" hidden="1" x14ac:dyDescent="0.2"/>
    <row r="7948" hidden="1" x14ac:dyDescent="0.2"/>
    <row r="7949" hidden="1" x14ac:dyDescent="0.2"/>
    <row r="7950" hidden="1" x14ac:dyDescent="0.2"/>
    <row r="7951" hidden="1" x14ac:dyDescent="0.2"/>
    <row r="7952" hidden="1" x14ac:dyDescent="0.2"/>
    <row r="7953" hidden="1" x14ac:dyDescent="0.2"/>
    <row r="7954" hidden="1" x14ac:dyDescent="0.2"/>
    <row r="7955" hidden="1" x14ac:dyDescent="0.2"/>
    <row r="7956" hidden="1" x14ac:dyDescent="0.2"/>
    <row r="7957" hidden="1" x14ac:dyDescent="0.2"/>
    <row r="7958" hidden="1" x14ac:dyDescent="0.2"/>
    <row r="7959" hidden="1" x14ac:dyDescent="0.2"/>
    <row r="7960" hidden="1" x14ac:dyDescent="0.2"/>
    <row r="7961" hidden="1" x14ac:dyDescent="0.2"/>
    <row r="7962" hidden="1" x14ac:dyDescent="0.2"/>
    <row r="7963" hidden="1" x14ac:dyDescent="0.2"/>
    <row r="7964" hidden="1" x14ac:dyDescent="0.2"/>
    <row r="7965" hidden="1" x14ac:dyDescent="0.2"/>
    <row r="7966" hidden="1" x14ac:dyDescent="0.2"/>
    <row r="7967" hidden="1" x14ac:dyDescent="0.2"/>
    <row r="7968" hidden="1" x14ac:dyDescent="0.2"/>
    <row r="7969" hidden="1" x14ac:dyDescent="0.2"/>
    <row r="7970" hidden="1" x14ac:dyDescent="0.2"/>
    <row r="7971" hidden="1" x14ac:dyDescent="0.2"/>
    <row r="7972" hidden="1" x14ac:dyDescent="0.2"/>
    <row r="7973" hidden="1" x14ac:dyDescent="0.2"/>
    <row r="7974" hidden="1" x14ac:dyDescent="0.2"/>
    <row r="7975" hidden="1" x14ac:dyDescent="0.2"/>
    <row r="7976" hidden="1" x14ac:dyDescent="0.2"/>
    <row r="7977" hidden="1" x14ac:dyDescent="0.2"/>
    <row r="7978" hidden="1" x14ac:dyDescent="0.2"/>
    <row r="7979" hidden="1" x14ac:dyDescent="0.2"/>
    <row r="7980" hidden="1" x14ac:dyDescent="0.2"/>
    <row r="7981" hidden="1" x14ac:dyDescent="0.2"/>
    <row r="7982" hidden="1" x14ac:dyDescent="0.2"/>
    <row r="7983" hidden="1" x14ac:dyDescent="0.2"/>
    <row r="7984" hidden="1" x14ac:dyDescent="0.2"/>
    <row r="7985" hidden="1" x14ac:dyDescent="0.2"/>
    <row r="7986" hidden="1" x14ac:dyDescent="0.2"/>
    <row r="7987" hidden="1" x14ac:dyDescent="0.2"/>
    <row r="7988" hidden="1" x14ac:dyDescent="0.2"/>
    <row r="7989" hidden="1" x14ac:dyDescent="0.2"/>
    <row r="7990" hidden="1" x14ac:dyDescent="0.2"/>
    <row r="7991" hidden="1" x14ac:dyDescent="0.2"/>
    <row r="7992" hidden="1" x14ac:dyDescent="0.2"/>
    <row r="7993" hidden="1" x14ac:dyDescent="0.2"/>
    <row r="7994" hidden="1" x14ac:dyDescent="0.2"/>
    <row r="7995" hidden="1" x14ac:dyDescent="0.2"/>
    <row r="7996" hidden="1" x14ac:dyDescent="0.2"/>
    <row r="7997" hidden="1" x14ac:dyDescent="0.2"/>
    <row r="7998" hidden="1" x14ac:dyDescent="0.2"/>
    <row r="7999" hidden="1" x14ac:dyDescent="0.2"/>
    <row r="8000" hidden="1" x14ac:dyDescent="0.2"/>
    <row r="8001" hidden="1" x14ac:dyDescent="0.2"/>
    <row r="8002" hidden="1" x14ac:dyDescent="0.2"/>
    <row r="8003" hidden="1" x14ac:dyDescent="0.2"/>
    <row r="8004" hidden="1" x14ac:dyDescent="0.2"/>
    <row r="8005" hidden="1" x14ac:dyDescent="0.2"/>
    <row r="8006" hidden="1" x14ac:dyDescent="0.2"/>
    <row r="8007" hidden="1" x14ac:dyDescent="0.2"/>
    <row r="8008" hidden="1" x14ac:dyDescent="0.2"/>
    <row r="8009" hidden="1" x14ac:dyDescent="0.2"/>
    <row r="8010" hidden="1" x14ac:dyDescent="0.2"/>
    <row r="8011" hidden="1" x14ac:dyDescent="0.2"/>
    <row r="8012" hidden="1" x14ac:dyDescent="0.2"/>
    <row r="8013" hidden="1" x14ac:dyDescent="0.2"/>
    <row r="8014" hidden="1" x14ac:dyDescent="0.2"/>
    <row r="8015" hidden="1" x14ac:dyDescent="0.2"/>
    <row r="8016" hidden="1" x14ac:dyDescent="0.2"/>
    <row r="8017" hidden="1" x14ac:dyDescent="0.2"/>
    <row r="8018" hidden="1" x14ac:dyDescent="0.2"/>
    <row r="8019" hidden="1" x14ac:dyDescent="0.2"/>
    <row r="8020" hidden="1" x14ac:dyDescent="0.2"/>
    <row r="8021" hidden="1" x14ac:dyDescent="0.2"/>
    <row r="8022" hidden="1" x14ac:dyDescent="0.2"/>
    <row r="8023" hidden="1" x14ac:dyDescent="0.2"/>
    <row r="8024" hidden="1" x14ac:dyDescent="0.2"/>
    <row r="8025" hidden="1" x14ac:dyDescent="0.2"/>
    <row r="8026" hidden="1" x14ac:dyDescent="0.2"/>
    <row r="8027" hidden="1" x14ac:dyDescent="0.2"/>
    <row r="8028" hidden="1" x14ac:dyDescent="0.2"/>
    <row r="8029" hidden="1" x14ac:dyDescent="0.2"/>
    <row r="8030" hidden="1" x14ac:dyDescent="0.2"/>
    <row r="8031" hidden="1" x14ac:dyDescent="0.2"/>
    <row r="8032" hidden="1" x14ac:dyDescent="0.2"/>
    <row r="8033" hidden="1" x14ac:dyDescent="0.2"/>
    <row r="8034" hidden="1" x14ac:dyDescent="0.2"/>
    <row r="8035" hidden="1" x14ac:dyDescent="0.2"/>
    <row r="8036" hidden="1" x14ac:dyDescent="0.2"/>
    <row r="8037" hidden="1" x14ac:dyDescent="0.2"/>
    <row r="8038" hidden="1" x14ac:dyDescent="0.2"/>
    <row r="8039" hidden="1" x14ac:dyDescent="0.2"/>
    <row r="8040" hidden="1" x14ac:dyDescent="0.2"/>
    <row r="8041" hidden="1" x14ac:dyDescent="0.2"/>
    <row r="8042" hidden="1" x14ac:dyDescent="0.2"/>
    <row r="8043" hidden="1" x14ac:dyDescent="0.2"/>
    <row r="8044" hidden="1" x14ac:dyDescent="0.2"/>
    <row r="8045" hidden="1" x14ac:dyDescent="0.2"/>
    <row r="8046" hidden="1" x14ac:dyDescent="0.2"/>
    <row r="8047" hidden="1" x14ac:dyDescent="0.2"/>
    <row r="8048" hidden="1" x14ac:dyDescent="0.2"/>
    <row r="8049" hidden="1" x14ac:dyDescent="0.2"/>
    <row r="8050" hidden="1" x14ac:dyDescent="0.2"/>
    <row r="8051" hidden="1" x14ac:dyDescent="0.2"/>
    <row r="8052" hidden="1" x14ac:dyDescent="0.2"/>
    <row r="8053" hidden="1" x14ac:dyDescent="0.2"/>
    <row r="8054" hidden="1" x14ac:dyDescent="0.2"/>
    <row r="8055" hidden="1" x14ac:dyDescent="0.2"/>
    <row r="8056" hidden="1" x14ac:dyDescent="0.2"/>
    <row r="8057" hidden="1" x14ac:dyDescent="0.2"/>
    <row r="8058" hidden="1" x14ac:dyDescent="0.2"/>
    <row r="8059" hidden="1" x14ac:dyDescent="0.2"/>
    <row r="8060" hidden="1" x14ac:dyDescent="0.2"/>
    <row r="8061" hidden="1" x14ac:dyDescent="0.2"/>
    <row r="8062" hidden="1" x14ac:dyDescent="0.2"/>
    <row r="8063" hidden="1" x14ac:dyDescent="0.2"/>
    <row r="8064" hidden="1" x14ac:dyDescent="0.2"/>
    <row r="8065" hidden="1" x14ac:dyDescent="0.2"/>
    <row r="8066" hidden="1" x14ac:dyDescent="0.2"/>
    <row r="8067" hidden="1" x14ac:dyDescent="0.2"/>
    <row r="8068" hidden="1" x14ac:dyDescent="0.2"/>
    <row r="8069" hidden="1" x14ac:dyDescent="0.2"/>
    <row r="8070" hidden="1" x14ac:dyDescent="0.2"/>
    <row r="8071" hidden="1" x14ac:dyDescent="0.2"/>
    <row r="8072" hidden="1" x14ac:dyDescent="0.2"/>
    <row r="8073" hidden="1" x14ac:dyDescent="0.2"/>
    <row r="8074" hidden="1" x14ac:dyDescent="0.2"/>
    <row r="8075" hidden="1" x14ac:dyDescent="0.2"/>
    <row r="8076" hidden="1" x14ac:dyDescent="0.2"/>
    <row r="8077" hidden="1" x14ac:dyDescent="0.2"/>
    <row r="8078" hidden="1" x14ac:dyDescent="0.2"/>
    <row r="8079" hidden="1" x14ac:dyDescent="0.2"/>
    <row r="8080" hidden="1" x14ac:dyDescent="0.2"/>
    <row r="8081" hidden="1" x14ac:dyDescent="0.2"/>
    <row r="8082" hidden="1" x14ac:dyDescent="0.2"/>
    <row r="8083" hidden="1" x14ac:dyDescent="0.2"/>
    <row r="8084" hidden="1" x14ac:dyDescent="0.2"/>
    <row r="8085" hidden="1" x14ac:dyDescent="0.2"/>
    <row r="8086" hidden="1" x14ac:dyDescent="0.2"/>
    <row r="8087" hidden="1" x14ac:dyDescent="0.2"/>
    <row r="8088" hidden="1" x14ac:dyDescent="0.2"/>
    <row r="8089" hidden="1" x14ac:dyDescent="0.2"/>
    <row r="8090" hidden="1" x14ac:dyDescent="0.2"/>
    <row r="8091" hidden="1" x14ac:dyDescent="0.2"/>
    <row r="8092" hidden="1" x14ac:dyDescent="0.2"/>
    <row r="8093" hidden="1" x14ac:dyDescent="0.2"/>
    <row r="8094" hidden="1" x14ac:dyDescent="0.2"/>
    <row r="8095" hidden="1" x14ac:dyDescent="0.2"/>
    <row r="8096" hidden="1" x14ac:dyDescent="0.2"/>
    <row r="8097" hidden="1" x14ac:dyDescent="0.2"/>
    <row r="8098" hidden="1" x14ac:dyDescent="0.2"/>
    <row r="8099" hidden="1" x14ac:dyDescent="0.2"/>
    <row r="8100" hidden="1" x14ac:dyDescent="0.2"/>
    <row r="8101" hidden="1" x14ac:dyDescent="0.2"/>
    <row r="8102" hidden="1" x14ac:dyDescent="0.2"/>
    <row r="8103" hidden="1" x14ac:dyDescent="0.2"/>
    <row r="8104" hidden="1" x14ac:dyDescent="0.2"/>
    <row r="8105" hidden="1" x14ac:dyDescent="0.2"/>
    <row r="8106" hidden="1" x14ac:dyDescent="0.2"/>
    <row r="8107" hidden="1" x14ac:dyDescent="0.2"/>
    <row r="8108" hidden="1" x14ac:dyDescent="0.2"/>
    <row r="8109" hidden="1" x14ac:dyDescent="0.2"/>
    <row r="8110" hidden="1" x14ac:dyDescent="0.2"/>
    <row r="8111" hidden="1" x14ac:dyDescent="0.2"/>
    <row r="8112" hidden="1" x14ac:dyDescent="0.2"/>
    <row r="8113" hidden="1" x14ac:dyDescent="0.2"/>
    <row r="8114" hidden="1" x14ac:dyDescent="0.2"/>
    <row r="8115" hidden="1" x14ac:dyDescent="0.2"/>
    <row r="8116" hidden="1" x14ac:dyDescent="0.2"/>
    <row r="8117" hidden="1" x14ac:dyDescent="0.2"/>
    <row r="8118" hidden="1" x14ac:dyDescent="0.2"/>
    <row r="8119" hidden="1" x14ac:dyDescent="0.2"/>
    <row r="8120" hidden="1" x14ac:dyDescent="0.2"/>
    <row r="8121" hidden="1" x14ac:dyDescent="0.2"/>
    <row r="8122" hidden="1" x14ac:dyDescent="0.2"/>
    <row r="8123" hidden="1" x14ac:dyDescent="0.2"/>
    <row r="8124" hidden="1" x14ac:dyDescent="0.2"/>
    <row r="8125" hidden="1" x14ac:dyDescent="0.2"/>
    <row r="8126" hidden="1" x14ac:dyDescent="0.2"/>
    <row r="8127" hidden="1" x14ac:dyDescent="0.2"/>
    <row r="8128" hidden="1" x14ac:dyDescent="0.2"/>
    <row r="8129" hidden="1" x14ac:dyDescent="0.2"/>
    <row r="8130" hidden="1" x14ac:dyDescent="0.2"/>
    <row r="8131" hidden="1" x14ac:dyDescent="0.2"/>
    <row r="8132" hidden="1" x14ac:dyDescent="0.2"/>
    <row r="8133" hidden="1" x14ac:dyDescent="0.2"/>
    <row r="8134" hidden="1" x14ac:dyDescent="0.2"/>
    <row r="8135" hidden="1" x14ac:dyDescent="0.2"/>
    <row r="8136" hidden="1" x14ac:dyDescent="0.2"/>
    <row r="8137" hidden="1" x14ac:dyDescent="0.2"/>
    <row r="8138" hidden="1" x14ac:dyDescent="0.2"/>
    <row r="8139" hidden="1" x14ac:dyDescent="0.2"/>
    <row r="8140" hidden="1" x14ac:dyDescent="0.2"/>
    <row r="8141" hidden="1" x14ac:dyDescent="0.2"/>
    <row r="8142" hidden="1" x14ac:dyDescent="0.2"/>
    <row r="8143" hidden="1" x14ac:dyDescent="0.2"/>
    <row r="8144" hidden="1" x14ac:dyDescent="0.2"/>
    <row r="8145" hidden="1" x14ac:dyDescent="0.2"/>
    <row r="8146" hidden="1" x14ac:dyDescent="0.2"/>
    <row r="8147" hidden="1" x14ac:dyDescent="0.2"/>
    <row r="8148" hidden="1" x14ac:dyDescent="0.2"/>
    <row r="8149" hidden="1" x14ac:dyDescent="0.2"/>
    <row r="8150" hidden="1" x14ac:dyDescent="0.2"/>
    <row r="8151" hidden="1" x14ac:dyDescent="0.2"/>
    <row r="8152" hidden="1" x14ac:dyDescent="0.2"/>
    <row r="8153" hidden="1" x14ac:dyDescent="0.2"/>
    <row r="8154" hidden="1" x14ac:dyDescent="0.2"/>
    <row r="8155" hidden="1" x14ac:dyDescent="0.2"/>
    <row r="8156" hidden="1" x14ac:dyDescent="0.2"/>
    <row r="8157" hidden="1" x14ac:dyDescent="0.2"/>
    <row r="8158" hidden="1" x14ac:dyDescent="0.2"/>
    <row r="8159" hidden="1" x14ac:dyDescent="0.2"/>
    <row r="8160" hidden="1" x14ac:dyDescent="0.2"/>
    <row r="8161" hidden="1" x14ac:dyDescent="0.2"/>
    <row r="8162" hidden="1" x14ac:dyDescent="0.2"/>
    <row r="8163" hidden="1" x14ac:dyDescent="0.2"/>
    <row r="8164" hidden="1" x14ac:dyDescent="0.2"/>
    <row r="8165" hidden="1" x14ac:dyDescent="0.2"/>
    <row r="8166" hidden="1" x14ac:dyDescent="0.2"/>
    <row r="8167" hidden="1" x14ac:dyDescent="0.2"/>
    <row r="8168" hidden="1" x14ac:dyDescent="0.2"/>
    <row r="8169" hidden="1" x14ac:dyDescent="0.2"/>
    <row r="8170" hidden="1" x14ac:dyDescent="0.2"/>
    <row r="8171" hidden="1" x14ac:dyDescent="0.2"/>
    <row r="8172" hidden="1" x14ac:dyDescent="0.2"/>
    <row r="8173" hidden="1" x14ac:dyDescent="0.2"/>
    <row r="8174" hidden="1" x14ac:dyDescent="0.2"/>
    <row r="8175" hidden="1" x14ac:dyDescent="0.2"/>
    <row r="8176" hidden="1" x14ac:dyDescent="0.2"/>
    <row r="8177" hidden="1" x14ac:dyDescent="0.2"/>
    <row r="8178" hidden="1" x14ac:dyDescent="0.2"/>
    <row r="8179" hidden="1" x14ac:dyDescent="0.2"/>
    <row r="8180" hidden="1" x14ac:dyDescent="0.2"/>
    <row r="8181" hidden="1" x14ac:dyDescent="0.2"/>
    <row r="8182" hidden="1" x14ac:dyDescent="0.2"/>
    <row r="8183" hidden="1" x14ac:dyDescent="0.2"/>
    <row r="8184" hidden="1" x14ac:dyDescent="0.2"/>
    <row r="8185" hidden="1" x14ac:dyDescent="0.2"/>
    <row r="8186" hidden="1" x14ac:dyDescent="0.2"/>
    <row r="8187" hidden="1" x14ac:dyDescent="0.2"/>
    <row r="8188" hidden="1" x14ac:dyDescent="0.2"/>
    <row r="8189" hidden="1" x14ac:dyDescent="0.2"/>
    <row r="8190" hidden="1" x14ac:dyDescent="0.2"/>
    <row r="8191" hidden="1" x14ac:dyDescent="0.2"/>
    <row r="8192" hidden="1" x14ac:dyDescent="0.2"/>
    <row r="8193" hidden="1" x14ac:dyDescent="0.2"/>
    <row r="8194" hidden="1" x14ac:dyDescent="0.2"/>
    <row r="8195" hidden="1" x14ac:dyDescent="0.2"/>
    <row r="8196" hidden="1" x14ac:dyDescent="0.2"/>
    <row r="8197" hidden="1" x14ac:dyDescent="0.2"/>
    <row r="8198" hidden="1" x14ac:dyDescent="0.2"/>
    <row r="8199" hidden="1" x14ac:dyDescent="0.2"/>
    <row r="8200" hidden="1" x14ac:dyDescent="0.2"/>
    <row r="8201" hidden="1" x14ac:dyDescent="0.2"/>
    <row r="8202" hidden="1" x14ac:dyDescent="0.2"/>
    <row r="8203" hidden="1" x14ac:dyDescent="0.2"/>
    <row r="8204" hidden="1" x14ac:dyDescent="0.2"/>
    <row r="8205" hidden="1" x14ac:dyDescent="0.2"/>
    <row r="8206" hidden="1" x14ac:dyDescent="0.2"/>
    <row r="8207" hidden="1" x14ac:dyDescent="0.2"/>
    <row r="8208" hidden="1" x14ac:dyDescent="0.2"/>
    <row r="8209" hidden="1" x14ac:dyDescent="0.2"/>
    <row r="8210" hidden="1" x14ac:dyDescent="0.2"/>
    <row r="8211" hidden="1" x14ac:dyDescent="0.2"/>
    <row r="8212" hidden="1" x14ac:dyDescent="0.2"/>
    <row r="8213" hidden="1" x14ac:dyDescent="0.2"/>
    <row r="8214" hidden="1" x14ac:dyDescent="0.2"/>
    <row r="8215" hidden="1" x14ac:dyDescent="0.2"/>
    <row r="8216" hidden="1" x14ac:dyDescent="0.2"/>
    <row r="8217" hidden="1" x14ac:dyDescent="0.2"/>
    <row r="8218" hidden="1" x14ac:dyDescent="0.2"/>
    <row r="8219" hidden="1" x14ac:dyDescent="0.2"/>
    <row r="8220" hidden="1" x14ac:dyDescent="0.2"/>
    <row r="8221" hidden="1" x14ac:dyDescent="0.2"/>
    <row r="8222" hidden="1" x14ac:dyDescent="0.2"/>
    <row r="8223" hidden="1" x14ac:dyDescent="0.2"/>
    <row r="8224" hidden="1" x14ac:dyDescent="0.2"/>
    <row r="8225" hidden="1" x14ac:dyDescent="0.2"/>
    <row r="8226" hidden="1" x14ac:dyDescent="0.2"/>
    <row r="8227" hidden="1" x14ac:dyDescent="0.2"/>
    <row r="8228" hidden="1" x14ac:dyDescent="0.2"/>
    <row r="8229" hidden="1" x14ac:dyDescent="0.2"/>
    <row r="8230" hidden="1" x14ac:dyDescent="0.2"/>
    <row r="8231" hidden="1" x14ac:dyDescent="0.2"/>
    <row r="8232" hidden="1" x14ac:dyDescent="0.2"/>
    <row r="8233" hidden="1" x14ac:dyDescent="0.2"/>
    <row r="8234" hidden="1" x14ac:dyDescent="0.2"/>
    <row r="8235" hidden="1" x14ac:dyDescent="0.2"/>
    <row r="8236" hidden="1" x14ac:dyDescent="0.2"/>
    <row r="8237" hidden="1" x14ac:dyDescent="0.2"/>
    <row r="8238" hidden="1" x14ac:dyDescent="0.2"/>
    <row r="8239" hidden="1" x14ac:dyDescent="0.2"/>
    <row r="8240" hidden="1" x14ac:dyDescent="0.2"/>
    <row r="8241" hidden="1" x14ac:dyDescent="0.2"/>
    <row r="8242" hidden="1" x14ac:dyDescent="0.2"/>
    <row r="8243" hidden="1" x14ac:dyDescent="0.2"/>
    <row r="8244" hidden="1" x14ac:dyDescent="0.2"/>
    <row r="8245" hidden="1" x14ac:dyDescent="0.2"/>
    <row r="8246" hidden="1" x14ac:dyDescent="0.2"/>
    <row r="8247" hidden="1" x14ac:dyDescent="0.2"/>
    <row r="8248" hidden="1" x14ac:dyDescent="0.2"/>
    <row r="8249" hidden="1" x14ac:dyDescent="0.2"/>
    <row r="8250" hidden="1" x14ac:dyDescent="0.2"/>
    <row r="8251" hidden="1" x14ac:dyDescent="0.2"/>
    <row r="8252" hidden="1" x14ac:dyDescent="0.2"/>
    <row r="8253" hidden="1" x14ac:dyDescent="0.2"/>
    <row r="8254" hidden="1" x14ac:dyDescent="0.2"/>
    <row r="8255" hidden="1" x14ac:dyDescent="0.2"/>
    <row r="8256" hidden="1" x14ac:dyDescent="0.2"/>
    <row r="8257" hidden="1" x14ac:dyDescent="0.2"/>
    <row r="8258" hidden="1" x14ac:dyDescent="0.2"/>
    <row r="8259" hidden="1" x14ac:dyDescent="0.2"/>
    <row r="8260" hidden="1" x14ac:dyDescent="0.2"/>
    <row r="8261" hidden="1" x14ac:dyDescent="0.2"/>
    <row r="8262" hidden="1" x14ac:dyDescent="0.2"/>
    <row r="8263" hidden="1" x14ac:dyDescent="0.2"/>
    <row r="8264" hidden="1" x14ac:dyDescent="0.2"/>
    <row r="8265" hidden="1" x14ac:dyDescent="0.2"/>
    <row r="8266" hidden="1" x14ac:dyDescent="0.2"/>
    <row r="8267" hidden="1" x14ac:dyDescent="0.2"/>
    <row r="8268" hidden="1" x14ac:dyDescent="0.2"/>
    <row r="8269" hidden="1" x14ac:dyDescent="0.2"/>
    <row r="8270" hidden="1" x14ac:dyDescent="0.2"/>
    <row r="8271" hidden="1" x14ac:dyDescent="0.2"/>
    <row r="8272" hidden="1" x14ac:dyDescent="0.2"/>
    <row r="8273" hidden="1" x14ac:dyDescent="0.2"/>
    <row r="8274" hidden="1" x14ac:dyDescent="0.2"/>
    <row r="8275" hidden="1" x14ac:dyDescent="0.2"/>
    <row r="8276" hidden="1" x14ac:dyDescent="0.2"/>
    <row r="8277" hidden="1" x14ac:dyDescent="0.2"/>
    <row r="8278" hidden="1" x14ac:dyDescent="0.2"/>
    <row r="8279" hidden="1" x14ac:dyDescent="0.2"/>
    <row r="8280" hidden="1" x14ac:dyDescent="0.2"/>
    <row r="8281" hidden="1" x14ac:dyDescent="0.2"/>
    <row r="8282" hidden="1" x14ac:dyDescent="0.2"/>
    <row r="8283" hidden="1" x14ac:dyDescent="0.2"/>
    <row r="8284" hidden="1" x14ac:dyDescent="0.2"/>
    <row r="8285" hidden="1" x14ac:dyDescent="0.2"/>
    <row r="8286" hidden="1" x14ac:dyDescent="0.2"/>
    <row r="8287" hidden="1" x14ac:dyDescent="0.2"/>
    <row r="8288" hidden="1" x14ac:dyDescent="0.2"/>
    <row r="8289" hidden="1" x14ac:dyDescent="0.2"/>
    <row r="8290" hidden="1" x14ac:dyDescent="0.2"/>
    <row r="8291" hidden="1" x14ac:dyDescent="0.2"/>
    <row r="8292" hidden="1" x14ac:dyDescent="0.2"/>
    <row r="8293" hidden="1" x14ac:dyDescent="0.2"/>
    <row r="8294" hidden="1" x14ac:dyDescent="0.2"/>
    <row r="8295" hidden="1" x14ac:dyDescent="0.2"/>
    <row r="8296" hidden="1" x14ac:dyDescent="0.2"/>
    <row r="8297" hidden="1" x14ac:dyDescent="0.2"/>
    <row r="8298" hidden="1" x14ac:dyDescent="0.2"/>
    <row r="8299" hidden="1" x14ac:dyDescent="0.2"/>
    <row r="8300" hidden="1" x14ac:dyDescent="0.2"/>
    <row r="8301" hidden="1" x14ac:dyDescent="0.2"/>
    <row r="8302" hidden="1" x14ac:dyDescent="0.2"/>
    <row r="8303" hidden="1" x14ac:dyDescent="0.2"/>
    <row r="8304" hidden="1" x14ac:dyDescent="0.2"/>
    <row r="8305" hidden="1" x14ac:dyDescent="0.2"/>
    <row r="8306" hidden="1" x14ac:dyDescent="0.2"/>
    <row r="8307" hidden="1" x14ac:dyDescent="0.2"/>
    <row r="8308" hidden="1" x14ac:dyDescent="0.2"/>
    <row r="8309" hidden="1" x14ac:dyDescent="0.2"/>
    <row r="8310" hidden="1" x14ac:dyDescent="0.2"/>
    <row r="8311" hidden="1" x14ac:dyDescent="0.2"/>
    <row r="8312" hidden="1" x14ac:dyDescent="0.2"/>
    <row r="8313" hidden="1" x14ac:dyDescent="0.2"/>
    <row r="8314" hidden="1" x14ac:dyDescent="0.2"/>
    <row r="8315" hidden="1" x14ac:dyDescent="0.2"/>
    <row r="8316" hidden="1" x14ac:dyDescent="0.2"/>
    <row r="8317" hidden="1" x14ac:dyDescent="0.2"/>
    <row r="8318" hidden="1" x14ac:dyDescent="0.2"/>
    <row r="8319" hidden="1" x14ac:dyDescent="0.2"/>
    <row r="8320" hidden="1" x14ac:dyDescent="0.2"/>
    <row r="8321" hidden="1" x14ac:dyDescent="0.2"/>
    <row r="8322" hidden="1" x14ac:dyDescent="0.2"/>
    <row r="8323" hidden="1" x14ac:dyDescent="0.2"/>
    <row r="8324" hidden="1" x14ac:dyDescent="0.2"/>
    <row r="8325" hidden="1" x14ac:dyDescent="0.2"/>
    <row r="8326" hidden="1" x14ac:dyDescent="0.2"/>
    <row r="8327" hidden="1" x14ac:dyDescent="0.2"/>
    <row r="8328" hidden="1" x14ac:dyDescent="0.2"/>
    <row r="8329" hidden="1" x14ac:dyDescent="0.2"/>
    <row r="8330" hidden="1" x14ac:dyDescent="0.2"/>
    <row r="8331" hidden="1" x14ac:dyDescent="0.2"/>
    <row r="8332" hidden="1" x14ac:dyDescent="0.2"/>
    <row r="8333" hidden="1" x14ac:dyDescent="0.2"/>
    <row r="8334" hidden="1" x14ac:dyDescent="0.2"/>
    <row r="8335" hidden="1" x14ac:dyDescent="0.2"/>
    <row r="8336" hidden="1" x14ac:dyDescent="0.2"/>
    <row r="8337" hidden="1" x14ac:dyDescent="0.2"/>
    <row r="8338" hidden="1" x14ac:dyDescent="0.2"/>
    <row r="8339" hidden="1" x14ac:dyDescent="0.2"/>
    <row r="8340" hidden="1" x14ac:dyDescent="0.2"/>
    <row r="8341" hidden="1" x14ac:dyDescent="0.2"/>
    <row r="8342" hidden="1" x14ac:dyDescent="0.2"/>
    <row r="8343" hidden="1" x14ac:dyDescent="0.2"/>
    <row r="8344" hidden="1" x14ac:dyDescent="0.2"/>
    <row r="8345" hidden="1" x14ac:dyDescent="0.2"/>
    <row r="8346" hidden="1" x14ac:dyDescent="0.2"/>
    <row r="8347" hidden="1" x14ac:dyDescent="0.2"/>
    <row r="8348" hidden="1" x14ac:dyDescent="0.2"/>
    <row r="8349" hidden="1" x14ac:dyDescent="0.2"/>
    <row r="8350" hidden="1" x14ac:dyDescent="0.2"/>
    <row r="8351" hidden="1" x14ac:dyDescent="0.2"/>
    <row r="8352" hidden="1" x14ac:dyDescent="0.2"/>
    <row r="8353" hidden="1" x14ac:dyDescent="0.2"/>
    <row r="8354" hidden="1" x14ac:dyDescent="0.2"/>
    <row r="8355" hidden="1" x14ac:dyDescent="0.2"/>
    <row r="8356" hidden="1" x14ac:dyDescent="0.2"/>
    <row r="8357" hidden="1" x14ac:dyDescent="0.2"/>
    <row r="8358" hidden="1" x14ac:dyDescent="0.2"/>
    <row r="8359" hidden="1" x14ac:dyDescent="0.2"/>
    <row r="8360" hidden="1" x14ac:dyDescent="0.2"/>
    <row r="8361" hidden="1" x14ac:dyDescent="0.2"/>
    <row r="8362" hidden="1" x14ac:dyDescent="0.2"/>
    <row r="8363" hidden="1" x14ac:dyDescent="0.2"/>
    <row r="8364" hidden="1" x14ac:dyDescent="0.2"/>
    <row r="8365" hidden="1" x14ac:dyDescent="0.2"/>
    <row r="8366" hidden="1" x14ac:dyDescent="0.2"/>
    <row r="8367" hidden="1" x14ac:dyDescent="0.2"/>
    <row r="8368" hidden="1" x14ac:dyDescent="0.2"/>
    <row r="8369" hidden="1" x14ac:dyDescent="0.2"/>
    <row r="8370" hidden="1" x14ac:dyDescent="0.2"/>
    <row r="8371" hidden="1" x14ac:dyDescent="0.2"/>
    <row r="8372" hidden="1" x14ac:dyDescent="0.2"/>
    <row r="8373" hidden="1" x14ac:dyDescent="0.2"/>
    <row r="8374" hidden="1" x14ac:dyDescent="0.2"/>
    <row r="8375" hidden="1" x14ac:dyDescent="0.2"/>
    <row r="8376" hidden="1" x14ac:dyDescent="0.2"/>
    <row r="8377" hidden="1" x14ac:dyDescent="0.2"/>
    <row r="8378" hidden="1" x14ac:dyDescent="0.2"/>
    <row r="8379" hidden="1" x14ac:dyDescent="0.2"/>
    <row r="8380" hidden="1" x14ac:dyDescent="0.2"/>
    <row r="8381" hidden="1" x14ac:dyDescent="0.2"/>
    <row r="8382" hidden="1" x14ac:dyDescent="0.2"/>
    <row r="8383" hidden="1" x14ac:dyDescent="0.2"/>
    <row r="8384" hidden="1" x14ac:dyDescent="0.2"/>
    <row r="8385" hidden="1" x14ac:dyDescent="0.2"/>
    <row r="8386" hidden="1" x14ac:dyDescent="0.2"/>
    <row r="8387" hidden="1" x14ac:dyDescent="0.2"/>
    <row r="8388" hidden="1" x14ac:dyDescent="0.2"/>
    <row r="8389" hidden="1" x14ac:dyDescent="0.2"/>
    <row r="8390" hidden="1" x14ac:dyDescent="0.2"/>
    <row r="8391" hidden="1" x14ac:dyDescent="0.2"/>
    <row r="8392" hidden="1" x14ac:dyDescent="0.2"/>
    <row r="8393" hidden="1" x14ac:dyDescent="0.2"/>
    <row r="8394" hidden="1" x14ac:dyDescent="0.2"/>
    <row r="8395" hidden="1" x14ac:dyDescent="0.2"/>
    <row r="8396" hidden="1" x14ac:dyDescent="0.2"/>
    <row r="8397" hidden="1" x14ac:dyDescent="0.2"/>
    <row r="8398" hidden="1" x14ac:dyDescent="0.2"/>
    <row r="8399" hidden="1" x14ac:dyDescent="0.2"/>
    <row r="8400" hidden="1" x14ac:dyDescent="0.2"/>
    <row r="8401" hidden="1" x14ac:dyDescent="0.2"/>
    <row r="8402" hidden="1" x14ac:dyDescent="0.2"/>
    <row r="8403" hidden="1" x14ac:dyDescent="0.2"/>
    <row r="8404" hidden="1" x14ac:dyDescent="0.2"/>
    <row r="8405" hidden="1" x14ac:dyDescent="0.2"/>
    <row r="8406" hidden="1" x14ac:dyDescent="0.2"/>
    <row r="8407" hidden="1" x14ac:dyDescent="0.2"/>
    <row r="8408" hidden="1" x14ac:dyDescent="0.2"/>
    <row r="8409" hidden="1" x14ac:dyDescent="0.2"/>
    <row r="8410" hidden="1" x14ac:dyDescent="0.2"/>
    <row r="8411" hidden="1" x14ac:dyDescent="0.2"/>
    <row r="8412" hidden="1" x14ac:dyDescent="0.2"/>
    <row r="8413" hidden="1" x14ac:dyDescent="0.2"/>
    <row r="8414" hidden="1" x14ac:dyDescent="0.2"/>
    <row r="8415" hidden="1" x14ac:dyDescent="0.2"/>
    <row r="8416" hidden="1" x14ac:dyDescent="0.2"/>
    <row r="8417" hidden="1" x14ac:dyDescent="0.2"/>
    <row r="8418" hidden="1" x14ac:dyDescent="0.2"/>
    <row r="8419" hidden="1" x14ac:dyDescent="0.2"/>
    <row r="8420" hidden="1" x14ac:dyDescent="0.2"/>
    <row r="8421" hidden="1" x14ac:dyDescent="0.2"/>
    <row r="8422" hidden="1" x14ac:dyDescent="0.2"/>
    <row r="8423" hidden="1" x14ac:dyDescent="0.2"/>
    <row r="8424" hidden="1" x14ac:dyDescent="0.2"/>
    <row r="8425" hidden="1" x14ac:dyDescent="0.2"/>
    <row r="8426" hidden="1" x14ac:dyDescent="0.2"/>
    <row r="8427" hidden="1" x14ac:dyDescent="0.2"/>
    <row r="8428" hidden="1" x14ac:dyDescent="0.2"/>
    <row r="8429" hidden="1" x14ac:dyDescent="0.2"/>
    <row r="8430" hidden="1" x14ac:dyDescent="0.2"/>
    <row r="8431" hidden="1" x14ac:dyDescent="0.2"/>
    <row r="8432" hidden="1" x14ac:dyDescent="0.2"/>
    <row r="8433" hidden="1" x14ac:dyDescent="0.2"/>
    <row r="8434" hidden="1" x14ac:dyDescent="0.2"/>
    <row r="8435" hidden="1" x14ac:dyDescent="0.2"/>
    <row r="8436" hidden="1" x14ac:dyDescent="0.2"/>
    <row r="8437" hidden="1" x14ac:dyDescent="0.2"/>
    <row r="8438" hidden="1" x14ac:dyDescent="0.2"/>
    <row r="8439" hidden="1" x14ac:dyDescent="0.2"/>
    <row r="8440" hidden="1" x14ac:dyDescent="0.2"/>
    <row r="8441" hidden="1" x14ac:dyDescent="0.2"/>
    <row r="8442" hidden="1" x14ac:dyDescent="0.2"/>
    <row r="8443" hidden="1" x14ac:dyDescent="0.2"/>
    <row r="8444" hidden="1" x14ac:dyDescent="0.2"/>
    <row r="8445" hidden="1" x14ac:dyDescent="0.2"/>
    <row r="8446" hidden="1" x14ac:dyDescent="0.2"/>
    <row r="8447" hidden="1" x14ac:dyDescent="0.2"/>
    <row r="8448" hidden="1" x14ac:dyDescent="0.2"/>
    <row r="8449" hidden="1" x14ac:dyDescent="0.2"/>
    <row r="8450" hidden="1" x14ac:dyDescent="0.2"/>
    <row r="8451" hidden="1" x14ac:dyDescent="0.2"/>
    <row r="8452" hidden="1" x14ac:dyDescent="0.2"/>
    <row r="8453" hidden="1" x14ac:dyDescent="0.2"/>
    <row r="8454" hidden="1" x14ac:dyDescent="0.2"/>
    <row r="8455" hidden="1" x14ac:dyDescent="0.2"/>
    <row r="8456" hidden="1" x14ac:dyDescent="0.2"/>
    <row r="8457" hidden="1" x14ac:dyDescent="0.2"/>
    <row r="8458" hidden="1" x14ac:dyDescent="0.2"/>
    <row r="8459" hidden="1" x14ac:dyDescent="0.2"/>
    <row r="8460" hidden="1" x14ac:dyDescent="0.2"/>
    <row r="8461" hidden="1" x14ac:dyDescent="0.2"/>
    <row r="8462" hidden="1" x14ac:dyDescent="0.2"/>
    <row r="8463" hidden="1" x14ac:dyDescent="0.2"/>
    <row r="8464" hidden="1" x14ac:dyDescent="0.2"/>
    <row r="8465" hidden="1" x14ac:dyDescent="0.2"/>
    <row r="8466" hidden="1" x14ac:dyDescent="0.2"/>
    <row r="8467" hidden="1" x14ac:dyDescent="0.2"/>
    <row r="8468" hidden="1" x14ac:dyDescent="0.2"/>
    <row r="8469" hidden="1" x14ac:dyDescent="0.2"/>
    <row r="8470" hidden="1" x14ac:dyDescent="0.2"/>
    <row r="8471" hidden="1" x14ac:dyDescent="0.2"/>
    <row r="8472" hidden="1" x14ac:dyDescent="0.2"/>
    <row r="8473" hidden="1" x14ac:dyDescent="0.2"/>
    <row r="8474" hidden="1" x14ac:dyDescent="0.2"/>
    <row r="8475" hidden="1" x14ac:dyDescent="0.2"/>
    <row r="8476" hidden="1" x14ac:dyDescent="0.2"/>
    <row r="8477" hidden="1" x14ac:dyDescent="0.2"/>
    <row r="8478" hidden="1" x14ac:dyDescent="0.2"/>
    <row r="8479" hidden="1" x14ac:dyDescent="0.2"/>
    <row r="8480" hidden="1" x14ac:dyDescent="0.2"/>
    <row r="8481" hidden="1" x14ac:dyDescent="0.2"/>
    <row r="8482" hidden="1" x14ac:dyDescent="0.2"/>
    <row r="8483" hidden="1" x14ac:dyDescent="0.2"/>
    <row r="8484" hidden="1" x14ac:dyDescent="0.2"/>
    <row r="8485" hidden="1" x14ac:dyDescent="0.2"/>
    <row r="8486" hidden="1" x14ac:dyDescent="0.2"/>
    <row r="8487" hidden="1" x14ac:dyDescent="0.2"/>
    <row r="8488" hidden="1" x14ac:dyDescent="0.2"/>
    <row r="8489" hidden="1" x14ac:dyDescent="0.2"/>
    <row r="8490" hidden="1" x14ac:dyDescent="0.2"/>
    <row r="8491" hidden="1" x14ac:dyDescent="0.2"/>
    <row r="8492" hidden="1" x14ac:dyDescent="0.2"/>
    <row r="8493" hidden="1" x14ac:dyDescent="0.2"/>
    <row r="8494" hidden="1" x14ac:dyDescent="0.2"/>
    <row r="8495" hidden="1" x14ac:dyDescent="0.2"/>
    <row r="8496" hidden="1" x14ac:dyDescent="0.2"/>
    <row r="8497" hidden="1" x14ac:dyDescent="0.2"/>
    <row r="8498" hidden="1" x14ac:dyDescent="0.2"/>
    <row r="8499" hidden="1" x14ac:dyDescent="0.2"/>
    <row r="8500" hidden="1" x14ac:dyDescent="0.2"/>
    <row r="8501" hidden="1" x14ac:dyDescent="0.2"/>
    <row r="8502" hidden="1" x14ac:dyDescent="0.2"/>
    <row r="8503" hidden="1" x14ac:dyDescent="0.2"/>
    <row r="8504" hidden="1" x14ac:dyDescent="0.2"/>
    <row r="8505" hidden="1" x14ac:dyDescent="0.2"/>
    <row r="8506" hidden="1" x14ac:dyDescent="0.2"/>
    <row r="8507" hidden="1" x14ac:dyDescent="0.2"/>
    <row r="8508" hidden="1" x14ac:dyDescent="0.2"/>
    <row r="8509" hidden="1" x14ac:dyDescent="0.2"/>
    <row r="8510" hidden="1" x14ac:dyDescent="0.2"/>
    <row r="8511" hidden="1" x14ac:dyDescent="0.2"/>
    <row r="8512" hidden="1" x14ac:dyDescent="0.2"/>
    <row r="8513" hidden="1" x14ac:dyDescent="0.2"/>
    <row r="8514" hidden="1" x14ac:dyDescent="0.2"/>
    <row r="8515" hidden="1" x14ac:dyDescent="0.2"/>
    <row r="8516" hidden="1" x14ac:dyDescent="0.2"/>
    <row r="8517" hidden="1" x14ac:dyDescent="0.2"/>
    <row r="8518" hidden="1" x14ac:dyDescent="0.2"/>
    <row r="8519" hidden="1" x14ac:dyDescent="0.2"/>
    <row r="8520" hidden="1" x14ac:dyDescent="0.2"/>
    <row r="8521" hidden="1" x14ac:dyDescent="0.2"/>
    <row r="8522" hidden="1" x14ac:dyDescent="0.2"/>
    <row r="8523" hidden="1" x14ac:dyDescent="0.2"/>
    <row r="8524" hidden="1" x14ac:dyDescent="0.2"/>
    <row r="8525" hidden="1" x14ac:dyDescent="0.2"/>
    <row r="8526" hidden="1" x14ac:dyDescent="0.2"/>
    <row r="8527" hidden="1" x14ac:dyDescent="0.2"/>
    <row r="8528" hidden="1" x14ac:dyDescent="0.2"/>
    <row r="8529" hidden="1" x14ac:dyDescent="0.2"/>
    <row r="8530" hidden="1" x14ac:dyDescent="0.2"/>
    <row r="8531" hidden="1" x14ac:dyDescent="0.2"/>
    <row r="8532" hidden="1" x14ac:dyDescent="0.2"/>
    <row r="8533" hidden="1" x14ac:dyDescent="0.2"/>
    <row r="8534" hidden="1" x14ac:dyDescent="0.2"/>
    <row r="8535" hidden="1" x14ac:dyDescent="0.2"/>
    <row r="8536" hidden="1" x14ac:dyDescent="0.2"/>
    <row r="8537" hidden="1" x14ac:dyDescent="0.2"/>
    <row r="8538" hidden="1" x14ac:dyDescent="0.2"/>
    <row r="8539" hidden="1" x14ac:dyDescent="0.2"/>
    <row r="8540" hidden="1" x14ac:dyDescent="0.2"/>
    <row r="8541" hidden="1" x14ac:dyDescent="0.2"/>
    <row r="8542" hidden="1" x14ac:dyDescent="0.2"/>
    <row r="8543" hidden="1" x14ac:dyDescent="0.2"/>
    <row r="8544" hidden="1" x14ac:dyDescent="0.2"/>
    <row r="8545" hidden="1" x14ac:dyDescent="0.2"/>
    <row r="8546" hidden="1" x14ac:dyDescent="0.2"/>
    <row r="8547" hidden="1" x14ac:dyDescent="0.2"/>
    <row r="8548" hidden="1" x14ac:dyDescent="0.2"/>
    <row r="8549" hidden="1" x14ac:dyDescent="0.2"/>
    <row r="8550" hidden="1" x14ac:dyDescent="0.2"/>
    <row r="8551" hidden="1" x14ac:dyDescent="0.2"/>
    <row r="8552" hidden="1" x14ac:dyDescent="0.2"/>
    <row r="8553" hidden="1" x14ac:dyDescent="0.2"/>
    <row r="8554" hidden="1" x14ac:dyDescent="0.2"/>
    <row r="8555" hidden="1" x14ac:dyDescent="0.2"/>
    <row r="8556" hidden="1" x14ac:dyDescent="0.2"/>
    <row r="8557" hidden="1" x14ac:dyDescent="0.2"/>
    <row r="8558" hidden="1" x14ac:dyDescent="0.2"/>
    <row r="8559" hidden="1" x14ac:dyDescent="0.2"/>
    <row r="8560" hidden="1" x14ac:dyDescent="0.2"/>
    <row r="8561" hidden="1" x14ac:dyDescent="0.2"/>
    <row r="8562" hidden="1" x14ac:dyDescent="0.2"/>
    <row r="8563" hidden="1" x14ac:dyDescent="0.2"/>
    <row r="8564" hidden="1" x14ac:dyDescent="0.2"/>
    <row r="8565" hidden="1" x14ac:dyDescent="0.2"/>
    <row r="8566" hidden="1" x14ac:dyDescent="0.2"/>
    <row r="8567" hidden="1" x14ac:dyDescent="0.2"/>
    <row r="8568" hidden="1" x14ac:dyDescent="0.2"/>
    <row r="8569" hidden="1" x14ac:dyDescent="0.2"/>
    <row r="8570" hidden="1" x14ac:dyDescent="0.2"/>
    <row r="8571" hidden="1" x14ac:dyDescent="0.2"/>
    <row r="8572" hidden="1" x14ac:dyDescent="0.2"/>
    <row r="8573" hidden="1" x14ac:dyDescent="0.2"/>
    <row r="8574" hidden="1" x14ac:dyDescent="0.2"/>
    <row r="8575" hidden="1" x14ac:dyDescent="0.2"/>
    <row r="8576" hidden="1" x14ac:dyDescent="0.2"/>
    <row r="8577" hidden="1" x14ac:dyDescent="0.2"/>
    <row r="8578" hidden="1" x14ac:dyDescent="0.2"/>
    <row r="8579" hidden="1" x14ac:dyDescent="0.2"/>
    <row r="8580" hidden="1" x14ac:dyDescent="0.2"/>
    <row r="8581" hidden="1" x14ac:dyDescent="0.2"/>
    <row r="8582" hidden="1" x14ac:dyDescent="0.2"/>
    <row r="8583" hidden="1" x14ac:dyDescent="0.2"/>
    <row r="8584" hidden="1" x14ac:dyDescent="0.2"/>
    <row r="8585" hidden="1" x14ac:dyDescent="0.2"/>
    <row r="8586" hidden="1" x14ac:dyDescent="0.2"/>
    <row r="8587" hidden="1" x14ac:dyDescent="0.2"/>
    <row r="8588" hidden="1" x14ac:dyDescent="0.2"/>
    <row r="8589" hidden="1" x14ac:dyDescent="0.2"/>
    <row r="8590" hidden="1" x14ac:dyDescent="0.2"/>
    <row r="8591" hidden="1" x14ac:dyDescent="0.2"/>
    <row r="8592" hidden="1" x14ac:dyDescent="0.2"/>
    <row r="8593" hidden="1" x14ac:dyDescent="0.2"/>
    <row r="8594" hidden="1" x14ac:dyDescent="0.2"/>
    <row r="8595" hidden="1" x14ac:dyDescent="0.2"/>
    <row r="8596" hidden="1" x14ac:dyDescent="0.2"/>
    <row r="8597" hidden="1" x14ac:dyDescent="0.2"/>
    <row r="8598" hidden="1" x14ac:dyDescent="0.2"/>
    <row r="8599" hidden="1" x14ac:dyDescent="0.2"/>
    <row r="8600" hidden="1" x14ac:dyDescent="0.2"/>
    <row r="8601" hidden="1" x14ac:dyDescent="0.2"/>
    <row r="8602" hidden="1" x14ac:dyDescent="0.2"/>
    <row r="8603" hidden="1" x14ac:dyDescent="0.2"/>
    <row r="8604" hidden="1" x14ac:dyDescent="0.2"/>
    <row r="8605" hidden="1" x14ac:dyDescent="0.2"/>
    <row r="8606" hidden="1" x14ac:dyDescent="0.2"/>
    <row r="8607" hidden="1" x14ac:dyDescent="0.2"/>
    <row r="8608" hidden="1" x14ac:dyDescent="0.2"/>
    <row r="8609" hidden="1" x14ac:dyDescent="0.2"/>
    <row r="8610" hidden="1" x14ac:dyDescent="0.2"/>
    <row r="8611" hidden="1" x14ac:dyDescent="0.2"/>
    <row r="8612" hidden="1" x14ac:dyDescent="0.2"/>
    <row r="8613" hidden="1" x14ac:dyDescent="0.2"/>
    <row r="8614" hidden="1" x14ac:dyDescent="0.2"/>
    <row r="8615" hidden="1" x14ac:dyDescent="0.2"/>
    <row r="8616" hidden="1" x14ac:dyDescent="0.2"/>
    <row r="8617" hidden="1" x14ac:dyDescent="0.2"/>
    <row r="8618" hidden="1" x14ac:dyDescent="0.2"/>
    <row r="8619" hidden="1" x14ac:dyDescent="0.2"/>
    <row r="8620" hidden="1" x14ac:dyDescent="0.2"/>
    <row r="8621" hidden="1" x14ac:dyDescent="0.2"/>
    <row r="8622" hidden="1" x14ac:dyDescent="0.2"/>
    <row r="8623" hidden="1" x14ac:dyDescent="0.2"/>
    <row r="8624" hidden="1" x14ac:dyDescent="0.2"/>
    <row r="8625" hidden="1" x14ac:dyDescent="0.2"/>
    <row r="8626" hidden="1" x14ac:dyDescent="0.2"/>
    <row r="8627" hidden="1" x14ac:dyDescent="0.2"/>
    <row r="8628" hidden="1" x14ac:dyDescent="0.2"/>
    <row r="8629" hidden="1" x14ac:dyDescent="0.2"/>
    <row r="8630" hidden="1" x14ac:dyDescent="0.2"/>
    <row r="8631" hidden="1" x14ac:dyDescent="0.2"/>
    <row r="8632" hidden="1" x14ac:dyDescent="0.2"/>
    <row r="8633" hidden="1" x14ac:dyDescent="0.2"/>
    <row r="8634" hidden="1" x14ac:dyDescent="0.2"/>
    <row r="8635" hidden="1" x14ac:dyDescent="0.2"/>
    <row r="8636" hidden="1" x14ac:dyDescent="0.2"/>
    <row r="8637" hidden="1" x14ac:dyDescent="0.2"/>
    <row r="8638" hidden="1" x14ac:dyDescent="0.2"/>
    <row r="8639" hidden="1" x14ac:dyDescent="0.2"/>
    <row r="8640" hidden="1" x14ac:dyDescent="0.2"/>
    <row r="8641" hidden="1" x14ac:dyDescent="0.2"/>
    <row r="8642" hidden="1" x14ac:dyDescent="0.2"/>
    <row r="8643" hidden="1" x14ac:dyDescent="0.2"/>
    <row r="8644" hidden="1" x14ac:dyDescent="0.2"/>
    <row r="8645" hidden="1" x14ac:dyDescent="0.2"/>
    <row r="8646" hidden="1" x14ac:dyDescent="0.2"/>
    <row r="8647" hidden="1" x14ac:dyDescent="0.2"/>
    <row r="8648" hidden="1" x14ac:dyDescent="0.2"/>
    <row r="8649" hidden="1" x14ac:dyDescent="0.2"/>
    <row r="8650" hidden="1" x14ac:dyDescent="0.2"/>
    <row r="8651" hidden="1" x14ac:dyDescent="0.2"/>
    <row r="8652" hidden="1" x14ac:dyDescent="0.2"/>
    <row r="8653" hidden="1" x14ac:dyDescent="0.2"/>
    <row r="8654" hidden="1" x14ac:dyDescent="0.2"/>
    <row r="8655" hidden="1" x14ac:dyDescent="0.2"/>
    <row r="8656" hidden="1" x14ac:dyDescent="0.2"/>
    <row r="8657" hidden="1" x14ac:dyDescent="0.2"/>
    <row r="8658" hidden="1" x14ac:dyDescent="0.2"/>
    <row r="8659" hidden="1" x14ac:dyDescent="0.2"/>
    <row r="8660" hidden="1" x14ac:dyDescent="0.2"/>
    <row r="8661" hidden="1" x14ac:dyDescent="0.2"/>
    <row r="8662" hidden="1" x14ac:dyDescent="0.2"/>
    <row r="8663" hidden="1" x14ac:dyDescent="0.2"/>
    <row r="8664" hidden="1" x14ac:dyDescent="0.2"/>
    <row r="8665" hidden="1" x14ac:dyDescent="0.2"/>
    <row r="8666" hidden="1" x14ac:dyDescent="0.2"/>
    <row r="8667" hidden="1" x14ac:dyDescent="0.2"/>
    <row r="8668" hidden="1" x14ac:dyDescent="0.2"/>
    <row r="8669" hidden="1" x14ac:dyDescent="0.2"/>
    <row r="8670" hidden="1" x14ac:dyDescent="0.2"/>
    <row r="8671" hidden="1" x14ac:dyDescent="0.2"/>
    <row r="8672" hidden="1" x14ac:dyDescent="0.2"/>
    <row r="8673" hidden="1" x14ac:dyDescent="0.2"/>
    <row r="8674" hidden="1" x14ac:dyDescent="0.2"/>
    <row r="8675" hidden="1" x14ac:dyDescent="0.2"/>
    <row r="8676" hidden="1" x14ac:dyDescent="0.2"/>
    <row r="8677" hidden="1" x14ac:dyDescent="0.2"/>
    <row r="8678" hidden="1" x14ac:dyDescent="0.2"/>
    <row r="8679" hidden="1" x14ac:dyDescent="0.2"/>
    <row r="8680" hidden="1" x14ac:dyDescent="0.2"/>
    <row r="8681" hidden="1" x14ac:dyDescent="0.2"/>
    <row r="8682" hidden="1" x14ac:dyDescent="0.2"/>
    <row r="8683" hidden="1" x14ac:dyDescent="0.2"/>
    <row r="8684" hidden="1" x14ac:dyDescent="0.2"/>
    <row r="8685" hidden="1" x14ac:dyDescent="0.2"/>
    <row r="8686" hidden="1" x14ac:dyDescent="0.2"/>
    <row r="8687" hidden="1" x14ac:dyDescent="0.2"/>
    <row r="8688" hidden="1" x14ac:dyDescent="0.2"/>
    <row r="8689" hidden="1" x14ac:dyDescent="0.2"/>
    <row r="8690" hidden="1" x14ac:dyDescent="0.2"/>
    <row r="8691" hidden="1" x14ac:dyDescent="0.2"/>
    <row r="8692" hidden="1" x14ac:dyDescent="0.2"/>
    <row r="8693" hidden="1" x14ac:dyDescent="0.2"/>
    <row r="8694" hidden="1" x14ac:dyDescent="0.2"/>
    <row r="8695" hidden="1" x14ac:dyDescent="0.2"/>
    <row r="8696" hidden="1" x14ac:dyDescent="0.2"/>
    <row r="8697" hidden="1" x14ac:dyDescent="0.2"/>
    <row r="8698" hidden="1" x14ac:dyDescent="0.2"/>
    <row r="8699" hidden="1" x14ac:dyDescent="0.2"/>
    <row r="8700" hidden="1" x14ac:dyDescent="0.2"/>
    <row r="8701" hidden="1" x14ac:dyDescent="0.2"/>
    <row r="8702" hidden="1" x14ac:dyDescent="0.2"/>
    <row r="8703" hidden="1" x14ac:dyDescent="0.2"/>
    <row r="8704" hidden="1" x14ac:dyDescent="0.2"/>
    <row r="8705" hidden="1" x14ac:dyDescent="0.2"/>
    <row r="8706" hidden="1" x14ac:dyDescent="0.2"/>
    <row r="8707" hidden="1" x14ac:dyDescent="0.2"/>
    <row r="8708" hidden="1" x14ac:dyDescent="0.2"/>
    <row r="8709" hidden="1" x14ac:dyDescent="0.2"/>
    <row r="8710" hidden="1" x14ac:dyDescent="0.2"/>
    <row r="8711" hidden="1" x14ac:dyDescent="0.2"/>
    <row r="8712" hidden="1" x14ac:dyDescent="0.2"/>
    <row r="8713" hidden="1" x14ac:dyDescent="0.2"/>
    <row r="8714" hidden="1" x14ac:dyDescent="0.2"/>
    <row r="8715" hidden="1" x14ac:dyDescent="0.2"/>
    <row r="8716" hidden="1" x14ac:dyDescent="0.2"/>
    <row r="8717" hidden="1" x14ac:dyDescent="0.2"/>
    <row r="8718" hidden="1" x14ac:dyDescent="0.2"/>
    <row r="8719" hidden="1" x14ac:dyDescent="0.2"/>
    <row r="8720" hidden="1" x14ac:dyDescent="0.2"/>
    <row r="8721" hidden="1" x14ac:dyDescent="0.2"/>
    <row r="8722" hidden="1" x14ac:dyDescent="0.2"/>
    <row r="8723" hidden="1" x14ac:dyDescent="0.2"/>
    <row r="8724" hidden="1" x14ac:dyDescent="0.2"/>
    <row r="8725" hidden="1" x14ac:dyDescent="0.2"/>
    <row r="8726" hidden="1" x14ac:dyDescent="0.2"/>
    <row r="8727" hidden="1" x14ac:dyDescent="0.2"/>
    <row r="8728" hidden="1" x14ac:dyDescent="0.2"/>
    <row r="8729" hidden="1" x14ac:dyDescent="0.2"/>
    <row r="8730" hidden="1" x14ac:dyDescent="0.2"/>
    <row r="8731" hidden="1" x14ac:dyDescent="0.2"/>
    <row r="8732" hidden="1" x14ac:dyDescent="0.2"/>
    <row r="8733" hidden="1" x14ac:dyDescent="0.2"/>
    <row r="8734" hidden="1" x14ac:dyDescent="0.2"/>
    <row r="8735" hidden="1" x14ac:dyDescent="0.2"/>
    <row r="8736" hidden="1" x14ac:dyDescent="0.2"/>
    <row r="8737" hidden="1" x14ac:dyDescent="0.2"/>
    <row r="8738" hidden="1" x14ac:dyDescent="0.2"/>
    <row r="8739" hidden="1" x14ac:dyDescent="0.2"/>
    <row r="8740" hidden="1" x14ac:dyDescent="0.2"/>
    <row r="8741" hidden="1" x14ac:dyDescent="0.2"/>
    <row r="8742" hidden="1" x14ac:dyDescent="0.2"/>
    <row r="8743" hidden="1" x14ac:dyDescent="0.2"/>
    <row r="8744" hidden="1" x14ac:dyDescent="0.2"/>
    <row r="8745" hidden="1" x14ac:dyDescent="0.2"/>
    <row r="8746" hidden="1" x14ac:dyDescent="0.2"/>
    <row r="8747" hidden="1" x14ac:dyDescent="0.2"/>
    <row r="8748" hidden="1" x14ac:dyDescent="0.2"/>
    <row r="8749" hidden="1" x14ac:dyDescent="0.2"/>
    <row r="8750" hidden="1" x14ac:dyDescent="0.2"/>
    <row r="8751" hidden="1" x14ac:dyDescent="0.2"/>
    <row r="8752" hidden="1" x14ac:dyDescent="0.2"/>
    <row r="8753" hidden="1" x14ac:dyDescent="0.2"/>
    <row r="8754" hidden="1" x14ac:dyDescent="0.2"/>
    <row r="8755" hidden="1" x14ac:dyDescent="0.2"/>
    <row r="8756" hidden="1" x14ac:dyDescent="0.2"/>
    <row r="8757" hidden="1" x14ac:dyDescent="0.2"/>
    <row r="8758" hidden="1" x14ac:dyDescent="0.2"/>
    <row r="8759" hidden="1" x14ac:dyDescent="0.2"/>
    <row r="8760" hidden="1" x14ac:dyDescent="0.2"/>
    <row r="8761" hidden="1" x14ac:dyDescent="0.2"/>
    <row r="8762" hidden="1" x14ac:dyDescent="0.2"/>
    <row r="8763" hidden="1" x14ac:dyDescent="0.2"/>
    <row r="8764" hidden="1" x14ac:dyDescent="0.2"/>
    <row r="8765" hidden="1" x14ac:dyDescent="0.2"/>
    <row r="8766" hidden="1" x14ac:dyDescent="0.2"/>
    <row r="8767" hidden="1" x14ac:dyDescent="0.2"/>
    <row r="8768" hidden="1" x14ac:dyDescent="0.2"/>
    <row r="8769" hidden="1" x14ac:dyDescent="0.2"/>
    <row r="8770" hidden="1" x14ac:dyDescent="0.2"/>
    <row r="8771" hidden="1" x14ac:dyDescent="0.2"/>
    <row r="8772" hidden="1" x14ac:dyDescent="0.2"/>
    <row r="8773" hidden="1" x14ac:dyDescent="0.2"/>
    <row r="8774" hidden="1" x14ac:dyDescent="0.2"/>
    <row r="8775" hidden="1" x14ac:dyDescent="0.2"/>
    <row r="8776" hidden="1" x14ac:dyDescent="0.2"/>
    <row r="8777" hidden="1" x14ac:dyDescent="0.2"/>
    <row r="8778" hidden="1" x14ac:dyDescent="0.2"/>
    <row r="8779" hidden="1" x14ac:dyDescent="0.2"/>
    <row r="8780" hidden="1" x14ac:dyDescent="0.2"/>
    <row r="8781" hidden="1" x14ac:dyDescent="0.2"/>
    <row r="8782" hidden="1" x14ac:dyDescent="0.2"/>
    <row r="8783" hidden="1" x14ac:dyDescent="0.2"/>
    <row r="8784" hidden="1" x14ac:dyDescent="0.2"/>
    <row r="8785" hidden="1" x14ac:dyDescent="0.2"/>
    <row r="8786" hidden="1" x14ac:dyDescent="0.2"/>
    <row r="8787" hidden="1" x14ac:dyDescent="0.2"/>
    <row r="8788" hidden="1" x14ac:dyDescent="0.2"/>
    <row r="8789" hidden="1" x14ac:dyDescent="0.2"/>
    <row r="8790" hidden="1" x14ac:dyDescent="0.2"/>
    <row r="8791" hidden="1" x14ac:dyDescent="0.2"/>
    <row r="8792" hidden="1" x14ac:dyDescent="0.2"/>
    <row r="8793" hidden="1" x14ac:dyDescent="0.2"/>
    <row r="8794" hidden="1" x14ac:dyDescent="0.2"/>
    <row r="8795" hidden="1" x14ac:dyDescent="0.2"/>
    <row r="8796" hidden="1" x14ac:dyDescent="0.2"/>
    <row r="8797" hidden="1" x14ac:dyDescent="0.2"/>
    <row r="8798" hidden="1" x14ac:dyDescent="0.2"/>
    <row r="8799" hidden="1" x14ac:dyDescent="0.2"/>
    <row r="8800" hidden="1" x14ac:dyDescent="0.2"/>
    <row r="8801" hidden="1" x14ac:dyDescent="0.2"/>
    <row r="8802" hidden="1" x14ac:dyDescent="0.2"/>
    <row r="8803" hidden="1" x14ac:dyDescent="0.2"/>
    <row r="8804" hidden="1" x14ac:dyDescent="0.2"/>
    <row r="8805" hidden="1" x14ac:dyDescent="0.2"/>
    <row r="8806" hidden="1" x14ac:dyDescent="0.2"/>
    <row r="8807" hidden="1" x14ac:dyDescent="0.2"/>
    <row r="8808" hidden="1" x14ac:dyDescent="0.2"/>
    <row r="8809" hidden="1" x14ac:dyDescent="0.2"/>
    <row r="8810" hidden="1" x14ac:dyDescent="0.2"/>
    <row r="8811" hidden="1" x14ac:dyDescent="0.2"/>
    <row r="8812" hidden="1" x14ac:dyDescent="0.2"/>
    <row r="8813" hidden="1" x14ac:dyDescent="0.2"/>
    <row r="8814" hidden="1" x14ac:dyDescent="0.2"/>
    <row r="8815" hidden="1" x14ac:dyDescent="0.2"/>
    <row r="8816" hidden="1" x14ac:dyDescent="0.2"/>
    <row r="8817" hidden="1" x14ac:dyDescent="0.2"/>
    <row r="8818" hidden="1" x14ac:dyDescent="0.2"/>
    <row r="8819" hidden="1" x14ac:dyDescent="0.2"/>
    <row r="8820" hidden="1" x14ac:dyDescent="0.2"/>
    <row r="8821" hidden="1" x14ac:dyDescent="0.2"/>
    <row r="8822" hidden="1" x14ac:dyDescent="0.2"/>
    <row r="8823" hidden="1" x14ac:dyDescent="0.2"/>
    <row r="8824" hidden="1" x14ac:dyDescent="0.2"/>
    <row r="8825" hidden="1" x14ac:dyDescent="0.2"/>
    <row r="8826" hidden="1" x14ac:dyDescent="0.2"/>
    <row r="8827" hidden="1" x14ac:dyDescent="0.2"/>
    <row r="8828" hidden="1" x14ac:dyDescent="0.2"/>
    <row r="8829" hidden="1" x14ac:dyDescent="0.2"/>
    <row r="8830" hidden="1" x14ac:dyDescent="0.2"/>
    <row r="8831" hidden="1" x14ac:dyDescent="0.2"/>
    <row r="8832" hidden="1" x14ac:dyDescent="0.2"/>
    <row r="8833" hidden="1" x14ac:dyDescent="0.2"/>
    <row r="8834" hidden="1" x14ac:dyDescent="0.2"/>
    <row r="8835" hidden="1" x14ac:dyDescent="0.2"/>
    <row r="8836" hidden="1" x14ac:dyDescent="0.2"/>
    <row r="8837" hidden="1" x14ac:dyDescent="0.2"/>
    <row r="8838" hidden="1" x14ac:dyDescent="0.2"/>
    <row r="8839" hidden="1" x14ac:dyDescent="0.2"/>
    <row r="8840" hidden="1" x14ac:dyDescent="0.2"/>
    <row r="8841" hidden="1" x14ac:dyDescent="0.2"/>
    <row r="8842" hidden="1" x14ac:dyDescent="0.2"/>
    <row r="8843" hidden="1" x14ac:dyDescent="0.2"/>
    <row r="8844" hidden="1" x14ac:dyDescent="0.2"/>
    <row r="8845" hidden="1" x14ac:dyDescent="0.2"/>
    <row r="8846" hidden="1" x14ac:dyDescent="0.2"/>
    <row r="8847" hidden="1" x14ac:dyDescent="0.2"/>
    <row r="8848" hidden="1" x14ac:dyDescent="0.2"/>
    <row r="8849" hidden="1" x14ac:dyDescent="0.2"/>
    <row r="8850" hidden="1" x14ac:dyDescent="0.2"/>
    <row r="8851" hidden="1" x14ac:dyDescent="0.2"/>
    <row r="8852" hidden="1" x14ac:dyDescent="0.2"/>
    <row r="8853" hidden="1" x14ac:dyDescent="0.2"/>
    <row r="8854" hidden="1" x14ac:dyDescent="0.2"/>
    <row r="8855" hidden="1" x14ac:dyDescent="0.2"/>
    <row r="8856" hidden="1" x14ac:dyDescent="0.2"/>
    <row r="8857" hidden="1" x14ac:dyDescent="0.2"/>
    <row r="8858" hidden="1" x14ac:dyDescent="0.2"/>
    <row r="8859" hidden="1" x14ac:dyDescent="0.2"/>
    <row r="8860" hidden="1" x14ac:dyDescent="0.2"/>
    <row r="8861" hidden="1" x14ac:dyDescent="0.2"/>
    <row r="8862" hidden="1" x14ac:dyDescent="0.2"/>
    <row r="8863" hidden="1" x14ac:dyDescent="0.2"/>
    <row r="8864" hidden="1" x14ac:dyDescent="0.2"/>
    <row r="8865" hidden="1" x14ac:dyDescent="0.2"/>
    <row r="8866" hidden="1" x14ac:dyDescent="0.2"/>
    <row r="8867" hidden="1" x14ac:dyDescent="0.2"/>
    <row r="8868" hidden="1" x14ac:dyDescent="0.2"/>
    <row r="8869" hidden="1" x14ac:dyDescent="0.2"/>
    <row r="8870" hidden="1" x14ac:dyDescent="0.2"/>
    <row r="8871" hidden="1" x14ac:dyDescent="0.2"/>
    <row r="8872" hidden="1" x14ac:dyDescent="0.2"/>
    <row r="8873" hidden="1" x14ac:dyDescent="0.2"/>
    <row r="8874" hidden="1" x14ac:dyDescent="0.2"/>
    <row r="8875" hidden="1" x14ac:dyDescent="0.2"/>
    <row r="8876" hidden="1" x14ac:dyDescent="0.2"/>
    <row r="8877" hidden="1" x14ac:dyDescent="0.2"/>
    <row r="8878" hidden="1" x14ac:dyDescent="0.2"/>
    <row r="8879" hidden="1" x14ac:dyDescent="0.2"/>
    <row r="8880" hidden="1" x14ac:dyDescent="0.2"/>
    <row r="8881" hidden="1" x14ac:dyDescent="0.2"/>
    <row r="8882" hidden="1" x14ac:dyDescent="0.2"/>
    <row r="8883" hidden="1" x14ac:dyDescent="0.2"/>
    <row r="8884" hidden="1" x14ac:dyDescent="0.2"/>
    <row r="8885" hidden="1" x14ac:dyDescent="0.2"/>
    <row r="8886" hidden="1" x14ac:dyDescent="0.2"/>
    <row r="8887" hidden="1" x14ac:dyDescent="0.2"/>
    <row r="8888" hidden="1" x14ac:dyDescent="0.2"/>
    <row r="8889" hidden="1" x14ac:dyDescent="0.2"/>
    <row r="8890" hidden="1" x14ac:dyDescent="0.2"/>
    <row r="8891" hidden="1" x14ac:dyDescent="0.2"/>
    <row r="8892" hidden="1" x14ac:dyDescent="0.2"/>
    <row r="8893" hidden="1" x14ac:dyDescent="0.2"/>
    <row r="8894" hidden="1" x14ac:dyDescent="0.2"/>
    <row r="8895" hidden="1" x14ac:dyDescent="0.2"/>
    <row r="8896" hidden="1" x14ac:dyDescent="0.2"/>
    <row r="8897" hidden="1" x14ac:dyDescent="0.2"/>
    <row r="8898" hidden="1" x14ac:dyDescent="0.2"/>
    <row r="8899" hidden="1" x14ac:dyDescent="0.2"/>
    <row r="8900" hidden="1" x14ac:dyDescent="0.2"/>
    <row r="8901" hidden="1" x14ac:dyDescent="0.2"/>
    <row r="8902" hidden="1" x14ac:dyDescent="0.2"/>
    <row r="8903" hidden="1" x14ac:dyDescent="0.2"/>
    <row r="8904" hidden="1" x14ac:dyDescent="0.2"/>
    <row r="8905" hidden="1" x14ac:dyDescent="0.2"/>
    <row r="8906" hidden="1" x14ac:dyDescent="0.2"/>
    <row r="8907" hidden="1" x14ac:dyDescent="0.2"/>
    <row r="8908" hidden="1" x14ac:dyDescent="0.2"/>
    <row r="8909" hidden="1" x14ac:dyDescent="0.2"/>
    <row r="8910" hidden="1" x14ac:dyDescent="0.2"/>
    <row r="8911" hidden="1" x14ac:dyDescent="0.2"/>
    <row r="8912" hidden="1" x14ac:dyDescent="0.2"/>
    <row r="8913" hidden="1" x14ac:dyDescent="0.2"/>
    <row r="8914" hidden="1" x14ac:dyDescent="0.2"/>
    <row r="8915" hidden="1" x14ac:dyDescent="0.2"/>
    <row r="8916" hidden="1" x14ac:dyDescent="0.2"/>
    <row r="8917" hidden="1" x14ac:dyDescent="0.2"/>
    <row r="8918" hidden="1" x14ac:dyDescent="0.2"/>
    <row r="8919" hidden="1" x14ac:dyDescent="0.2"/>
    <row r="8920" hidden="1" x14ac:dyDescent="0.2"/>
    <row r="8921" hidden="1" x14ac:dyDescent="0.2"/>
    <row r="8922" hidden="1" x14ac:dyDescent="0.2"/>
    <row r="8923" hidden="1" x14ac:dyDescent="0.2"/>
    <row r="8924" hidden="1" x14ac:dyDescent="0.2"/>
    <row r="8925" hidden="1" x14ac:dyDescent="0.2"/>
    <row r="8926" hidden="1" x14ac:dyDescent="0.2"/>
    <row r="8927" hidden="1" x14ac:dyDescent="0.2"/>
    <row r="8928" hidden="1" x14ac:dyDescent="0.2"/>
    <row r="8929" hidden="1" x14ac:dyDescent="0.2"/>
    <row r="8930" hidden="1" x14ac:dyDescent="0.2"/>
    <row r="8931" hidden="1" x14ac:dyDescent="0.2"/>
    <row r="8932" hidden="1" x14ac:dyDescent="0.2"/>
    <row r="8933" hidden="1" x14ac:dyDescent="0.2"/>
    <row r="8934" hidden="1" x14ac:dyDescent="0.2"/>
    <row r="8935" hidden="1" x14ac:dyDescent="0.2"/>
    <row r="8936" hidden="1" x14ac:dyDescent="0.2"/>
    <row r="8937" hidden="1" x14ac:dyDescent="0.2"/>
    <row r="8938" hidden="1" x14ac:dyDescent="0.2"/>
    <row r="8939" hidden="1" x14ac:dyDescent="0.2"/>
    <row r="8940" hidden="1" x14ac:dyDescent="0.2"/>
    <row r="8941" hidden="1" x14ac:dyDescent="0.2"/>
    <row r="8942" hidden="1" x14ac:dyDescent="0.2"/>
    <row r="8943" hidden="1" x14ac:dyDescent="0.2"/>
    <row r="8944" hidden="1" x14ac:dyDescent="0.2"/>
    <row r="8945" hidden="1" x14ac:dyDescent="0.2"/>
    <row r="8946" hidden="1" x14ac:dyDescent="0.2"/>
    <row r="8947" hidden="1" x14ac:dyDescent="0.2"/>
    <row r="8948" hidden="1" x14ac:dyDescent="0.2"/>
    <row r="8949" hidden="1" x14ac:dyDescent="0.2"/>
    <row r="8950" hidden="1" x14ac:dyDescent="0.2"/>
    <row r="8951" hidden="1" x14ac:dyDescent="0.2"/>
    <row r="8952" hidden="1" x14ac:dyDescent="0.2"/>
    <row r="8953" hidden="1" x14ac:dyDescent="0.2"/>
    <row r="8954" hidden="1" x14ac:dyDescent="0.2"/>
    <row r="8955" hidden="1" x14ac:dyDescent="0.2"/>
    <row r="8956" hidden="1" x14ac:dyDescent="0.2"/>
    <row r="8957" hidden="1" x14ac:dyDescent="0.2"/>
    <row r="8958" hidden="1" x14ac:dyDescent="0.2"/>
    <row r="8959" hidden="1" x14ac:dyDescent="0.2"/>
    <row r="8960" hidden="1" x14ac:dyDescent="0.2"/>
    <row r="8961" hidden="1" x14ac:dyDescent="0.2"/>
    <row r="8962" hidden="1" x14ac:dyDescent="0.2"/>
    <row r="8963" hidden="1" x14ac:dyDescent="0.2"/>
    <row r="8964" hidden="1" x14ac:dyDescent="0.2"/>
    <row r="8965" hidden="1" x14ac:dyDescent="0.2"/>
    <row r="8966" hidden="1" x14ac:dyDescent="0.2"/>
    <row r="8967" hidden="1" x14ac:dyDescent="0.2"/>
    <row r="8968" hidden="1" x14ac:dyDescent="0.2"/>
    <row r="8969" hidden="1" x14ac:dyDescent="0.2"/>
    <row r="8970" hidden="1" x14ac:dyDescent="0.2"/>
    <row r="8971" hidden="1" x14ac:dyDescent="0.2"/>
    <row r="8972" hidden="1" x14ac:dyDescent="0.2"/>
    <row r="8973" hidden="1" x14ac:dyDescent="0.2"/>
    <row r="8974" hidden="1" x14ac:dyDescent="0.2"/>
    <row r="8975" hidden="1" x14ac:dyDescent="0.2"/>
    <row r="8976" hidden="1" x14ac:dyDescent="0.2"/>
    <row r="8977" hidden="1" x14ac:dyDescent="0.2"/>
    <row r="8978" hidden="1" x14ac:dyDescent="0.2"/>
    <row r="8979" hidden="1" x14ac:dyDescent="0.2"/>
    <row r="8980" hidden="1" x14ac:dyDescent="0.2"/>
    <row r="8981" hidden="1" x14ac:dyDescent="0.2"/>
    <row r="8982" hidden="1" x14ac:dyDescent="0.2"/>
    <row r="8983" hidden="1" x14ac:dyDescent="0.2"/>
    <row r="8984" hidden="1" x14ac:dyDescent="0.2"/>
    <row r="8985" hidden="1" x14ac:dyDescent="0.2"/>
    <row r="8986" hidden="1" x14ac:dyDescent="0.2"/>
    <row r="8987" hidden="1" x14ac:dyDescent="0.2"/>
    <row r="8988" hidden="1" x14ac:dyDescent="0.2"/>
    <row r="8989" hidden="1" x14ac:dyDescent="0.2"/>
    <row r="8990" hidden="1" x14ac:dyDescent="0.2"/>
    <row r="8991" hidden="1" x14ac:dyDescent="0.2"/>
    <row r="8992" hidden="1" x14ac:dyDescent="0.2"/>
    <row r="8993" hidden="1" x14ac:dyDescent="0.2"/>
    <row r="8994" hidden="1" x14ac:dyDescent="0.2"/>
    <row r="8995" hidden="1" x14ac:dyDescent="0.2"/>
    <row r="8996" hidden="1" x14ac:dyDescent="0.2"/>
    <row r="8997" hidden="1" x14ac:dyDescent="0.2"/>
    <row r="8998" hidden="1" x14ac:dyDescent="0.2"/>
    <row r="8999" hidden="1" x14ac:dyDescent="0.2"/>
    <row r="9000" hidden="1" x14ac:dyDescent="0.2"/>
    <row r="9001" hidden="1" x14ac:dyDescent="0.2"/>
    <row r="9002" hidden="1" x14ac:dyDescent="0.2"/>
    <row r="9003" hidden="1" x14ac:dyDescent="0.2"/>
    <row r="9004" hidden="1" x14ac:dyDescent="0.2"/>
    <row r="9005" hidden="1" x14ac:dyDescent="0.2"/>
    <row r="9006" hidden="1" x14ac:dyDescent="0.2"/>
    <row r="9007" hidden="1" x14ac:dyDescent="0.2"/>
    <row r="9008" hidden="1" x14ac:dyDescent="0.2"/>
    <row r="9009" hidden="1" x14ac:dyDescent="0.2"/>
    <row r="9010" hidden="1" x14ac:dyDescent="0.2"/>
    <row r="9011" hidden="1" x14ac:dyDescent="0.2"/>
    <row r="9012" hidden="1" x14ac:dyDescent="0.2"/>
    <row r="9013" hidden="1" x14ac:dyDescent="0.2"/>
    <row r="9014" hidden="1" x14ac:dyDescent="0.2"/>
    <row r="9015" hidden="1" x14ac:dyDescent="0.2"/>
    <row r="9016" hidden="1" x14ac:dyDescent="0.2"/>
    <row r="9017" hidden="1" x14ac:dyDescent="0.2"/>
    <row r="9018" hidden="1" x14ac:dyDescent="0.2"/>
    <row r="9019" hidden="1" x14ac:dyDescent="0.2"/>
    <row r="9020" hidden="1" x14ac:dyDescent="0.2"/>
    <row r="9021" hidden="1" x14ac:dyDescent="0.2"/>
    <row r="9022" hidden="1" x14ac:dyDescent="0.2"/>
    <row r="9023" hidden="1" x14ac:dyDescent="0.2"/>
    <row r="9024" hidden="1" x14ac:dyDescent="0.2"/>
    <row r="9025" hidden="1" x14ac:dyDescent="0.2"/>
    <row r="9026" hidden="1" x14ac:dyDescent="0.2"/>
    <row r="9027" hidden="1" x14ac:dyDescent="0.2"/>
    <row r="9028" hidden="1" x14ac:dyDescent="0.2"/>
    <row r="9029" hidden="1" x14ac:dyDescent="0.2"/>
    <row r="9030" hidden="1" x14ac:dyDescent="0.2"/>
    <row r="9031" hidden="1" x14ac:dyDescent="0.2"/>
    <row r="9032" hidden="1" x14ac:dyDescent="0.2"/>
    <row r="9033" hidden="1" x14ac:dyDescent="0.2"/>
    <row r="9034" hidden="1" x14ac:dyDescent="0.2"/>
    <row r="9035" hidden="1" x14ac:dyDescent="0.2"/>
    <row r="9036" hidden="1" x14ac:dyDescent="0.2"/>
    <row r="9037" hidden="1" x14ac:dyDescent="0.2"/>
    <row r="9038" hidden="1" x14ac:dyDescent="0.2"/>
    <row r="9039" hidden="1" x14ac:dyDescent="0.2"/>
    <row r="9040" hidden="1" x14ac:dyDescent="0.2"/>
    <row r="9041" hidden="1" x14ac:dyDescent="0.2"/>
    <row r="9042" hidden="1" x14ac:dyDescent="0.2"/>
    <row r="9043" hidden="1" x14ac:dyDescent="0.2"/>
    <row r="9044" hidden="1" x14ac:dyDescent="0.2"/>
    <row r="9045" hidden="1" x14ac:dyDescent="0.2"/>
    <row r="9046" hidden="1" x14ac:dyDescent="0.2"/>
    <row r="9047" hidden="1" x14ac:dyDescent="0.2"/>
    <row r="9048" hidden="1" x14ac:dyDescent="0.2"/>
    <row r="9049" hidden="1" x14ac:dyDescent="0.2"/>
    <row r="9050" hidden="1" x14ac:dyDescent="0.2"/>
    <row r="9051" hidden="1" x14ac:dyDescent="0.2"/>
    <row r="9052" hidden="1" x14ac:dyDescent="0.2"/>
    <row r="9053" hidden="1" x14ac:dyDescent="0.2"/>
    <row r="9054" hidden="1" x14ac:dyDescent="0.2"/>
    <row r="9055" hidden="1" x14ac:dyDescent="0.2"/>
    <row r="9056" hidden="1" x14ac:dyDescent="0.2"/>
    <row r="9057" hidden="1" x14ac:dyDescent="0.2"/>
    <row r="9058" hidden="1" x14ac:dyDescent="0.2"/>
    <row r="9059" hidden="1" x14ac:dyDescent="0.2"/>
    <row r="9060" hidden="1" x14ac:dyDescent="0.2"/>
    <row r="9061" hidden="1" x14ac:dyDescent="0.2"/>
    <row r="9062" hidden="1" x14ac:dyDescent="0.2"/>
    <row r="9063" hidden="1" x14ac:dyDescent="0.2"/>
    <row r="9064" hidden="1" x14ac:dyDescent="0.2"/>
    <row r="9065" hidden="1" x14ac:dyDescent="0.2"/>
    <row r="9066" hidden="1" x14ac:dyDescent="0.2"/>
    <row r="9067" hidden="1" x14ac:dyDescent="0.2"/>
    <row r="9068" hidden="1" x14ac:dyDescent="0.2"/>
    <row r="9069" hidden="1" x14ac:dyDescent="0.2"/>
    <row r="9070" hidden="1" x14ac:dyDescent="0.2"/>
    <row r="9071" hidden="1" x14ac:dyDescent="0.2"/>
    <row r="9072" hidden="1" x14ac:dyDescent="0.2"/>
    <row r="9073" hidden="1" x14ac:dyDescent="0.2"/>
    <row r="9074" hidden="1" x14ac:dyDescent="0.2"/>
    <row r="9075" hidden="1" x14ac:dyDescent="0.2"/>
    <row r="9076" hidden="1" x14ac:dyDescent="0.2"/>
    <row r="9077" hidden="1" x14ac:dyDescent="0.2"/>
    <row r="9078" hidden="1" x14ac:dyDescent="0.2"/>
    <row r="9079" hidden="1" x14ac:dyDescent="0.2"/>
    <row r="9080" hidden="1" x14ac:dyDescent="0.2"/>
    <row r="9081" hidden="1" x14ac:dyDescent="0.2"/>
    <row r="9082" hidden="1" x14ac:dyDescent="0.2"/>
    <row r="9083" hidden="1" x14ac:dyDescent="0.2"/>
    <row r="9084" hidden="1" x14ac:dyDescent="0.2"/>
    <row r="9085" hidden="1" x14ac:dyDescent="0.2"/>
    <row r="9086" hidden="1" x14ac:dyDescent="0.2"/>
    <row r="9087" hidden="1" x14ac:dyDescent="0.2"/>
    <row r="9088" hidden="1" x14ac:dyDescent="0.2"/>
    <row r="9089" hidden="1" x14ac:dyDescent="0.2"/>
    <row r="9090" hidden="1" x14ac:dyDescent="0.2"/>
    <row r="9091" hidden="1" x14ac:dyDescent="0.2"/>
    <row r="9092" hidden="1" x14ac:dyDescent="0.2"/>
    <row r="9093" hidden="1" x14ac:dyDescent="0.2"/>
    <row r="9094" hidden="1" x14ac:dyDescent="0.2"/>
    <row r="9095" hidden="1" x14ac:dyDescent="0.2"/>
    <row r="9096" hidden="1" x14ac:dyDescent="0.2"/>
    <row r="9097" hidden="1" x14ac:dyDescent="0.2"/>
    <row r="9098" hidden="1" x14ac:dyDescent="0.2"/>
    <row r="9099" hidden="1" x14ac:dyDescent="0.2"/>
    <row r="9100" hidden="1" x14ac:dyDescent="0.2"/>
    <row r="9101" hidden="1" x14ac:dyDescent="0.2"/>
    <row r="9102" hidden="1" x14ac:dyDescent="0.2"/>
    <row r="9103" hidden="1" x14ac:dyDescent="0.2"/>
    <row r="9104" hidden="1" x14ac:dyDescent="0.2"/>
    <row r="9105" hidden="1" x14ac:dyDescent="0.2"/>
    <row r="9106" hidden="1" x14ac:dyDescent="0.2"/>
    <row r="9107" hidden="1" x14ac:dyDescent="0.2"/>
    <row r="9108" hidden="1" x14ac:dyDescent="0.2"/>
    <row r="9109" hidden="1" x14ac:dyDescent="0.2"/>
    <row r="9110" hidden="1" x14ac:dyDescent="0.2"/>
    <row r="9111" hidden="1" x14ac:dyDescent="0.2"/>
    <row r="9112" hidden="1" x14ac:dyDescent="0.2"/>
    <row r="9113" hidden="1" x14ac:dyDescent="0.2"/>
    <row r="9114" hidden="1" x14ac:dyDescent="0.2"/>
    <row r="9115" hidden="1" x14ac:dyDescent="0.2"/>
    <row r="9116" hidden="1" x14ac:dyDescent="0.2"/>
    <row r="9117" hidden="1" x14ac:dyDescent="0.2"/>
    <row r="9118" hidden="1" x14ac:dyDescent="0.2"/>
    <row r="9119" hidden="1" x14ac:dyDescent="0.2"/>
    <row r="9120" hidden="1" x14ac:dyDescent="0.2"/>
    <row r="9121" hidden="1" x14ac:dyDescent="0.2"/>
    <row r="9122" hidden="1" x14ac:dyDescent="0.2"/>
    <row r="9123" hidden="1" x14ac:dyDescent="0.2"/>
    <row r="9124" hidden="1" x14ac:dyDescent="0.2"/>
    <row r="9125" hidden="1" x14ac:dyDescent="0.2"/>
    <row r="9126" hidden="1" x14ac:dyDescent="0.2"/>
    <row r="9127" hidden="1" x14ac:dyDescent="0.2"/>
    <row r="9128" hidden="1" x14ac:dyDescent="0.2"/>
    <row r="9129" hidden="1" x14ac:dyDescent="0.2"/>
    <row r="9130" hidden="1" x14ac:dyDescent="0.2"/>
    <row r="9131" hidden="1" x14ac:dyDescent="0.2"/>
    <row r="9132" hidden="1" x14ac:dyDescent="0.2"/>
    <row r="9133" hidden="1" x14ac:dyDescent="0.2"/>
    <row r="9134" hidden="1" x14ac:dyDescent="0.2"/>
    <row r="9135" hidden="1" x14ac:dyDescent="0.2"/>
    <row r="9136" hidden="1" x14ac:dyDescent="0.2"/>
    <row r="9137" hidden="1" x14ac:dyDescent="0.2"/>
    <row r="9138" hidden="1" x14ac:dyDescent="0.2"/>
    <row r="9139" hidden="1" x14ac:dyDescent="0.2"/>
    <row r="9140" hidden="1" x14ac:dyDescent="0.2"/>
    <row r="9141" hidden="1" x14ac:dyDescent="0.2"/>
    <row r="9142" hidden="1" x14ac:dyDescent="0.2"/>
    <row r="9143" hidden="1" x14ac:dyDescent="0.2"/>
    <row r="9144" hidden="1" x14ac:dyDescent="0.2"/>
    <row r="9145" hidden="1" x14ac:dyDescent="0.2"/>
    <row r="9146" hidden="1" x14ac:dyDescent="0.2"/>
    <row r="9147" hidden="1" x14ac:dyDescent="0.2"/>
    <row r="9148" hidden="1" x14ac:dyDescent="0.2"/>
    <row r="9149" hidden="1" x14ac:dyDescent="0.2"/>
    <row r="9150" hidden="1" x14ac:dyDescent="0.2"/>
    <row r="9151" hidden="1" x14ac:dyDescent="0.2"/>
    <row r="9152" hidden="1" x14ac:dyDescent="0.2"/>
    <row r="9153" hidden="1" x14ac:dyDescent="0.2"/>
    <row r="9154" hidden="1" x14ac:dyDescent="0.2"/>
    <row r="9155" hidden="1" x14ac:dyDescent="0.2"/>
    <row r="9156" hidden="1" x14ac:dyDescent="0.2"/>
    <row r="9157" hidden="1" x14ac:dyDescent="0.2"/>
    <row r="9158" hidden="1" x14ac:dyDescent="0.2"/>
    <row r="9159" hidden="1" x14ac:dyDescent="0.2"/>
    <row r="9160" hidden="1" x14ac:dyDescent="0.2"/>
    <row r="9161" hidden="1" x14ac:dyDescent="0.2"/>
    <row r="9162" hidden="1" x14ac:dyDescent="0.2"/>
    <row r="9163" hidden="1" x14ac:dyDescent="0.2"/>
    <row r="9164" hidden="1" x14ac:dyDescent="0.2"/>
    <row r="9165" hidden="1" x14ac:dyDescent="0.2"/>
    <row r="9166" hidden="1" x14ac:dyDescent="0.2"/>
    <row r="9167" hidden="1" x14ac:dyDescent="0.2"/>
    <row r="9168" hidden="1" x14ac:dyDescent="0.2"/>
    <row r="9169" hidden="1" x14ac:dyDescent="0.2"/>
    <row r="9170" hidden="1" x14ac:dyDescent="0.2"/>
    <row r="9171" hidden="1" x14ac:dyDescent="0.2"/>
    <row r="9172" hidden="1" x14ac:dyDescent="0.2"/>
    <row r="9173" hidden="1" x14ac:dyDescent="0.2"/>
    <row r="9174" hidden="1" x14ac:dyDescent="0.2"/>
    <row r="9175" hidden="1" x14ac:dyDescent="0.2"/>
    <row r="9176" hidden="1" x14ac:dyDescent="0.2"/>
    <row r="9177" hidden="1" x14ac:dyDescent="0.2"/>
    <row r="9178" hidden="1" x14ac:dyDescent="0.2"/>
    <row r="9179" hidden="1" x14ac:dyDescent="0.2"/>
    <row r="9180" hidden="1" x14ac:dyDescent="0.2"/>
    <row r="9181" hidden="1" x14ac:dyDescent="0.2"/>
    <row r="9182" hidden="1" x14ac:dyDescent="0.2"/>
    <row r="9183" hidden="1" x14ac:dyDescent="0.2"/>
    <row r="9184" hidden="1" x14ac:dyDescent="0.2"/>
    <row r="9185" hidden="1" x14ac:dyDescent="0.2"/>
    <row r="9186" hidden="1" x14ac:dyDescent="0.2"/>
    <row r="9187" hidden="1" x14ac:dyDescent="0.2"/>
    <row r="9188" hidden="1" x14ac:dyDescent="0.2"/>
    <row r="9189" hidden="1" x14ac:dyDescent="0.2"/>
    <row r="9190" hidden="1" x14ac:dyDescent="0.2"/>
    <row r="9191" hidden="1" x14ac:dyDescent="0.2"/>
    <row r="9192" hidden="1" x14ac:dyDescent="0.2"/>
    <row r="9193" hidden="1" x14ac:dyDescent="0.2"/>
    <row r="9194" hidden="1" x14ac:dyDescent="0.2"/>
    <row r="9195" hidden="1" x14ac:dyDescent="0.2"/>
    <row r="9196" hidden="1" x14ac:dyDescent="0.2"/>
    <row r="9197" hidden="1" x14ac:dyDescent="0.2"/>
    <row r="9198" hidden="1" x14ac:dyDescent="0.2"/>
    <row r="9199" hidden="1" x14ac:dyDescent="0.2"/>
    <row r="9200" hidden="1" x14ac:dyDescent="0.2"/>
    <row r="9201" hidden="1" x14ac:dyDescent="0.2"/>
    <row r="9202" hidden="1" x14ac:dyDescent="0.2"/>
    <row r="9203" hidden="1" x14ac:dyDescent="0.2"/>
    <row r="9204" hidden="1" x14ac:dyDescent="0.2"/>
    <row r="9205" hidden="1" x14ac:dyDescent="0.2"/>
    <row r="9206" hidden="1" x14ac:dyDescent="0.2"/>
    <row r="9207" hidden="1" x14ac:dyDescent="0.2"/>
    <row r="9208" hidden="1" x14ac:dyDescent="0.2"/>
    <row r="9209" hidden="1" x14ac:dyDescent="0.2"/>
    <row r="9210" hidden="1" x14ac:dyDescent="0.2"/>
    <row r="9211" hidden="1" x14ac:dyDescent="0.2"/>
    <row r="9212" hidden="1" x14ac:dyDescent="0.2"/>
    <row r="9213" hidden="1" x14ac:dyDescent="0.2"/>
    <row r="9214" hidden="1" x14ac:dyDescent="0.2"/>
    <row r="9215" hidden="1" x14ac:dyDescent="0.2"/>
    <row r="9216" hidden="1" x14ac:dyDescent="0.2"/>
    <row r="9217" hidden="1" x14ac:dyDescent="0.2"/>
    <row r="9218" hidden="1" x14ac:dyDescent="0.2"/>
    <row r="9219" hidden="1" x14ac:dyDescent="0.2"/>
    <row r="9220" hidden="1" x14ac:dyDescent="0.2"/>
    <row r="9221" hidden="1" x14ac:dyDescent="0.2"/>
    <row r="9222" hidden="1" x14ac:dyDescent="0.2"/>
    <row r="9223" hidden="1" x14ac:dyDescent="0.2"/>
    <row r="9224" hidden="1" x14ac:dyDescent="0.2"/>
    <row r="9225" hidden="1" x14ac:dyDescent="0.2"/>
    <row r="9226" hidden="1" x14ac:dyDescent="0.2"/>
    <row r="9227" hidden="1" x14ac:dyDescent="0.2"/>
    <row r="9228" hidden="1" x14ac:dyDescent="0.2"/>
    <row r="9229" hidden="1" x14ac:dyDescent="0.2"/>
    <row r="9230" hidden="1" x14ac:dyDescent="0.2"/>
    <row r="9231" hidden="1" x14ac:dyDescent="0.2"/>
    <row r="9232" hidden="1" x14ac:dyDescent="0.2"/>
    <row r="9233" hidden="1" x14ac:dyDescent="0.2"/>
    <row r="9234" hidden="1" x14ac:dyDescent="0.2"/>
    <row r="9235" hidden="1" x14ac:dyDescent="0.2"/>
    <row r="9236" hidden="1" x14ac:dyDescent="0.2"/>
    <row r="9237" hidden="1" x14ac:dyDescent="0.2"/>
    <row r="9238" hidden="1" x14ac:dyDescent="0.2"/>
    <row r="9239" hidden="1" x14ac:dyDescent="0.2"/>
    <row r="9240" hidden="1" x14ac:dyDescent="0.2"/>
    <row r="9241" hidden="1" x14ac:dyDescent="0.2"/>
    <row r="9242" hidden="1" x14ac:dyDescent="0.2"/>
    <row r="9243" hidden="1" x14ac:dyDescent="0.2"/>
    <row r="9244" hidden="1" x14ac:dyDescent="0.2"/>
    <row r="9245" hidden="1" x14ac:dyDescent="0.2"/>
    <row r="9246" hidden="1" x14ac:dyDescent="0.2"/>
    <row r="9247" hidden="1" x14ac:dyDescent="0.2"/>
    <row r="9248" hidden="1" x14ac:dyDescent="0.2"/>
    <row r="9249" hidden="1" x14ac:dyDescent="0.2"/>
    <row r="9250" hidden="1" x14ac:dyDescent="0.2"/>
    <row r="9251" hidden="1" x14ac:dyDescent="0.2"/>
    <row r="9252" hidden="1" x14ac:dyDescent="0.2"/>
    <row r="9253" hidden="1" x14ac:dyDescent="0.2"/>
    <row r="9254" hidden="1" x14ac:dyDescent="0.2"/>
    <row r="9255" hidden="1" x14ac:dyDescent="0.2"/>
    <row r="9256" hidden="1" x14ac:dyDescent="0.2"/>
    <row r="9257" hidden="1" x14ac:dyDescent="0.2"/>
    <row r="9258" hidden="1" x14ac:dyDescent="0.2"/>
    <row r="9259" hidden="1" x14ac:dyDescent="0.2"/>
    <row r="9260" hidden="1" x14ac:dyDescent="0.2"/>
    <row r="9261" hidden="1" x14ac:dyDescent="0.2"/>
    <row r="9262" hidden="1" x14ac:dyDescent="0.2"/>
    <row r="9263" hidden="1" x14ac:dyDescent="0.2"/>
    <row r="9264" hidden="1" x14ac:dyDescent="0.2"/>
    <row r="9265" hidden="1" x14ac:dyDescent="0.2"/>
    <row r="9266" hidden="1" x14ac:dyDescent="0.2"/>
    <row r="9267" hidden="1" x14ac:dyDescent="0.2"/>
    <row r="9268" hidden="1" x14ac:dyDescent="0.2"/>
    <row r="9269" hidden="1" x14ac:dyDescent="0.2"/>
    <row r="9270" hidden="1" x14ac:dyDescent="0.2"/>
    <row r="9271" hidden="1" x14ac:dyDescent="0.2"/>
    <row r="9272" hidden="1" x14ac:dyDescent="0.2"/>
    <row r="9273" hidden="1" x14ac:dyDescent="0.2"/>
    <row r="9274" hidden="1" x14ac:dyDescent="0.2"/>
    <row r="9275" hidden="1" x14ac:dyDescent="0.2"/>
    <row r="9276" hidden="1" x14ac:dyDescent="0.2"/>
    <row r="9277" hidden="1" x14ac:dyDescent="0.2"/>
    <row r="9278" hidden="1" x14ac:dyDescent="0.2"/>
    <row r="9279" hidden="1" x14ac:dyDescent="0.2"/>
    <row r="9280" hidden="1" x14ac:dyDescent="0.2"/>
    <row r="9281" hidden="1" x14ac:dyDescent="0.2"/>
    <row r="9282" hidden="1" x14ac:dyDescent="0.2"/>
    <row r="9283" hidden="1" x14ac:dyDescent="0.2"/>
    <row r="9284" hidden="1" x14ac:dyDescent="0.2"/>
    <row r="9285" hidden="1" x14ac:dyDescent="0.2"/>
    <row r="9286" hidden="1" x14ac:dyDescent="0.2"/>
    <row r="9287" hidden="1" x14ac:dyDescent="0.2"/>
    <row r="9288" hidden="1" x14ac:dyDescent="0.2"/>
    <row r="9289" hidden="1" x14ac:dyDescent="0.2"/>
    <row r="9290" hidden="1" x14ac:dyDescent="0.2"/>
    <row r="9291" hidden="1" x14ac:dyDescent="0.2"/>
    <row r="9292" hidden="1" x14ac:dyDescent="0.2"/>
    <row r="9293" hidden="1" x14ac:dyDescent="0.2"/>
    <row r="9294" hidden="1" x14ac:dyDescent="0.2"/>
    <row r="9295" hidden="1" x14ac:dyDescent="0.2"/>
    <row r="9296" hidden="1" x14ac:dyDescent="0.2"/>
    <row r="9297" hidden="1" x14ac:dyDescent="0.2"/>
    <row r="9298" hidden="1" x14ac:dyDescent="0.2"/>
    <row r="9299" hidden="1" x14ac:dyDescent="0.2"/>
    <row r="9300" hidden="1" x14ac:dyDescent="0.2"/>
    <row r="9301" hidden="1" x14ac:dyDescent="0.2"/>
    <row r="9302" hidden="1" x14ac:dyDescent="0.2"/>
    <row r="9303" hidden="1" x14ac:dyDescent="0.2"/>
    <row r="9304" hidden="1" x14ac:dyDescent="0.2"/>
    <row r="9305" hidden="1" x14ac:dyDescent="0.2"/>
    <row r="9306" hidden="1" x14ac:dyDescent="0.2"/>
    <row r="9307" hidden="1" x14ac:dyDescent="0.2"/>
    <row r="9308" hidden="1" x14ac:dyDescent="0.2"/>
    <row r="9309" hidden="1" x14ac:dyDescent="0.2"/>
    <row r="9310" hidden="1" x14ac:dyDescent="0.2"/>
    <row r="9311" hidden="1" x14ac:dyDescent="0.2"/>
    <row r="9312" hidden="1" x14ac:dyDescent="0.2"/>
    <row r="9313" hidden="1" x14ac:dyDescent="0.2"/>
    <row r="9314" hidden="1" x14ac:dyDescent="0.2"/>
    <row r="9315" hidden="1" x14ac:dyDescent="0.2"/>
    <row r="9316" hidden="1" x14ac:dyDescent="0.2"/>
    <row r="9317" hidden="1" x14ac:dyDescent="0.2"/>
    <row r="9318" hidden="1" x14ac:dyDescent="0.2"/>
    <row r="9319" hidden="1" x14ac:dyDescent="0.2"/>
    <row r="9320" hidden="1" x14ac:dyDescent="0.2"/>
    <row r="9321" hidden="1" x14ac:dyDescent="0.2"/>
    <row r="9322" hidden="1" x14ac:dyDescent="0.2"/>
    <row r="9323" hidden="1" x14ac:dyDescent="0.2"/>
    <row r="9324" hidden="1" x14ac:dyDescent="0.2"/>
    <row r="9325" hidden="1" x14ac:dyDescent="0.2"/>
    <row r="9326" hidden="1" x14ac:dyDescent="0.2"/>
    <row r="9327" hidden="1" x14ac:dyDescent="0.2"/>
    <row r="9328" hidden="1" x14ac:dyDescent="0.2"/>
    <row r="9329" hidden="1" x14ac:dyDescent="0.2"/>
    <row r="9330" hidden="1" x14ac:dyDescent="0.2"/>
    <row r="9331" hidden="1" x14ac:dyDescent="0.2"/>
    <row r="9332" hidden="1" x14ac:dyDescent="0.2"/>
    <row r="9333" hidden="1" x14ac:dyDescent="0.2"/>
    <row r="9334" hidden="1" x14ac:dyDescent="0.2"/>
    <row r="9335" hidden="1" x14ac:dyDescent="0.2"/>
    <row r="9336" hidden="1" x14ac:dyDescent="0.2"/>
    <row r="9337" hidden="1" x14ac:dyDescent="0.2"/>
    <row r="9338" hidden="1" x14ac:dyDescent="0.2"/>
    <row r="9339" hidden="1" x14ac:dyDescent="0.2"/>
    <row r="9340" hidden="1" x14ac:dyDescent="0.2"/>
    <row r="9341" hidden="1" x14ac:dyDescent="0.2"/>
    <row r="9342" hidden="1" x14ac:dyDescent="0.2"/>
    <row r="9343" hidden="1" x14ac:dyDescent="0.2"/>
    <row r="9344" hidden="1" x14ac:dyDescent="0.2"/>
    <row r="9345" hidden="1" x14ac:dyDescent="0.2"/>
    <row r="9346" hidden="1" x14ac:dyDescent="0.2"/>
    <row r="9347" hidden="1" x14ac:dyDescent="0.2"/>
    <row r="9348" hidden="1" x14ac:dyDescent="0.2"/>
    <row r="9349" hidden="1" x14ac:dyDescent="0.2"/>
    <row r="9350" hidden="1" x14ac:dyDescent="0.2"/>
    <row r="9351" hidden="1" x14ac:dyDescent="0.2"/>
    <row r="9352" hidden="1" x14ac:dyDescent="0.2"/>
    <row r="9353" hidden="1" x14ac:dyDescent="0.2"/>
    <row r="9354" hidden="1" x14ac:dyDescent="0.2"/>
    <row r="9355" hidden="1" x14ac:dyDescent="0.2"/>
    <row r="9356" hidden="1" x14ac:dyDescent="0.2"/>
    <row r="9357" hidden="1" x14ac:dyDescent="0.2"/>
    <row r="9358" hidden="1" x14ac:dyDescent="0.2"/>
    <row r="9359" hidden="1" x14ac:dyDescent="0.2"/>
    <row r="9360" hidden="1" x14ac:dyDescent="0.2"/>
    <row r="9361" hidden="1" x14ac:dyDescent="0.2"/>
    <row r="9362" hidden="1" x14ac:dyDescent="0.2"/>
    <row r="9363" hidden="1" x14ac:dyDescent="0.2"/>
    <row r="9364" hidden="1" x14ac:dyDescent="0.2"/>
    <row r="9365" hidden="1" x14ac:dyDescent="0.2"/>
    <row r="9366" hidden="1" x14ac:dyDescent="0.2"/>
    <row r="9367" hidden="1" x14ac:dyDescent="0.2"/>
    <row r="9368" hidden="1" x14ac:dyDescent="0.2"/>
    <row r="9369" hidden="1" x14ac:dyDescent="0.2"/>
    <row r="9370" hidden="1" x14ac:dyDescent="0.2"/>
    <row r="9371" hidden="1" x14ac:dyDescent="0.2"/>
    <row r="9372" hidden="1" x14ac:dyDescent="0.2"/>
    <row r="9373" hidden="1" x14ac:dyDescent="0.2"/>
    <row r="9374" hidden="1" x14ac:dyDescent="0.2"/>
    <row r="9375" hidden="1" x14ac:dyDescent="0.2"/>
    <row r="9376" hidden="1" x14ac:dyDescent="0.2"/>
    <row r="9377" hidden="1" x14ac:dyDescent="0.2"/>
    <row r="9378" hidden="1" x14ac:dyDescent="0.2"/>
    <row r="9379" hidden="1" x14ac:dyDescent="0.2"/>
    <row r="9380" hidden="1" x14ac:dyDescent="0.2"/>
    <row r="9381" hidden="1" x14ac:dyDescent="0.2"/>
    <row r="9382" hidden="1" x14ac:dyDescent="0.2"/>
    <row r="9383" hidden="1" x14ac:dyDescent="0.2"/>
    <row r="9384" hidden="1" x14ac:dyDescent="0.2"/>
    <row r="9385" hidden="1" x14ac:dyDescent="0.2"/>
    <row r="9386" hidden="1" x14ac:dyDescent="0.2"/>
    <row r="9387" hidden="1" x14ac:dyDescent="0.2"/>
    <row r="9388" hidden="1" x14ac:dyDescent="0.2"/>
    <row r="9389" hidden="1" x14ac:dyDescent="0.2"/>
    <row r="9390" hidden="1" x14ac:dyDescent="0.2"/>
    <row r="9391" hidden="1" x14ac:dyDescent="0.2"/>
    <row r="9392" hidden="1" x14ac:dyDescent="0.2"/>
    <row r="9393" hidden="1" x14ac:dyDescent="0.2"/>
    <row r="9394" hidden="1" x14ac:dyDescent="0.2"/>
    <row r="9395" hidden="1" x14ac:dyDescent="0.2"/>
    <row r="9396" hidden="1" x14ac:dyDescent="0.2"/>
    <row r="9397" hidden="1" x14ac:dyDescent="0.2"/>
    <row r="9398" hidden="1" x14ac:dyDescent="0.2"/>
    <row r="9399" hidden="1" x14ac:dyDescent="0.2"/>
    <row r="9400" hidden="1" x14ac:dyDescent="0.2"/>
    <row r="9401" hidden="1" x14ac:dyDescent="0.2"/>
    <row r="9402" hidden="1" x14ac:dyDescent="0.2"/>
    <row r="9403" hidden="1" x14ac:dyDescent="0.2"/>
    <row r="9404" hidden="1" x14ac:dyDescent="0.2"/>
    <row r="9405" hidden="1" x14ac:dyDescent="0.2"/>
    <row r="9406" hidden="1" x14ac:dyDescent="0.2"/>
    <row r="9407" hidden="1" x14ac:dyDescent="0.2"/>
    <row r="9408" hidden="1" x14ac:dyDescent="0.2"/>
    <row r="9409" hidden="1" x14ac:dyDescent="0.2"/>
    <row r="9410" hidden="1" x14ac:dyDescent="0.2"/>
    <row r="9411" hidden="1" x14ac:dyDescent="0.2"/>
    <row r="9412" hidden="1" x14ac:dyDescent="0.2"/>
    <row r="9413" hidden="1" x14ac:dyDescent="0.2"/>
    <row r="9414" hidden="1" x14ac:dyDescent="0.2"/>
    <row r="9415" hidden="1" x14ac:dyDescent="0.2"/>
    <row r="9416" hidden="1" x14ac:dyDescent="0.2"/>
    <row r="9417" hidden="1" x14ac:dyDescent="0.2"/>
    <row r="9418" hidden="1" x14ac:dyDescent="0.2"/>
    <row r="9419" hidden="1" x14ac:dyDescent="0.2"/>
    <row r="9420" hidden="1" x14ac:dyDescent="0.2"/>
    <row r="9421" hidden="1" x14ac:dyDescent="0.2"/>
    <row r="9422" hidden="1" x14ac:dyDescent="0.2"/>
    <row r="9423" hidden="1" x14ac:dyDescent="0.2"/>
    <row r="9424" hidden="1" x14ac:dyDescent="0.2"/>
    <row r="9425" hidden="1" x14ac:dyDescent="0.2"/>
    <row r="9426" hidden="1" x14ac:dyDescent="0.2"/>
    <row r="9427" hidden="1" x14ac:dyDescent="0.2"/>
    <row r="9428" hidden="1" x14ac:dyDescent="0.2"/>
    <row r="9429" hidden="1" x14ac:dyDescent="0.2"/>
    <row r="9430" hidden="1" x14ac:dyDescent="0.2"/>
    <row r="9431" hidden="1" x14ac:dyDescent="0.2"/>
    <row r="9432" hidden="1" x14ac:dyDescent="0.2"/>
    <row r="9433" hidden="1" x14ac:dyDescent="0.2"/>
    <row r="9434" hidden="1" x14ac:dyDescent="0.2"/>
    <row r="9435" hidden="1" x14ac:dyDescent="0.2"/>
    <row r="9436" hidden="1" x14ac:dyDescent="0.2"/>
    <row r="9437" hidden="1" x14ac:dyDescent="0.2"/>
    <row r="9438" hidden="1" x14ac:dyDescent="0.2"/>
    <row r="9439" hidden="1" x14ac:dyDescent="0.2"/>
    <row r="9440" hidden="1" x14ac:dyDescent="0.2"/>
    <row r="9441" hidden="1" x14ac:dyDescent="0.2"/>
    <row r="9442" hidden="1" x14ac:dyDescent="0.2"/>
    <row r="9443" hidden="1" x14ac:dyDescent="0.2"/>
    <row r="9444" hidden="1" x14ac:dyDescent="0.2"/>
    <row r="9445" hidden="1" x14ac:dyDescent="0.2"/>
    <row r="9446" hidden="1" x14ac:dyDescent="0.2"/>
    <row r="9447" hidden="1" x14ac:dyDescent="0.2"/>
    <row r="9448" hidden="1" x14ac:dyDescent="0.2"/>
    <row r="9449" hidden="1" x14ac:dyDescent="0.2"/>
    <row r="9450" hidden="1" x14ac:dyDescent="0.2"/>
    <row r="9451" hidden="1" x14ac:dyDescent="0.2"/>
    <row r="9452" hidden="1" x14ac:dyDescent="0.2"/>
    <row r="9453" hidden="1" x14ac:dyDescent="0.2"/>
    <row r="9454" hidden="1" x14ac:dyDescent="0.2"/>
    <row r="9455" hidden="1" x14ac:dyDescent="0.2"/>
    <row r="9456" hidden="1" x14ac:dyDescent="0.2"/>
    <row r="9457" hidden="1" x14ac:dyDescent="0.2"/>
    <row r="9458" hidden="1" x14ac:dyDescent="0.2"/>
    <row r="9459" hidden="1" x14ac:dyDescent="0.2"/>
    <row r="9460" hidden="1" x14ac:dyDescent="0.2"/>
    <row r="9461" hidden="1" x14ac:dyDescent="0.2"/>
    <row r="9462" hidden="1" x14ac:dyDescent="0.2"/>
    <row r="9463" hidden="1" x14ac:dyDescent="0.2"/>
    <row r="9464" hidden="1" x14ac:dyDescent="0.2"/>
    <row r="9465" hidden="1" x14ac:dyDescent="0.2"/>
    <row r="9466" hidden="1" x14ac:dyDescent="0.2"/>
    <row r="9467" hidden="1" x14ac:dyDescent="0.2"/>
    <row r="9468" hidden="1" x14ac:dyDescent="0.2"/>
    <row r="9469" hidden="1" x14ac:dyDescent="0.2"/>
    <row r="9470" hidden="1" x14ac:dyDescent="0.2"/>
    <row r="9471" hidden="1" x14ac:dyDescent="0.2"/>
    <row r="9472" hidden="1" x14ac:dyDescent="0.2"/>
    <row r="9473" hidden="1" x14ac:dyDescent="0.2"/>
    <row r="9474" hidden="1" x14ac:dyDescent="0.2"/>
    <row r="9475" hidden="1" x14ac:dyDescent="0.2"/>
    <row r="9476" hidden="1" x14ac:dyDescent="0.2"/>
    <row r="9477" hidden="1" x14ac:dyDescent="0.2"/>
    <row r="9478" hidden="1" x14ac:dyDescent="0.2"/>
    <row r="9479" hidden="1" x14ac:dyDescent="0.2"/>
    <row r="9480" hidden="1" x14ac:dyDescent="0.2"/>
    <row r="9481" hidden="1" x14ac:dyDescent="0.2"/>
    <row r="9482" hidden="1" x14ac:dyDescent="0.2"/>
    <row r="9483" hidden="1" x14ac:dyDescent="0.2"/>
    <row r="9484" hidden="1" x14ac:dyDescent="0.2"/>
    <row r="9485" hidden="1" x14ac:dyDescent="0.2"/>
    <row r="9486" hidden="1" x14ac:dyDescent="0.2"/>
    <row r="9487" hidden="1" x14ac:dyDescent="0.2"/>
    <row r="9488" hidden="1" x14ac:dyDescent="0.2"/>
    <row r="9489" hidden="1" x14ac:dyDescent="0.2"/>
    <row r="9490" hidden="1" x14ac:dyDescent="0.2"/>
    <row r="9491" hidden="1" x14ac:dyDescent="0.2"/>
    <row r="9492" hidden="1" x14ac:dyDescent="0.2"/>
    <row r="9493" hidden="1" x14ac:dyDescent="0.2"/>
    <row r="9494" hidden="1" x14ac:dyDescent="0.2"/>
    <row r="9495" hidden="1" x14ac:dyDescent="0.2"/>
    <row r="9496" hidden="1" x14ac:dyDescent="0.2"/>
    <row r="9497" hidden="1" x14ac:dyDescent="0.2"/>
    <row r="9498" hidden="1" x14ac:dyDescent="0.2"/>
    <row r="9499" hidden="1" x14ac:dyDescent="0.2"/>
    <row r="9500" hidden="1" x14ac:dyDescent="0.2"/>
    <row r="9501" hidden="1" x14ac:dyDescent="0.2"/>
    <row r="9502" hidden="1" x14ac:dyDescent="0.2"/>
    <row r="9503" hidden="1" x14ac:dyDescent="0.2"/>
    <row r="9504" hidden="1" x14ac:dyDescent="0.2"/>
    <row r="9505" hidden="1" x14ac:dyDescent="0.2"/>
    <row r="9506" hidden="1" x14ac:dyDescent="0.2"/>
    <row r="9507" hidden="1" x14ac:dyDescent="0.2"/>
    <row r="9508" hidden="1" x14ac:dyDescent="0.2"/>
    <row r="9509" hidden="1" x14ac:dyDescent="0.2"/>
    <row r="9510" hidden="1" x14ac:dyDescent="0.2"/>
    <row r="9511" hidden="1" x14ac:dyDescent="0.2"/>
    <row r="9512" hidden="1" x14ac:dyDescent="0.2"/>
    <row r="9513" hidden="1" x14ac:dyDescent="0.2"/>
    <row r="9514" hidden="1" x14ac:dyDescent="0.2"/>
    <row r="9515" hidden="1" x14ac:dyDescent="0.2"/>
    <row r="9516" hidden="1" x14ac:dyDescent="0.2"/>
    <row r="9517" hidden="1" x14ac:dyDescent="0.2"/>
    <row r="9518" hidden="1" x14ac:dyDescent="0.2"/>
    <row r="9519" hidden="1" x14ac:dyDescent="0.2"/>
    <row r="9520" hidden="1" x14ac:dyDescent="0.2"/>
    <row r="9521" hidden="1" x14ac:dyDescent="0.2"/>
    <row r="9522" hidden="1" x14ac:dyDescent="0.2"/>
    <row r="9523" hidden="1" x14ac:dyDescent="0.2"/>
    <row r="9524" hidden="1" x14ac:dyDescent="0.2"/>
    <row r="9525" hidden="1" x14ac:dyDescent="0.2"/>
    <row r="9526" hidden="1" x14ac:dyDescent="0.2"/>
    <row r="9527" hidden="1" x14ac:dyDescent="0.2"/>
    <row r="9528" hidden="1" x14ac:dyDescent="0.2"/>
    <row r="9529" hidden="1" x14ac:dyDescent="0.2"/>
    <row r="9530" hidden="1" x14ac:dyDescent="0.2"/>
    <row r="9531" hidden="1" x14ac:dyDescent="0.2"/>
    <row r="9532" hidden="1" x14ac:dyDescent="0.2"/>
    <row r="9533" hidden="1" x14ac:dyDescent="0.2"/>
    <row r="9534" hidden="1" x14ac:dyDescent="0.2"/>
    <row r="9535" hidden="1" x14ac:dyDescent="0.2"/>
    <row r="9536" hidden="1" x14ac:dyDescent="0.2"/>
    <row r="9537" hidden="1" x14ac:dyDescent="0.2"/>
    <row r="9538" hidden="1" x14ac:dyDescent="0.2"/>
    <row r="9539" hidden="1" x14ac:dyDescent="0.2"/>
    <row r="9540" hidden="1" x14ac:dyDescent="0.2"/>
    <row r="9541" hidden="1" x14ac:dyDescent="0.2"/>
    <row r="9542" hidden="1" x14ac:dyDescent="0.2"/>
    <row r="9543" hidden="1" x14ac:dyDescent="0.2"/>
    <row r="9544" hidden="1" x14ac:dyDescent="0.2"/>
    <row r="9545" hidden="1" x14ac:dyDescent="0.2"/>
    <row r="9546" hidden="1" x14ac:dyDescent="0.2"/>
    <row r="9547" hidden="1" x14ac:dyDescent="0.2"/>
    <row r="9548" hidden="1" x14ac:dyDescent="0.2"/>
    <row r="9549" hidden="1" x14ac:dyDescent="0.2"/>
    <row r="9550" hidden="1" x14ac:dyDescent="0.2"/>
    <row r="9551" hidden="1" x14ac:dyDescent="0.2"/>
    <row r="9552" hidden="1" x14ac:dyDescent="0.2"/>
    <row r="9553" hidden="1" x14ac:dyDescent="0.2"/>
    <row r="9554" hidden="1" x14ac:dyDescent="0.2"/>
    <row r="9555" hidden="1" x14ac:dyDescent="0.2"/>
    <row r="9556" hidden="1" x14ac:dyDescent="0.2"/>
    <row r="9557" hidden="1" x14ac:dyDescent="0.2"/>
    <row r="9558" hidden="1" x14ac:dyDescent="0.2"/>
    <row r="9559" hidden="1" x14ac:dyDescent="0.2"/>
    <row r="9560" hidden="1" x14ac:dyDescent="0.2"/>
    <row r="9561" hidden="1" x14ac:dyDescent="0.2"/>
    <row r="9562" hidden="1" x14ac:dyDescent="0.2"/>
    <row r="9563" hidden="1" x14ac:dyDescent="0.2"/>
    <row r="9564" hidden="1" x14ac:dyDescent="0.2"/>
    <row r="9565" hidden="1" x14ac:dyDescent="0.2"/>
    <row r="9566" hidden="1" x14ac:dyDescent="0.2"/>
    <row r="9567" hidden="1" x14ac:dyDescent="0.2"/>
    <row r="9568" hidden="1" x14ac:dyDescent="0.2"/>
    <row r="9569" hidden="1" x14ac:dyDescent="0.2"/>
    <row r="9570" hidden="1" x14ac:dyDescent="0.2"/>
    <row r="9571" hidden="1" x14ac:dyDescent="0.2"/>
    <row r="9572" hidden="1" x14ac:dyDescent="0.2"/>
    <row r="9573" hidden="1" x14ac:dyDescent="0.2"/>
    <row r="9574" hidden="1" x14ac:dyDescent="0.2"/>
    <row r="9575" hidden="1" x14ac:dyDescent="0.2"/>
    <row r="9576" hidden="1" x14ac:dyDescent="0.2"/>
    <row r="9577" hidden="1" x14ac:dyDescent="0.2"/>
    <row r="9578" hidden="1" x14ac:dyDescent="0.2"/>
    <row r="9579" hidden="1" x14ac:dyDescent="0.2"/>
    <row r="9580" hidden="1" x14ac:dyDescent="0.2"/>
    <row r="9581" hidden="1" x14ac:dyDescent="0.2"/>
    <row r="9582" hidden="1" x14ac:dyDescent="0.2"/>
    <row r="9583" hidden="1" x14ac:dyDescent="0.2"/>
    <row r="9584" hidden="1" x14ac:dyDescent="0.2"/>
    <row r="9585" hidden="1" x14ac:dyDescent="0.2"/>
    <row r="9586" hidden="1" x14ac:dyDescent="0.2"/>
    <row r="9587" hidden="1" x14ac:dyDescent="0.2"/>
    <row r="9588" hidden="1" x14ac:dyDescent="0.2"/>
    <row r="9589" hidden="1" x14ac:dyDescent="0.2"/>
    <row r="9590" hidden="1" x14ac:dyDescent="0.2"/>
    <row r="9591" hidden="1" x14ac:dyDescent="0.2"/>
    <row r="9592" hidden="1" x14ac:dyDescent="0.2"/>
    <row r="9593" hidden="1" x14ac:dyDescent="0.2"/>
    <row r="9594" hidden="1" x14ac:dyDescent="0.2"/>
    <row r="9595" hidden="1" x14ac:dyDescent="0.2"/>
    <row r="9596" hidden="1" x14ac:dyDescent="0.2"/>
    <row r="9597" hidden="1" x14ac:dyDescent="0.2"/>
    <row r="9598" hidden="1" x14ac:dyDescent="0.2"/>
    <row r="9599" hidden="1" x14ac:dyDescent="0.2"/>
    <row r="9600" hidden="1" x14ac:dyDescent="0.2"/>
    <row r="9601" hidden="1" x14ac:dyDescent="0.2"/>
    <row r="9602" hidden="1" x14ac:dyDescent="0.2"/>
    <row r="9603" hidden="1" x14ac:dyDescent="0.2"/>
    <row r="9604" hidden="1" x14ac:dyDescent="0.2"/>
    <row r="9605" hidden="1" x14ac:dyDescent="0.2"/>
    <row r="9606" hidden="1" x14ac:dyDescent="0.2"/>
    <row r="9607" hidden="1" x14ac:dyDescent="0.2"/>
    <row r="9608" hidden="1" x14ac:dyDescent="0.2"/>
    <row r="9609" hidden="1" x14ac:dyDescent="0.2"/>
    <row r="9610" hidden="1" x14ac:dyDescent="0.2"/>
    <row r="9611" hidden="1" x14ac:dyDescent="0.2"/>
    <row r="9612" hidden="1" x14ac:dyDescent="0.2"/>
    <row r="9613" hidden="1" x14ac:dyDescent="0.2"/>
    <row r="9614" hidden="1" x14ac:dyDescent="0.2"/>
    <row r="9615" hidden="1" x14ac:dyDescent="0.2"/>
    <row r="9616" hidden="1" x14ac:dyDescent="0.2"/>
    <row r="9617" hidden="1" x14ac:dyDescent="0.2"/>
    <row r="9618" hidden="1" x14ac:dyDescent="0.2"/>
    <row r="9619" hidden="1" x14ac:dyDescent="0.2"/>
    <row r="9620" hidden="1" x14ac:dyDescent="0.2"/>
    <row r="9621" hidden="1" x14ac:dyDescent="0.2"/>
    <row r="9622" hidden="1" x14ac:dyDescent="0.2"/>
    <row r="9623" hidden="1" x14ac:dyDescent="0.2"/>
    <row r="9624" hidden="1" x14ac:dyDescent="0.2"/>
    <row r="9625" hidden="1" x14ac:dyDescent="0.2"/>
    <row r="9626" hidden="1" x14ac:dyDescent="0.2"/>
    <row r="9627" hidden="1" x14ac:dyDescent="0.2"/>
    <row r="9628" hidden="1" x14ac:dyDescent="0.2"/>
    <row r="9629" hidden="1" x14ac:dyDescent="0.2"/>
    <row r="9630" hidden="1" x14ac:dyDescent="0.2"/>
    <row r="9631" hidden="1" x14ac:dyDescent="0.2"/>
    <row r="9632" hidden="1" x14ac:dyDescent="0.2"/>
    <row r="9633" hidden="1" x14ac:dyDescent="0.2"/>
    <row r="9634" hidden="1" x14ac:dyDescent="0.2"/>
    <row r="9635" hidden="1" x14ac:dyDescent="0.2"/>
    <row r="9636" hidden="1" x14ac:dyDescent="0.2"/>
    <row r="9637" hidden="1" x14ac:dyDescent="0.2"/>
    <row r="9638" hidden="1" x14ac:dyDescent="0.2"/>
    <row r="9639" hidden="1" x14ac:dyDescent="0.2"/>
    <row r="9640" hidden="1" x14ac:dyDescent="0.2"/>
    <row r="9641" hidden="1" x14ac:dyDescent="0.2"/>
    <row r="9642" hidden="1" x14ac:dyDescent="0.2"/>
    <row r="9643" hidden="1" x14ac:dyDescent="0.2"/>
    <row r="9644" hidden="1" x14ac:dyDescent="0.2"/>
    <row r="9645" hidden="1" x14ac:dyDescent="0.2"/>
    <row r="9646" hidden="1" x14ac:dyDescent="0.2"/>
    <row r="9647" hidden="1" x14ac:dyDescent="0.2"/>
    <row r="9648" hidden="1" x14ac:dyDescent="0.2"/>
    <row r="9649" hidden="1" x14ac:dyDescent="0.2"/>
    <row r="9650" hidden="1" x14ac:dyDescent="0.2"/>
    <row r="9651" hidden="1" x14ac:dyDescent="0.2"/>
    <row r="9652" hidden="1" x14ac:dyDescent="0.2"/>
    <row r="9653" hidden="1" x14ac:dyDescent="0.2"/>
    <row r="9654" hidden="1" x14ac:dyDescent="0.2"/>
    <row r="9655" hidden="1" x14ac:dyDescent="0.2"/>
    <row r="9656" hidden="1" x14ac:dyDescent="0.2"/>
    <row r="9657" hidden="1" x14ac:dyDescent="0.2"/>
    <row r="9658" hidden="1" x14ac:dyDescent="0.2"/>
    <row r="9659" hidden="1" x14ac:dyDescent="0.2"/>
    <row r="9660" hidden="1" x14ac:dyDescent="0.2"/>
    <row r="9661" hidden="1" x14ac:dyDescent="0.2"/>
    <row r="9662" hidden="1" x14ac:dyDescent="0.2"/>
    <row r="9663" hidden="1" x14ac:dyDescent="0.2"/>
    <row r="9664" hidden="1" x14ac:dyDescent="0.2"/>
    <row r="9665" hidden="1" x14ac:dyDescent="0.2"/>
    <row r="9666" hidden="1" x14ac:dyDescent="0.2"/>
    <row r="9667" hidden="1" x14ac:dyDescent="0.2"/>
    <row r="9668" hidden="1" x14ac:dyDescent="0.2"/>
    <row r="9669" hidden="1" x14ac:dyDescent="0.2"/>
    <row r="9670" hidden="1" x14ac:dyDescent="0.2"/>
    <row r="9671" hidden="1" x14ac:dyDescent="0.2"/>
    <row r="9672" hidden="1" x14ac:dyDescent="0.2"/>
    <row r="9673" hidden="1" x14ac:dyDescent="0.2"/>
    <row r="9674" hidden="1" x14ac:dyDescent="0.2"/>
    <row r="9675" hidden="1" x14ac:dyDescent="0.2"/>
    <row r="9676" hidden="1" x14ac:dyDescent="0.2"/>
    <row r="9677" hidden="1" x14ac:dyDescent="0.2"/>
    <row r="9678" hidden="1" x14ac:dyDescent="0.2"/>
    <row r="9679" hidden="1" x14ac:dyDescent="0.2"/>
    <row r="9680" hidden="1" x14ac:dyDescent="0.2"/>
    <row r="9681" hidden="1" x14ac:dyDescent="0.2"/>
    <row r="9682" hidden="1" x14ac:dyDescent="0.2"/>
    <row r="9683" hidden="1" x14ac:dyDescent="0.2"/>
    <row r="9684" hidden="1" x14ac:dyDescent="0.2"/>
    <row r="9685" hidden="1" x14ac:dyDescent="0.2"/>
    <row r="9686" hidden="1" x14ac:dyDescent="0.2"/>
    <row r="9687" hidden="1" x14ac:dyDescent="0.2"/>
    <row r="9688" hidden="1" x14ac:dyDescent="0.2"/>
    <row r="9689" hidden="1" x14ac:dyDescent="0.2"/>
    <row r="9690" hidden="1" x14ac:dyDescent="0.2"/>
    <row r="9691" hidden="1" x14ac:dyDescent="0.2"/>
    <row r="9692" hidden="1" x14ac:dyDescent="0.2"/>
    <row r="9693" hidden="1" x14ac:dyDescent="0.2"/>
    <row r="9694" hidden="1" x14ac:dyDescent="0.2"/>
    <row r="9695" hidden="1" x14ac:dyDescent="0.2"/>
    <row r="9696" hidden="1" x14ac:dyDescent="0.2"/>
    <row r="9697" hidden="1" x14ac:dyDescent="0.2"/>
    <row r="9698" hidden="1" x14ac:dyDescent="0.2"/>
    <row r="9699" hidden="1" x14ac:dyDescent="0.2"/>
    <row r="9700" hidden="1" x14ac:dyDescent="0.2"/>
    <row r="9701" hidden="1" x14ac:dyDescent="0.2"/>
    <row r="9702" hidden="1" x14ac:dyDescent="0.2"/>
    <row r="9703" hidden="1" x14ac:dyDescent="0.2"/>
    <row r="9704" hidden="1" x14ac:dyDescent="0.2"/>
    <row r="9705" hidden="1" x14ac:dyDescent="0.2"/>
    <row r="9706" hidden="1" x14ac:dyDescent="0.2"/>
    <row r="9707" hidden="1" x14ac:dyDescent="0.2"/>
    <row r="9708" hidden="1" x14ac:dyDescent="0.2"/>
    <row r="9709" hidden="1" x14ac:dyDescent="0.2"/>
    <row r="9710" hidden="1" x14ac:dyDescent="0.2"/>
    <row r="9711" hidden="1" x14ac:dyDescent="0.2"/>
    <row r="9712" hidden="1" x14ac:dyDescent="0.2"/>
    <row r="9713" hidden="1" x14ac:dyDescent="0.2"/>
    <row r="9714" hidden="1" x14ac:dyDescent="0.2"/>
    <row r="9715" hidden="1" x14ac:dyDescent="0.2"/>
    <row r="9716" hidden="1" x14ac:dyDescent="0.2"/>
    <row r="9717" hidden="1" x14ac:dyDescent="0.2"/>
    <row r="9718" hidden="1" x14ac:dyDescent="0.2"/>
    <row r="9719" hidden="1" x14ac:dyDescent="0.2"/>
    <row r="9720" hidden="1" x14ac:dyDescent="0.2"/>
    <row r="9721" hidden="1" x14ac:dyDescent="0.2"/>
    <row r="9722" hidden="1" x14ac:dyDescent="0.2"/>
    <row r="9723" hidden="1" x14ac:dyDescent="0.2"/>
    <row r="9724" hidden="1" x14ac:dyDescent="0.2"/>
    <row r="9725" hidden="1" x14ac:dyDescent="0.2"/>
    <row r="9726" hidden="1" x14ac:dyDescent="0.2"/>
    <row r="9727" hidden="1" x14ac:dyDescent="0.2"/>
    <row r="9728" hidden="1" x14ac:dyDescent="0.2"/>
    <row r="9729" hidden="1" x14ac:dyDescent="0.2"/>
    <row r="9730" hidden="1" x14ac:dyDescent="0.2"/>
    <row r="9731" hidden="1" x14ac:dyDescent="0.2"/>
    <row r="9732" hidden="1" x14ac:dyDescent="0.2"/>
    <row r="9733" hidden="1" x14ac:dyDescent="0.2"/>
    <row r="9734" hidden="1" x14ac:dyDescent="0.2"/>
    <row r="9735" hidden="1" x14ac:dyDescent="0.2"/>
    <row r="9736" hidden="1" x14ac:dyDescent="0.2"/>
    <row r="9737" hidden="1" x14ac:dyDescent="0.2"/>
    <row r="9738" hidden="1" x14ac:dyDescent="0.2"/>
    <row r="9739" hidden="1" x14ac:dyDescent="0.2"/>
    <row r="9740" hidden="1" x14ac:dyDescent="0.2"/>
    <row r="9741" hidden="1" x14ac:dyDescent="0.2"/>
    <row r="9742" hidden="1" x14ac:dyDescent="0.2"/>
    <row r="9743" hidden="1" x14ac:dyDescent="0.2"/>
    <row r="9744" hidden="1" x14ac:dyDescent="0.2"/>
    <row r="9745" hidden="1" x14ac:dyDescent="0.2"/>
    <row r="9746" hidden="1" x14ac:dyDescent="0.2"/>
    <row r="9747" hidden="1" x14ac:dyDescent="0.2"/>
    <row r="9748" hidden="1" x14ac:dyDescent="0.2"/>
    <row r="9749" hidden="1" x14ac:dyDescent="0.2"/>
    <row r="9750" hidden="1" x14ac:dyDescent="0.2"/>
    <row r="9751" hidden="1" x14ac:dyDescent="0.2"/>
    <row r="9752" hidden="1" x14ac:dyDescent="0.2"/>
    <row r="9753" hidden="1" x14ac:dyDescent="0.2"/>
    <row r="9754" hidden="1" x14ac:dyDescent="0.2"/>
    <row r="9755" hidden="1" x14ac:dyDescent="0.2"/>
    <row r="9756" hidden="1" x14ac:dyDescent="0.2"/>
    <row r="9757" hidden="1" x14ac:dyDescent="0.2"/>
    <row r="9758" hidden="1" x14ac:dyDescent="0.2"/>
    <row r="9759" hidden="1" x14ac:dyDescent="0.2"/>
    <row r="9760" hidden="1" x14ac:dyDescent="0.2"/>
    <row r="9761" hidden="1" x14ac:dyDescent="0.2"/>
    <row r="9762" hidden="1" x14ac:dyDescent="0.2"/>
    <row r="9763" hidden="1" x14ac:dyDescent="0.2"/>
    <row r="9764" hidden="1" x14ac:dyDescent="0.2"/>
    <row r="9765" hidden="1" x14ac:dyDescent="0.2"/>
    <row r="9766" hidden="1" x14ac:dyDescent="0.2"/>
    <row r="9767" hidden="1" x14ac:dyDescent="0.2"/>
    <row r="9768" hidden="1" x14ac:dyDescent="0.2"/>
    <row r="9769" hidden="1" x14ac:dyDescent="0.2"/>
    <row r="9770" hidden="1" x14ac:dyDescent="0.2"/>
    <row r="9771" hidden="1" x14ac:dyDescent="0.2"/>
    <row r="9772" hidden="1" x14ac:dyDescent="0.2"/>
    <row r="9773" hidden="1" x14ac:dyDescent="0.2"/>
    <row r="9774" hidden="1" x14ac:dyDescent="0.2"/>
    <row r="9775" hidden="1" x14ac:dyDescent="0.2"/>
    <row r="9776" hidden="1" x14ac:dyDescent="0.2"/>
    <row r="9777" hidden="1" x14ac:dyDescent="0.2"/>
    <row r="9778" hidden="1" x14ac:dyDescent="0.2"/>
    <row r="9779" hidden="1" x14ac:dyDescent="0.2"/>
    <row r="9780" hidden="1" x14ac:dyDescent="0.2"/>
    <row r="9781" hidden="1" x14ac:dyDescent="0.2"/>
    <row r="9782" hidden="1" x14ac:dyDescent="0.2"/>
    <row r="9783" hidden="1" x14ac:dyDescent="0.2"/>
    <row r="9784" hidden="1" x14ac:dyDescent="0.2"/>
    <row r="9785" hidden="1" x14ac:dyDescent="0.2"/>
    <row r="9786" hidden="1" x14ac:dyDescent="0.2"/>
    <row r="9787" hidden="1" x14ac:dyDescent="0.2"/>
    <row r="9788" hidden="1" x14ac:dyDescent="0.2"/>
    <row r="9789" hidden="1" x14ac:dyDescent="0.2"/>
    <row r="9790" hidden="1" x14ac:dyDescent="0.2"/>
    <row r="9791" hidden="1" x14ac:dyDescent="0.2"/>
    <row r="9792" hidden="1" x14ac:dyDescent="0.2"/>
    <row r="9793" hidden="1" x14ac:dyDescent="0.2"/>
    <row r="9794" hidden="1" x14ac:dyDescent="0.2"/>
    <row r="9795" hidden="1" x14ac:dyDescent="0.2"/>
    <row r="9796" hidden="1" x14ac:dyDescent="0.2"/>
    <row r="9797" hidden="1" x14ac:dyDescent="0.2"/>
    <row r="9798" hidden="1" x14ac:dyDescent="0.2"/>
    <row r="9799" hidden="1" x14ac:dyDescent="0.2"/>
    <row r="9800" hidden="1" x14ac:dyDescent="0.2"/>
    <row r="9801" hidden="1" x14ac:dyDescent="0.2"/>
    <row r="9802" hidden="1" x14ac:dyDescent="0.2"/>
    <row r="9803" hidden="1" x14ac:dyDescent="0.2"/>
    <row r="9804" hidden="1" x14ac:dyDescent="0.2"/>
    <row r="9805" hidden="1" x14ac:dyDescent="0.2"/>
    <row r="9806" hidden="1" x14ac:dyDescent="0.2"/>
    <row r="9807" hidden="1" x14ac:dyDescent="0.2"/>
    <row r="9808" hidden="1" x14ac:dyDescent="0.2"/>
    <row r="9809" hidden="1" x14ac:dyDescent="0.2"/>
    <row r="9810" hidden="1" x14ac:dyDescent="0.2"/>
    <row r="9811" hidden="1" x14ac:dyDescent="0.2"/>
    <row r="9812" hidden="1" x14ac:dyDescent="0.2"/>
    <row r="9813" hidden="1" x14ac:dyDescent="0.2"/>
    <row r="9814" hidden="1" x14ac:dyDescent="0.2"/>
    <row r="9815" hidden="1" x14ac:dyDescent="0.2"/>
    <row r="9816" hidden="1" x14ac:dyDescent="0.2"/>
    <row r="9817" hidden="1" x14ac:dyDescent="0.2"/>
    <row r="9818" hidden="1" x14ac:dyDescent="0.2"/>
    <row r="9819" hidden="1" x14ac:dyDescent="0.2"/>
    <row r="9820" hidden="1" x14ac:dyDescent="0.2"/>
    <row r="9821" hidden="1" x14ac:dyDescent="0.2"/>
    <row r="9822" hidden="1" x14ac:dyDescent="0.2"/>
    <row r="9823" hidden="1" x14ac:dyDescent="0.2"/>
    <row r="9824" hidden="1" x14ac:dyDescent="0.2"/>
    <row r="9825" hidden="1" x14ac:dyDescent="0.2"/>
    <row r="9826" hidden="1" x14ac:dyDescent="0.2"/>
    <row r="9827" hidden="1" x14ac:dyDescent="0.2"/>
    <row r="9828" hidden="1" x14ac:dyDescent="0.2"/>
    <row r="9829" hidden="1" x14ac:dyDescent="0.2"/>
    <row r="9830" hidden="1" x14ac:dyDescent="0.2"/>
    <row r="9831" hidden="1" x14ac:dyDescent="0.2"/>
    <row r="9832" hidden="1" x14ac:dyDescent="0.2"/>
    <row r="9833" hidden="1" x14ac:dyDescent="0.2"/>
    <row r="9834" hidden="1" x14ac:dyDescent="0.2"/>
    <row r="9835" hidden="1" x14ac:dyDescent="0.2"/>
    <row r="9836" hidden="1" x14ac:dyDescent="0.2"/>
    <row r="9837" hidden="1" x14ac:dyDescent="0.2"/>
    <row r="9838" hidden="1" x14ac:dyDescent="0.2"/>
    <row r="9839" hidden="1" x14ac:dyDescent="0.2"/>
    <row r="9840" hidden="1" x14ac:dyDescent="0.2"/>
    <row r="9841" hidden="1" x14ac:dyDescent="0.2"/>
    <row r="9842" hidden="1" x14ac:dyDescent="0.2"/>
    <row r="9843" hidden="1" x14ac:dyDescent="0.2"/>
    <row r="9844" hidden="1" x14ac:dyDescent="0.2"/>
    <row r="9845" hidden="1" x14ac:dyDescent="0.2"/>
    <row r="9846" hidden="1" x14ac:dyDescent="0.2"/>
    <row r="9847" hidden="1" x14ac:dyDescent="0.2"/>
    <row r="9848" hidden="1" x14ac:dyDescent="0.2"/>
    <row r="9849" hidden="1" x14ac:dyDescent="0.2"/>
    <row r="9850" hidden="1" x14ac:dyDescent="0.2"/>
    <row r="9851" hidden="1" x14ac:dyDescent="0.2"/>
    <row r="9852" hidden="1" x14ac:dyDescent="0.2"/>
    <row r="9853" hidden="1" x14ac:dyDescent="0.2"/>
    <row r="9854" hidden="1" x14ac:dyDescent="0.2"/>
    <row r="9855" hidden="1" x14ac:dyDescent="0.2"/>
    <row r="9856" hidden="1" x14ac:dyDescent="0.2"/>
    <row r="9857" hidden="1" x14ac:dyDescent="0.2"/>
    <row r="9858" hidden="1" x14ac:dyDescent="0.2"/>
    <row r="9859" hidden="1" x14ac:dyDescent="0.2"/>
    <row r="9860" hidden="1" x14ac:dyDescent="0.2"/>
    <row r="9861" hidden="1" x14ac:dyDescent="0.2"/>
    <row r="9862" hidden="1" x14ac:dyDescent="0.2"/>
    <row r="9863" hidden="1" x14ac:dyDescent="0.2"/>
    <row r="9864" hidden="1" x14ac:dyDescent="0.2"/>
    <row r="9865" hidden="1" x14ac:dyDescent="0.2"/>
    <row r="9866" hidden="1" x14ac:dyDescent="0.2"/>
    <row r="9867" hidden="1" x14ac:dyDescent="0.2"/>
    <row r="9868" hidden="1" x14ac:dyDescent="0.2"/>
    <row r="9869" hidden="1" x14ac:dyDescent="0.2"/>
    <row r="9870" hidden="1" x14ac:dyDescent="0.2"/>
    <row r="9871" hidden="1" x14ac:dyDescent="0.2"/>
    <row r="9872" hidden="1" x14ac:dyDescent="0.2"/>
    <row r="9873" hidden="1" x14ac:dyDescent="0.2"/>
    <row r="9874" hidden="1" x14ac:dyDescent="0.2"/>
    <row r="9875" hidden="1" x14ac:dyDescent="0.2"/>
    <row r="9876" hidden="1" x14ac:dyDescent="0.2"/>
    <row r="9877" hidden="1" x14ac:dyDescent="0.2"/>
    <row r="9878" hidden="1" x14ac:dyDescent="0.2"/>
    <row r="9879" hidden="1" x14ac:dyDescent="0.2"/>
    <row r="9880" hidden="1" x14ac:dyDescent="0.2"/>
    <row r="9881" hidden="1" x14ac:dyDescent="0.2"/>
    <row r="9882" hidden="1" x14ac:dyDescent="0.2"/>
    <row r="9883" hidden="1" x14ac:dyDescent="0.2"/>
    <row r="9884" hidden="1" x14ac:dyDescent="0.2"/>
    <row r="9885" hidden="1" x14ac:dyDescent="0.2"/>
    <row r="9886" hidden="1" x14ac:dyDescent="0.2"/>
    <row r="9887" hidden="1" x14ac:dyDescent="0.2"/>
    <row r="9888" hidden="1" x14ac:dyDescent="0.2"/>
    <row r="9889" hidden="1" x14ac:dyDescent="0.2"/>
    <row r="9890" hidden="1" x14ac:dyDescent="0.2"/>
    <row r="9891" hidden="1" x14ac:dyDescent="0.2"/>
    <row r="9892" hidden="1" x14ac:dyDescent="0.2"/>
    <row r="9893" hidden="1" x14ac:dyDescent="0.2"/>
    <row r="9894" hidden="1" x14ac:dyDescent="0.2"/>
    <row r="9895" hidden="1" x14ac:dyDescent="0.2"/>
    <row r="9896" hidden="1" x14ac:dyDescent="0.2"/>
    <row r="9897" hidden="1" x14ac:dyDescent="0.2"/>
    <row r="9898" hidden="1" x14ac:dyDescent="0.2"/>
    <row r="9899" hidden="1" x14ac:dyDescent="0.2"/>
    <row r="9900" hidden="1" x14ac:dyDescent="0.2"/>
    <row r="9901" hidden="1" x14ac:dyDescent="0.2"/>
    <row r="9902" hidden="1" x14ac:dyDescent="0.2"/>
    <row r="9903" hidden="1" x14ac:dyDescent="0.2"/>
    <row r="9904" hidden="1" x14ac:dyDescent="0.2"/>
    <row r="9905" hidden="1" x14ac:dyDescent="0.2"/>
    <row r="9906" hidden="1" x14ac:dyDescent="0.2"/>
    <row r="9907" hidden="1" x14ac:dyDescent="0.2"/>
    <row r="9908" hidden="1" x14ac:dyDescent="0.2"/>
    <row r="9909" hidden="1" x14ac:dyDescent="0.2"/>
    <row r="9910" hidden="1" x14ac:dyDescent="0.2"/>
    <row r="9911" hidden="1" x14ac:dyDescent="0.2"/>
    <row r="9912" hidden="1" x14ac:dyDescent="0.2"/>
    <row r="9913" hidden="1" x14ac:dyDescent="0.2"/>
    <row r="9914" hidden="1" x14ac:dyDescent="0.2"/>
    <row r="9915" hidden="1" x14ac:dyDescent="0.2"/>
    <row r="9916" hidden="1" x14ac:dyDescent="0.2"/>
    <row r="9917" hidden="1" x14ac:dyDescent="0.2"/>
    <row r="9918" hidden="1" x14ac:dyDescent="0.2"/>
    <row r="9919" hidden="1" x14ac:dyDescent="0.2"/>
    <row r="9920" hidden="1" x14ac:dyDescent="0.2"/>
    <row r="9921" hidden="1" x14ac:dyDescent="0.2"/>
    <row r="9922" hidden="1" x14ac:dyDescent="0.2"/>
    <row r="9923" hidden="1" x14ac:dyDescent="0.2"/>
    <row r="9924" hidden="1" x14ac:dyDescent="0.2"/>
    <row r="9925" hidden="1" x14ac:dyDescent="0.2"/>
    <row r="9926" hidden="1" x14ac:dyDescent="0.2"/>
    <row r="9927" hidden="1" x14ac:dyDescent="0.2"/>
    <row r="9928" hidden="1" x14ac:dyDescent="0.2"/>
    <row r="9929" hidden="1" x14ac:dyDescent="0.2"/>
    <row r="9930" hidden="1" x14ac:dyDescent="0.2"/>
    <row r="9931" hidden="1" x14ac:dyDescent="0.2"/>
    <row r="9932" hidden="1" x14ac:dyDescent="0.2"/>
    <row r="9933" hidden="1" x14ac:dyDescent="0.2"/>
    <row r="9934" hidden="1" x14ac:dyDescent="0.2"/>
    <row r="9935" hidden="1" x14ac:dyDescent="0.2"/>
    <row r="9936" hidden="1" x14ac:dyDescent="0.2"/>
    <row r="9937" hidden="1" x14ac:dyDescent="0.2"/>
    <row r="9938" hidden="1" x14ac:dyDescent="0.2"/>
    <row r="9939" hidden="1" x14ac:dyDescent="0.2"/>
    <row r="9940" hidden="1" x14ac:dyDescent="0.2"/>
    <row r="9941" hidden="1" x14ac:dyDescent="0.2"/>
    <row r="9942" hidden="1" x14ac:dyDescent="0.2"/>
    <row r="9943" hidden="1" x14ac:dyDescent="0.2"/>
    <row r="9944" hidden="1" x14ac:dyDescent="0.2"/>
    <row r="9945" hidden="1" x14ac:dyDescent="0.2"/>
    <row r="9946" hidden="1" x14ac:dyDescent="0.2"/>
    <row r="9947" hidden="1" x14ac:dyDescent="0.2"/>
    <row r="9948" hidden="1" x14ac:dyDescent="0.2"/>
    <row r="9949" hidden="1" x14ac:dyDescent="0.2"/>
    <row r="9950" hidden="1" x14ac:dyDescent="0.2"/>
    <row r="9951" hidden="1" x14ac:dyDescent="0.2"/>
    <row r="9952" hidden="1" x14ac:dyDescent="0.2"/>
    <row r="9953" hidden="1" x14ac:dyDescent="0.2"/>
    <row r="9954" hidden="1" x14ac:dyDescent="0.2"/>
    <row r="9955" hidden="1" x14ac:dyDescent="0.2"/>
    <row r="9956" hidden="1" x14ac:dyDescent="0.2"/>
    <row r="9957" hidden="1" x14ac:dyDescent="0.2"/>
    <row r="9958" hidden="1" x14ac:dyDescent="0.2"/>
    <row r="9959" hidden="1" x14ac:dyDescent="0.2"/>
    <row r="9960" hidden="1" x14ac:dyDescent="0.2"/>
    <row r="9961" hidden="1" x14ac:dyDescent="0.2"/>
    <row r="9962" hidden="1" x14ac:dyDescent="0.2"/>
    <row r="9963" hidden="1" x14ac:dyDescent="0.2"/>
    <row r="9964" hidden="1" x14ac:dyDescent="0.2"/>
    <row r="9965" hidden="1" x14ac:dyDescent="0.2"/>
    <row r="9966" hidden="1" x14ac:dyDescent="0.2"/>
    <row r="9967" hidden="1" x14ac:dyDescent="0.2"/>
    <row r="9968" hidden="1" x14ac:dyDescent="0.2"/>
    <row r="9969" hidden="1" x14ac:dyDescent="0.2"/>
    <row r="9970" hidden="1" x14ac:dyDescent="0.2"/>
    <row r="9971" hidden="1" x14ac:dyDescent="0.2"/>
    <row r="9972" hidden="1" x14ac:dyDescent="0.2"/>
    <row r="9973" hidden="1" x14ac:dyDescent="0.2"/>
    <row r="9974" hidden="1" x14ac:dyDescent="0.2"/>
    <row r="9975" hidden="1" x14ac:dyDescent="0.2"/>
    <row r="9976" hidden="1" x14ac:dyDescent="0.2"/>
    <row r="9977" hidden="1" x14ac:dyDescent="0.2"/>
    <row r="9978" hidden="1" x14ac:dyDescent="0.2"/>
    <row r="9979" hidden="1" x14ac:dyDescent="0.2"/>
    <row r="9980" hidden="1" x14ac:dyDescent="0.2"/>
    <row r="9981" hidden="1" x14ac:dyDescent="0.2"/>
    <row r="9982" hidden="1" x14ac:dyDescent="0.2"/>
    <row r="9983" hidden="1" x14ac:dyDescent="0.2"/>
    <row r="9984" hidden="1" x14ac:dyDescent="0.2"/>
    <row r="9985" hidden="1" x14ac:dyDescent="0.2"/>
    <row r="9986" hidden="1" x14ac:dyDescent="0.2"/>
    <row r="9987" hidden="1" x14ac:dyDescent="0.2"/>
    <row r="9988" hidden="1" x14ac:dyDescent="0.2"/>
    <row r="9989" hidden="1" x14ac:dyDescent="0.2"/>
    <row r="9990" hidden="1" x14ac:dyDescent="0.2"/>
    <row r="9991" hidden="1" x14ac:dyDescent="0.2"/>
    <row r="9992" hidden="1" x14ac:dyDescent="0.2"/>
    <row r="9993" hidden="1" x14ac:dyDescent="0.2"/>
    <row r="9994" hidden="1" x14ac:dyDescent="0.2"/>
    <row r="9995" hidden="1" x14ac:dyDescent="0.2"/>
    <row r="9996" hidden="1" x14ac:dyDescent="0.2"/>
    <row r="9997" hidden="1" x14ac:dyDescent="0.2"/>
    <row r="9998" hidden="1" x14ac:dyDescent="0.2"/>
    <row r="9999" hidden="1" x14ac:dyDescent="0.2"/>
    <row r="10000" hidden="1" x14ac:dyDescent="0.2"/>
    <row r="10001" hidden="1" x14ac:dyDescent="0.2"/>
    <row r="10002" hidden="1" x14ac:dyDescent="0.2"/>
    <row r="10003" hidden="1" x14ac:dyDescent="0.2"/>
    <row r="10004" hidden="1" x14ac:dyDescent="0.2"/>
    <row r="10005" hidden="1" x14ac:dyDescent="0.2"/>
    <row r="10006" hidden="1" x14ac:dyDescent="0.2"/>
    <row r="10007" hidden="1" x14ac:dyDescent="0.2"/>
    <row r="10008" hidden="1" x14ac:dyDescent="0.2"/>
    <row r="10009" hidden="1" x14ac:dyDescent="0.2"/>
    <row r="10010" hidden="1" x14ac:dyDescent="0.2"/>
    <row r="10011" hidden="1" x14ac:dyDescent="0.2"/>
    <row r="10012" hidden="1" x14ac:dyDescent="0.2"/>
    <row r="10013" hidden="1" x14ac:dyDescent="0.2"/>
  </sheetData>
  <mergeCells count="50">
    <mergeCell ref="B1765:C1765"/>
    <mergeCell ref="B1796:C1796"/>
    <mergeCell ref="B1641:C1641"/>
    <mergeCell ref="B1672:C1672"/>
    <mergeCell ref="B1703:C1703"/>
    <mergeCell ref="B1734:C1734"/>
    <mergeCell ref="B1610:C1610"/>
    <mergeCell ref="B1517:C1517"/>
    <mergeCell ref="B1548:C1548"/>
    <mergeCell ref="B1393:C1393"/>
    <mergeCell ref="B1424:C1424"/>
    <mergeCell ref="B1331:C1331"/>
    <mergeCell ref="B1362:C1362"/>
    <mergeCell ref="B1455:C1455"/>
    <mergeCell ref="B1486:C1486"/>
    <mergeCell ref="B1579:C1579"/>
    <mergeCell ref="B1269:C1269"/>
    <mergeCell ref="B1300:C1300"/>
    <mergeCell ref="B711:C711"/>
    <mergeCell ref="B742:C742"/>
    <mergeCell ref="B1145:C1145"/>
    <mergeCell ref="B1176:C1176"/>
    <mergeCell ref="B835:C835"/>
    <mergeCell ref="B866:C866"/>
    <mergeCell ref="B897:C897"/>
    <mergeCell ref="B928:C928"/>
    <mergeCell ref="B1021:C1021"/>
    <mergeCell ref="B1052:C1052"/>
    <mergeCell ref="B1083:C1083"/>
    <mergeCell ref="B1114:C1114"/>
    <mergeCell ref="B1207:C1207"/>
    <mergeCell ref="B1238:C1238"/>
    <mergeCell ref="B959:C959"/>
    <mergeCell ref="B990:C990"/>
    <mergeCell ref="B773:C773"/>
    <mergeCell ref="B804:C804"/>
    <mergeCell ref="B463:C463"/>
    <mergeCell ref="B494:C494"/>
    <mergeCell ref="B525:C525"/>
    <mergeCell ref="B556:C556"/>
    <mergeCell ref="B587:C587"/>
    <mergeCell ref="B618:C618"/>
    <mergeCell ref="B649:C649"/>
    <mergeCell ref="B680:C680"/>
    <mergeCell ref="B401:C401"/>
    <mergeCell ref="B432:C432"/>
    <mergeCell ref="B277:C277"/>
    <mergeCell ref="B308:C308"/>
    <mergeCell ref="B339:C339"/>
    <mergeCell ref="B370:C370"/>
  </mergeCells>
  <phoneticPr fontId="28"/>
  <dataValidations count="1">
    <dataValidation type="list" allowBlank="1" showInputMessage="1" showErrorMessage="1" sqref="D1" xr:uid="{00000000-0002-0000-0500-000000000000}">
      <formula1>リスト用値単位</formula1>
    </dataValidation>
  </dataValidations>
  <printOptions horizontalCentered="1"/>
  <pageMargins left="0.59055118110236215" right="0.59055118110236215" top="0.59055118110236215" bottom="0.59055118110236215" header="0.31496062992125989" footer="0.31496062992125989"/>
  <pageSetup paperSize="9" scale="65" orientation="landscape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54"/>
  <sheetViews>
    <sheetView showGridLines="0" topLeftCell="A4" workbookViewId="0">
      <selection activeCell="F30" sqref="F30"/>
    </sheetView>
  </sheetViews>
  <sheetFormatPr defaultColWidth="9" defaultRowHeight="11" x14ac:dyDescent="0.2"/>
  <cols>
    <col min="1" max="2" width="2.08984375" style="240" customWidth="1"/>
    <col min="3" max="3" width="12.6328125" style="240" customWidth="1"/>
    <col min="4" max="4" width="20.7265625" style="240" customWidth="1"/>
    <col min="5" max="5" width="8.453125" style="240" bestFit="1" customWidth="1"/>
    <col min="6" max="6" width="24.26953125" style="240" bestFit="1" customWidth="1"/>
    <col min="7" max="7" width="2.08984375" style="240" customWidth="1"/>
    <col min="8" max="9" width="10.6328125" style="240" customWidth="1"/>
    <col min="10" max="10" width="2.08984375" style="240" customWidth="1"/>
    <col min="11" max="11" width="2.26953125" style="240" customWidth="1"/>
    <col min="12" max="12" width="2.08984375" style="240" customWidth="1"/>
    <col min="13" max="13" width="3.6328125" style="240" customWidth="1"/>
    <col min="14" max="14" width="12.6328125" style="240" customWidth="1"/>
    <col min="15" max="17" width="2.08984375" style="240" customWidth="1"/>
    <col min="18" max="18" width="7.6328125" style="240" customWidth="1"/>
    <col min="19" max="19" width="3.6328125" style="240" customWidth="1"/>
    <col min="20" max="21" width="5.6328125" style="240" customWidth="1"/>
    <col min="22" max="22" width="2.08984375" style="240" customWidth="1"/>
    <col min="23" max="23" width="2" style="240" customWidth="1"/>
    <col min="24" max="24" width="2.08984375" style="240" customWidth="1"/>
    <col min="25" max="25" width="10.6328125" style="240" customWidth="1"/>
    <col min="26" max="26" width="20.6328125" style="240" customWidth="1"/>
    <col min="27" max="16384" width="9" style="240"/>
  </cols>
  <sheetData>
    <row r="1" spans="1:40" ht="11.5" thickBot="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176"/>
      <c r="Y1" s="176"/>
      <c r="Z1" s="176"/>
    </row>
    <row r="2" spans="1:40" ht="11.5" thickBot="1" x14ac:dyDescent="0.25">
      <c r="A2" s="44"/>
      <c r="B2" s="140"/>
      <c r="C2" s="82"/>
      <c r="D2" s="82"/>
      <c r="E2" s="136"/>
      <c r="F2" s="90"/>
      <c r="G2" s="140"/>
      <c r="H2" s="82"/>
      <c r="I2" s="82"/>
      <c r="J2" s="136"/>
      <c r="K2" s="44"/>
      <c r="L2" s="140"/>
      <c r="M2" s="82"/>
      <c r="N2" s="82"/>
      <c r="O2" s="136"/>
      <c r="P2" s="44"/>
      <c r="Q2" s="140"/>
      <c r="R2" s="82"/>
      <c r="S2" s="82"/>
      <c r="T2" s="82"/>
      <c r="U2" s="82"/>
      <c r="V2" s="136"/>
      <c r="W2" s="44"/>
    </row>
    <row r="3" spans="1:40" ht="11.5" thickBot="1" x14ac:dyDescent="0.25">
      <c r="A3" s="44"/>
      <c r="B3" s="133"/>
      <c r="C3" s="181" t="s">
        <v>7</v>
      </c>
      <c r="D3" s="143" t="s">
        <v>347</v>
      </c>
      <c r="E3" s="138"/>
      <c r="F3" s="90"/>
      <c r="G3" s="133"/>
      <c r="H3" s="219" t="s">
        <v>13</v>
      </c>
      <c r="I3" s="143" t="str">
        <f>MONTH($D$10) &amp; "月"</f>
        <v>4月</v>
      </c>
      <c r="J3" s="138"/>
      <c r="K3" s="44"/>
      <c r="L3" s="133"/>
      <c r="M3" s="346" t="s">
        <v>27</v>
      </c>
      <c r="N3" s="347"/>
      <c r="O3" s="138"/>
      <c r="P3" s="44"/>
      <c r="Q3" s="133"/>
      <c r="R3" s="348" t="s">
        <v>28</v>
      </c>
      <c r="S3" s="349"/>
      <c r="T3" s="349"/>
      <c r="U3" s="350"/>
      <c r="V3" s="138"/>
      <c r="W3" s="44"/>
      <c r="Y3" s="351" t="s">
        <v>91</v>
      </c>
      <c r="Z3" s="352"/>
      <c r="AC3" s="303">
        <v>0</v>
      </c>
      <c r="AD3" s="87">
        <v>1</v>
      </c>
      <c r="AE3" s="87">
        <v>2</v>
      </c>
      <c r="AF3" s="87">
        <v>3</v>
      </c>
      <c r="AG3" s="87">
        <v>4</v>
      </c>
      <c r="AH3" s="87">
        <v>5</v>
      </c>
      <c r="AI3" s="87">
        <v>6</v>
      </c>
      <c r="AJ3" s="87">
        <v>7</v>
      </c>
      <c r="AK3" s="87">
        <v>8</v>
      </c>
      <c r="AL3" s="87">
        <v>9</v>
      </c>
      <c r="AM3" s="87">
        <v>10</v>
      </c>
      <c r="AN3" s="306">
        <v>11</v>
      </c>
    </row>
    <row r="4" spans="1:40" ht="11.5" thickBot="1" x14ac:dyDescent="0.25">
      <c r="A4" s="44"/>
      <c r="B4" s="133"/>
      <c r="C4" s="181" t="s">
        <v>8</v>
      </c>
      <c r="D4" s="143" t="s">
        <v>348</v>
      </c>
      <c r="E4" s="138"/>
      <c r="F4" s="90"/>
      <c r="G4" s="133"/>
      <c r="H4" s="219" t="s">
        <v>14</v>
      </c>
      <c r="I4" s="143" t="str">
        <f>MONTH($D$11) &amp; "月"</f>
        <v>3月</v>
      </c>
      <c r="J4" s="138"/>
      <c r="K4" s="44"/>
      <c r="L4" s="133"/>
      <c r="M4" s="178">
        <v>0</v>
      </c>
      <c r="N4" s="178" t="s">
        <v>19</v>
      </c>
      <c r="O4" s="138"/>
      <c r="P4" s="44"/>
      <c r="Q4" s="133"/>
      <c r="R4" s="192" t="s">
        <v>0</v>
      </c>
      <c r="S4" s="244">
        <v>1</v>
      </c>
      <c r="T4" s="244" t="s">
        <v>25</v>
      </c>
      <c r="U4" s="241">
        <v>1</v>
      </c>
      <c r="V4" s="138"/>
      <c r="W4" s="44"/>
      <c r="Y4" s="321" t="s">
        <v>341</v>
      </c>
      <c r="Z4" s="305" t="s">
        <v>342</v>
      </c>
      <c r="AB4" s="240" t="s">
        <v>132</v>
      </c>
      <c r="AC4" s="254" t="str">
        <f t="shared" ref="AC4:AN5" si="0">IF(($D$8+AC$3)&gt;12, $D$8+AC$3-12, $D$8+AC$3) &amp; "月"</f>
        <v>4月</v>
      </c>
      <c r="AD4" s="88" t="str">
        <f t="shared" si="0"/>
        <v>5月</v>
      </c>
      <c r="AE4" s="88" t="str">
        <f t="shared" si="0"/>
        <v>6月</v>
      </c>
      <c r="AF4" s="88" t="str">
        <f t="shared" si="0"/>
        <v>7月</v>
      </c>
      <c r="AG4" s="88" t="str">
        <f t="shared" si="0"/>
        <v>8月</v>
      </c>
      <c r="AH4" s="88" t="str">
        <f t="shared" si="0"/>
        <v>9月</v>
      </c>
      <c r="AI4" s="88" t="str">
        <f t="shared" si="0"/>
        <v>10月</v>
      </c>
      <c r="AJ4" s="88" t="str">
        <f t="shared" si="0"/>
        <v>11月</v>
      </c>
      <c r="AK4" s="88" t="str">
        <f t="shared" si="0"/>
        <v>12月</v>
      </c>
      <c r="AL4" s="88" t="str">
        <f t="shared" si="0"/>
        <v>1月</v>
      </c>
      <c r="AM4" s="88" t="str">
        <f t="shared" si="0"/>
        <v>2月</v>
      </c>
      <c r="AN4" s="220" t="str">
        <f t="shared" si="0"/>
        <v>3月</v>
      </c>
    </row>
    <row r="5" spans="1:40" ht="11.5" thickBot="1" x14ac:dyDescent="0.25">
      <c r="A5" s="44"/>
      <c r="B5" s="133"/>
      <c r="C5" s="125"/>
      <c r="D5" s="125"/>
      <c r="E5" s="138"/>
      <c r="F5" s="90"/>
      <c r="G5" s="133"/>
      <c r="H5" s="219" t="s">
        <v>33</v>
      </c>
      <c r="I5" s="143" t="str">
        <f>YEAR($D$9) &amp; "年" &amp; MONTH($D$9) &amp; "月"</f>
        <v>2017年4月</v>
      </c>
      <c r="J5" s="138"/>
      <c r="K5" s="44"/>
      <c r="L5" s="133"/>
      <c r="M5" s="178">
        <v>1</v>
      </c>
      <c r="N5" s="178" t="s">
        <v>20</v>
      </c>
      <c r="O5" s="138"/>
      <c r="P5" s="44"/>
      <c r="Q5" s="133"/>
      <c r="R5" s="212" t="s">
        <v>1</v>
      </c>
      <c r="S5" s="197">
        <v>2</v>
      </c>
      <c r="T5" s="197" t="str">
        <f t="shared" ref="T5:T6" si="1">IF($D$14=0,"千円","円")</f>
        <v>千円</v>
      </c>
      <c r="U5" s="215">
        <f t="shared" ref="U5:U6" si="2">IF($D$14=0,1000,1)</f>
        <v>1000</v>
      </c>
      <c r="V5" s="138"/>
      <c r="W5" s="44"/>
      <c r="Y5" s="329" t="s">
        <v>343</v>
      </c>
      <c r="Z5" s="275" t="s">
        <v>344</v>
      </c>
      <c r="AB5" s="240" t="s">
        <v>133</v>
      </c>
      <c r="AC5" s="279" t="str">
        <f t="shared" si="0"/>
        <v>4月</v>
      </c>
      <c r="AD5" s="95" t="str">
        <f t="shared" si="0"/>
        <v>5月</v>
      </c>
      <c r="AE5" s="95" t="str">
        <f t="shared" si="0"/>
        <v>6月</v>
      </c>
      <c r="AF5" s="95" t="str">
        <f t="shared" si="0"/>
        <v>7月</v>
      </c>
      <c r="AG5" s="95" t="str">
        <f t="shared" si="0"/>
        <v>8月</v>
      </c>
      <c r="AH5" s="95" t="str">
        <f t="shared" si="0"/>
        <v>9月</v>
      </c>
      <c r="AI5" s="95" t="str">
        <f t="shared" si="0"/>
        <v>10月</v>
      </c>
      <c r="AJ5" s="95" t="str">
        <f t="shared" si="0"/>
        <v>11月</v>
      </c>
      <c r="AK5" s="95" t="str">
        <f t="shared" si="0"/>
        <v>12月</v>
      </c>
      <c r="AL5" s="95" t="str">
        <f t="shared" si="0"/>
        <v>1月</v>
      </c>
      <c r="AM5" s="95" t="str">
        <f t="shared" si="0"/>
        <v>2月</v>
      </c>
      <c r="AN5" s="258" t="str">
        <f t="shared" si="0"/>
        <v>3月</v>
      </c>
    </row>
    <row r="6" spans="1:40" ht="11.5" thickBot="1" x14ac:dyDescent="0.25">
      <c r="A6" s="44"/>
      <c r="B6" s="133"/>
      <c r="C6" s="181" t="s">
        <v>29</v>
      </c>
      <c r="D6" s="143" t="s">
        <v>349</v>
      </c>
      <c r="E6" s="138"/>
      <c r="F6" s="90"/>
      <c r="G6" s="133"/>
      <c r="H6" s="219" t="s">
        <v>15</v>
      </c>
      <c r="I6" s="143" t="str">
        <f>YEAR($D$10) &amp; "年" &amp; MONTH($D$10) &amp; "月"</f>
        <v>2017年4月</v>
      </c>
      <c r="J6" s="138"/>
      <c r="K6" s="44"/>
      <c r="L6" s="133"/>
      <c r="M6" s="178">
        <v>2</v>
      </c>
      <c r="N6" s="178" t="s">
        <v>21</v>
      </c>
      <c r="O6" s="138"/>
      <c r="P6" s="44"/>
      <c r="Q6" s="133"/>
      <c r="R6" s="212" t="s">
        <v>2</v>
      </c>
      <c r="S6" s="197">
        <v>3</v>
      </c>
      <c r="T6" s="197" t="str">
        <f t="shared" si="1"/>
        <v>千円</v>
      </c>
      <c r="U6" s="215">
        <f t="shared" si="2"/>
        <v>1000</v>
      </c>
      <c r="V6" s="138"/>
      <c r="W6" s="44"/>
      <c r="Y6" s="329" t="s">
        <v>345</v>
      </c>
      <c r="Z6" s="275" t="s">
        <v>346</v>
      </c>
    </row>
    <row r="7" spans="1:40" ht="11.5" thickBot="1" x14ac:dyDescent="0.25">
      <c r="A7" s="44"/>
      <c r="B7" s="133"/>
      <c r="C7" s="181" t="s">
        <v>4</v>
      </c>
      <c r="D7" s="265">
        <v>44898</v>
      </c>
      <c r="E7" s="138"/>
      <c r="F7" s="90"/>
      <c r="G7" s="133"/>
      <c r="H7" s="307" t="s">
        <v>16</v>
      </c>
      <c r="I7" s="143" t="str">
        <f>YEAR($D$11) &amp; "年" &amp; MONTH($D$11) &amp; "月"</f>
        <v>2018年3月</v>
      </c>
      <c r="J7" s="138"/>
      <c r="K7" s="44"/>
      <c r="L7" s="133"/>
      <c r="M7" s="178">
        <v>3</v>
      </c>
      <c r="N7" s="178" t="s">
        <v>22</v>
      </c>
      <c r="O7" s="138"/>
      <c r="P7" s="44"/>
      <c r="Q7" s="133"/>
      <c r="R7" s="228" t="s">
        <v>3</v>
      </c>
      <c r="S7" s="209">
        <v>4</v>
      </c>
      <c r="T7" s="209" t="s">
        <v>26</v>
      </c>
      <c r="U7" s="223">
        <v>1000</v>
      </c>
      <c r="V7" s="138"/>
      <c r="W7" s="44"/>
      <c r="Y7" s="329"/>
      <c r="Z7" s="275"/>
    </row>
    <row r="8" spans="1:40" ht="11.5" thickBot="1" x14ac:dyDescent="0.25">
      <c r="A8" s="44"/>
      <c r="B8" s="133"/>
      <c r="C8" s="181" t="s">
        <v>12</v>
      </c>
      <c r="D8" s="297">
        <v>4</v>
      </c>
      <c r="E8" s="138"/>
      <c r="F8" s="90"/>
      <c r="G8" s="133"/>
      <c r="H8" s="336" t="s">
        <v>17</v>
      </c>
      <c r="I8" s="311" t="str">
        <f>VLOOKUP($D$13,$M$4:$N$9,2,FALSE)</f>
        <v>カテゴリー別</v>
      </c>
      <c r="J8" s="138"/>
      <c r="K8" s="44"/>
      <c r="L8" s="133"/>
      <c r="M8" s="178">
        <v>4</v>
      </c>
      <c r="N8" s="178" t="s">
        <v>23</v>
      </c>
      <c r="O8" s="138"/>
      <c r="P8" s="44"/>
      <c r="Q8" s="236"/>
      <c r="R8" s="42"/>
      <c r="S8" s="42"/>
      <c r="T8" s="42"/>
      <c r="U8" s="42"/>
      <c r="V8" s="211"/>
      <c r="W8" s="44"/>
      <c r="Y8" s="329"/>
      <c r="Z8" s="275"/>
    </row>
    <row r="9" spans="1:40" ht="11.5" thickBot="1" x14ac:dyDescent="0.25">
      <c r="A9" s="44"/>
      <c r="B9" s="133"/>
      <c r="C9" s="227" t="s">
        <v>34</v>
      </c>
      <c r="D9" s="259">
        <v>42826</v>
      </c>
      <c r="E9" s="138"/>
      <c r="F9" s="90"/>
      <c r="G9" s="133"/>
      <c r="H9" s="219" t="s">
        <v>18</v>
      </c>
      <c r="I9" s="143" t="str">
        <f>IF($D$14=1, "ＰＩ値分析", "")</f>
        <v/>
      </c>
      <c r="J9" s="138"/>
      <c r="K9" s="44"/>
      <c r="L9" s="133"/>
      <c r="M9" s="178">
        <v>5</v>
      </c>
      <c r="N9" s="178" t="s">
        <v>24</v>
      </c>
      <c r="O9" s="138"/>
      <c r="P9" s="44"/>
      <c r="Q9" s="270"/>
      <c r="R9" s="90"/>
      <c r="S9" s="90"/>
      <c r="T9" s="90"/>
      <c r="U9" s="90"/>
      <c r="V9" s="335"/>
      <c r="W9" s="44"/>
      <c r="Y9" s="329"/>
      <c r="Z9" s="275"/>
    </row>
    <row r="10" spans="1:40" ht="11.5" thickBot="1" x14ac:dyDescent="0.25">
      <c r="A10" s="44"/>
      <c r="B10" s="133"/>
      <c r="C10" s="227" t="s">
        <v>5</v>
      </c>
      <c r="D10" s="337">
        <v>42826</v>
      </c>
      <c r="E10" s="138"/>
      <c r="F10" s="90"/>
      <c r="G10" s="214"/>
      <c r="H10" s="173"/>
      <c r="I10" s="173"/>
      <c r="J10" s="252"/>
      <c r="K10" s="44"/>
      <c r="L10" s="214"/>
      <c r="M10" s="173"/>
      <c r="N10" s="173"/>
      <c r="O10" s="252"/>
      <c r="P10" s="44"/>
      <c r="Q10" s="44"/>
      <c r="R10" s="44"/>
      <c r="S10" s="44"/>
      <c r="T10" s="44"/>
      <c r="U10" s="44"/>
      <c r="V10" s="44"/>
      <c r="W10" s="44"/>
      <c r="Y10" s="329"/>
      <c r="Z10" s="275"/>
    </row>
    <row r="11" spans="1:40" ht="11.5" thickBot="1" x14ac:dyDescent="0.25">
      <c r="A11" s="44"/>
      <c r="B11" s="133"/>
      <c r="C11" s="227" t="s">
        <v>6</v>
      </c>
      <c r="D11" s="315">
        <v>43190</v>
      </c>
      <c r="E11" s="138"/>
      <c r="F11" s="90"/>
      <c r="G11" s="44"/>
      <c r="H11" s="44"/>
      <c r="I11" s="44"/>
      <c r="J11" s="44"/>
      <c r="K11" s="44"/>
      <c r="L11" s="90"/>
      <c r="M11" s="216"/>
      <c r="N11" s="216"/>
      <c r="O11" s="90"/>
      <c r="P11" s="90"/>
      <c r="Q11" s="44"/>
      <c r="R11" s="44"/>
      <c r="S11" s="44"/>
      <c r="T11" s="44"/>
      <c r="U11" s="44"/>
      <c r="V11" s="44"/>
      <c r="W11" s="44"/>
      <c r="Y11" s="329"/>
      <c r="Z11" s="275"/>
    </row>
    <row r="12" spans="1:40" ht="11.5" thickBot="1" x14ac:dyDescent="0.25">
      <c r="A12" s="44"/>
      <c r="B12" s="133"/>
      <c r="C12" s="181" t="s">
        <v>9</v>
      </c>
      <c r="D12" s="143">
        <v>12</v>
      </c>
      <c r="E12" s="138"/>
      <c r="F12" s="90"/>
      <c r="G12" s="44"/>
      <c r="H12" s="44"/>
      <c r="I12" s="44"/>
      <c r="J12" s="44"/>
      <c r="K12" s="44"/>
      <c r="L12" s="90"/>
      <c r="M12" s="90"/>
      <c r="N12" s="90"/>
      <c r="O12" s="90"/>
      <c r="P12" s="90"/>
      <c r="Q12" s="140"/>
      <c r="R12" s="82"/>
      <c r="S12" s="82"/>
      <c r="T12" s="136"/>
      <c r="U12" s="44"/>
      <c r="V12" s="44"/>
      <c r="W12" s="44"/>
      <c r="Y12" s="329"/>
      <c r="Z12" s="275"/>
    </row>
    <row r="13" spans="1:40" ht="11.5" thickBot="1" x14ac:dyDescent="0.25">
      <c r="A13" s="44"/>
      <c r="B13" s="133"/>
      <c r="C13" s="227" t="s">
        <v>10</v>
      </c>
      <c r="D13" s="285">
        <v>0</v>
      </c>
      <c r="E13" s="138"/>
      <c r="F13" s="90"/>
      <c r="G13" s="44"/>
      <c r="H13" s="44"/>
      <c r="I13" s="44"/>
      <c r="J13" s="44"/>
      <c r="K13" s="44"/>
      <c r="L13" s="90"/>
      <c r="M13" s="90"/>
      <c r="N13" s="90"/>
      <c r="O13" s="90"/>
      <c r="P13" s="90"/>
      <c r="Q13" s="133"/>
      <c r="R13" s="348" t="s">
        <v>135</v>
      </c>
      <c r="S13" s="350"/>
      <c r="T13" s="138"/>
      <c r="U13" s="44"/>
      <c r="V13" s="44"/>
      <c r="W13" s="44"/>
      <c r="Y13" s="329"/>
      <c r="Z13" s="275"/>
    </row>
    <row r="14" spans="1:40" x14ac:dyDescent="0.2">
      <c r="A14" s="44"/>
      <c r="B14" s="133"/>
      <c r="C14" s="227" t="s">
        <v>11</v>
      </c>
      <c r="D14" s="178">
        <v>0</v>
      </c>
      <c r="E14" s="138"/>
      <c r="F14" s="90"/>
      <c r="G14" s="44"/>
      <c r="H14" s="44"/>
      <c r="I14" s="44"/>
      <c r="J14" s="44"/>
      <c r="K14" s="44"/>
      <c r="L14" s="90"/>
      <c r="M14" s="90"/>
      <c r="N14" s="90"/>
      <c r="O14" s="90"/>
      <c r="P14" s="90"/>
      <c r="Q14" s="133"/>
      <c r="R14" s="192" t="s">
        <v>0</v>
      </c>
      <c r="S14" s="241">
        <v>1</v>
      </c>
      <c r="T14" s="138"/>
      <c r="U14" s="44"/>
      <c r="V14" s="44"/>
      <c r="W14" s="44"/>
      <c r="Y14" s="329"/>
      <c r="Z14" s="275"/>
    </row>
    <row r="15" spans="1:40" x14ac:dyDescent="0.2">
      <c r="A15" s="44"/>
      <c r="B15" s="254"/>
      <c r="C15" s="266" t="s">
        <v>134</v>
      </c>
      <c r="D15" s="323">
        <v>42461</v>
      </c>
      <c r="E15" s="220"/>
      <c r="F15" s="90"/>
      <c r="G15" s="44"/>
      <c r="H15" s="44"/>
      <c r="I15" s="44"/>
      <c r="J15" s="44"/>
      <c r="K15" s="44"/>
      <c r="L15" s="90"/>
      <c r="M15" s="90"/>
      <c r="N15" s="90"/>
      <c r="O15" s="90"/>
      <c r="P15" s="90"/>
      <c r="Q15" s="133"/>
      <c r="R15" s="212" t="s">
        <v>1</v>
      </c>
      <c r="S15" s="215">
        <v>2</v>
      </c>
      <c r="T15" s="138"/>
      <c r="U15" s="44"/>
      <c r="V15" s="44"/>
      <c r="W15" s="44"/>
      <c r="Y15" s="329"/>
      <c r="Z15" s="275"/>
    </row>
    <row r="16" spans="1:40" ht="11.5" thickBot="1" x14ac:dyDescent="0.25">
      <c r="A16" s="44"/>
      <c r="B16" s="250"/>
      <c r="C16" s="242"/>
      <c r="D16" s="242"/>
      <c r="E16" s="250"/>
      <c r="F16" s="44"/>
      <c r="G16" s="44"/>
      <c r="H16" s="44"/>
      <c r="I16" s="44"/>
      <c r="J16" s="44"/>
      <c r="K16" s="44"/>
      <c r="L16" s="90"/>
      <c r="M16" s="90"/>
      <c r="N16" s="90"/>
      <c r="O16" s="90"/>
      <c r="P16" s="90"/>
      <c r="Q16" s="133"/>
      <c r="R16" s="212" t="s">
        <v>2</v>
      </c>
      <c r="S16" s="215">
        <v>3</v>
      </c>
      <c r="T16" s="138"/>
      <c r="U16" s="44"/>
      <c r="V16" s="44"/>
      <c r="W16" s="44"/>
      <c r="Y16" s="329"/>
      <c r="Z16" s="275"/>
    </row>
    <row r="17" spans="1:26" ht="11.5" thickBot="1" x14ac:dyDescent="0.25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133"/>
      <c r="R17" s="228" t="s">
        <v>3</v>
      </c>
      <c r="S17" s="223">
        <v>4</v>
      </c>
      <c r="T17" s="138"/>
      <c r="U17" s="60"/>
      <c r="V17" s="60"/>
      <c r="W17" s="60"/>
      <c r="Y17" s="329"/>
      <c r="Z17" s="275"/>
    </row>
    <row r="18" spans="1:26" ht="11.5" thickBot="1" x14ac:dyDescent="0.25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236"/>
      <c r="R18" s="42"/>
      <c r="S18" s="42"/>
      <c r="T18" s="211"/>
      <c r="U18" s="60"/>
      <c r="V18" s="60"/>
      <c r="W18" s="60"/>
      <c r="Y18" s="329"/>
      <c r="Z18" s="275"/>
    </row>
    <row r="19" spans="1:26" x14ac:dyDescent="0.2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Y19" s="329"/>
      <c r="Z19" s="275"/>
    </row>
    <row r="20" spans="1:26" x14ac:dyDescent="0.2">
      <c r="L20" s="125"/>
      <c r="M20" s="125"/>
      <c r="N20" s="125"/>
      <c r="O20" s="125"/>
      <c r="P20" s="125"/>
      <c r="Y20" s="329"/>
      <c r="Z20" s="275"/>
    </row>
    <row r="21" spans="1:26" x14ac:dyDescent="0.2">
      <c r="Y21" s="329"/>
      <c r="Z21" s="275"/>
    </row>
    <row r="22" spans="1:26" x14ac:dyDescent="0.2">
      <c r="Y22" s="329"/>
      <c r="Z22" s="275"/>
    </row>
    <row r="23" spans="1:26" x14ac:dyDescent="0.2">
      <c r="Y23" s="329"/>
      <c r="Z23" s="275"/>
    </row>
    <row r="24" spans="1:26" x14ac:dyDescent="0.2">
      <c r="Y24" s="329"/>
      <c r="Z24" s="275"/>
    </row>
    <row r="25" spans="1:26" x14ac:dyDescent="0.2">
      <c r="Y25" s="329"/>
      <c r="Z25" s="275"/>
    </row>
    <row r="26" spans="1:26" x14ac:dyDescent="0.2">
      <c r="A26" s="74"/>
      <c r="B26" s="74"/>
      <c r="C26" s="74"/>
      <c r="D26" s="74"/>
      <c r="E26" s="74"/>
      <c r="F26" s="74"/>
      <c r="G26" s="74"/>
      <c r="H26" s="74"/>
      <c r="Y26" s="329"/>
      <c r="Z26" s="275"/>
    </row>
    <row r="27" spans="1:26" x14ac:dyDescent="0.2">
      <c r="A27" s="74"/>
      <c r="B27" s="86"/>
      <c r="C27" s="86"/>
      <c r="D27" s="86"/>
      <c r="E27" s="86"/>
      <c r="F27" s="86"/>
      <c r="H27" s="74"/>
      <c r="Y27" s="329"/>
      <c r="Z27" s="275"/>
    </row>
    <row r="28" spans="1:26" x14ac:dyDescent="0.2">
      <c r="A28" s="74"/>
      <c r="B28" s="247"/>
      <c r="C28" s="301" t="s">
        <v>318</v>
      </c>
      <c r="D28" s="185">
        <v>0</v>
      </c>
      <c r="E28" s="185" t="str">
        <f>IF(D28=1,"[税込分析]","[税抜分析]")</f>
        <v>[税抜分析]</v>
      </c>
      <c r="F28" s="185"/>
      <c r="H28" s="74"/>
      <c r="Y28" s="329"/>
      <c r="Z28" s="275"/>
    </row>
    <row r="29" spans="1:26" x14ac:dyDescent="0.2">
      <c r="A29" s="74"/>
      <c r="B29" s="86"/>
      <c r="C29" s="301" t="s">
        <v>319</v>
      </c>
      <c r="D29" s="185">
        <v>0</v>
      </c>
      <c r="E29" s="185" t="str">
        <f>IF(D29=1,"[JAN合算]","")</f>
        <v/>
      </c>
      <c r="F29" s="185" t="str">
        <f>E29&amp;E30</f>
        <v/>
      </c>
      <c r="H29" s="74"/>
      <c r="Y29" s="329"/>
      <c r="Z29" s="275"/>
    </row>
    <row r="30" spans="1:26" x14ac:dyDescent="0.2">
      <c r="A30" s="74"/>
      <c r="B30" s="247"/>
      <c r="C30" s="301" t="s">
        <v>320</v>
      </c>
      <c r="D30" s="185">
        <v>0</v>
      </c>
      <c r="E30" s="185" t="str">
        <f>IF(D30=1,"[単品集約]","")</f>
        <v/>
      </c>
      <c r="F30" s="185" t="str">
        <f>" "&amp;E28&amp;E29&amp;E30</f>
        <v xml:space="preserve"> [税抜分析]</v>
      </c>
      <c r="H30" s="74"/>
      <c r="Y30" s="329"/>
      <c r="Z30" s="275"/>
    </row>
    <row r="31" spans="1:26" x14ac:dyDescent="0.2">
      <c r="A31" s="74"/>
      <c r="B31" s="86"/>
      <c r="C31" s="86"/>
      <c r="D31" s="86"/>
      <c r="E31" s="86"/>
      <c r="F31" s="86"/>
      <c r="H31" s="74"/>
      <c r="Y31" s="329"/>
      <c r="Z31" s="275"/>
    </row>
    <row r="32" spans="1:26" x14ac:dyDescent="0.2">
      <c r="A32" s="74"/>
      <c r="B32" s="74"/>
      <c r="C32" s="74"/>
      <c r="D32" s="74"/>
      <c r="E32" s="74"/>
      <c r="F32" s="74"/>
      <c r="G32" s="74"/>
      <c r="H32" s="74"/>
      <c r="Y32" s="329"/>
      <c r="Z32" s="275"/>
    </row>
    <row r="33" spans="25:26" x14ac:dyDescent="0.2">
      <c r="Y33" s="329"/>
      <c r="Z33" s="275"/>
    </row>
    <row r="34" spans="25:26" x14ac:dyDescent="0.2">
      <c r="Y34" s="329"/>
      <c r="Z34" s="275"/>
    </row>
    <row r="35" spans="25:26" x14ac:dyDescent="0.2">
      <c r="Y35" s="329"/>
      <c r="Z35" s="275"/>
    </row>
    <row r="36" spans="25:26" x14ac:dyDescent="0.2">
      <c r="Y36" s="329"/>
      <c r="Z36" s="275"/>
    </row>
    <row r="37" spans="25:26" x14ac:dyDescent="0.2">
      <c r="Y37" s="329"/>
      <c r="Z37" s="275"/>
    </row>
    <row r="38" spans="25:26" x14ac:dyDescent="0.2">
      <c r="Y38" s="329"/>
      <c r="Z38" s="275"/>
    </row>
    <row r="39" spans="25:26" x14ac:dyDescent="0.2">
      <c r="Y39" s="329"/>
      <c r="Z39" s="275"/>
    </row>
    <row r="40" spans="25:26" x14ac:dyDescent="0.2">
      <c r="Y40" s="329"/>
      <c r="Z40" s="275"/>
    </row>
    <row r="41" spans="25:26" x14ac:dyDescent="0.2">
      <c r="Y41" s="329"/>
      <c r="Z41" s="275"/>
    </row>
    <row r="42" spans="25:26" x14ac:dyDescent="0.2">
      <c r="Y42" s="329"/>
      <c r="Z42" s="275"/>
    </row>
    <row r="43" spans="25:26" x14ac:dyDescent="0.2">
      <c r="Y43" s="329"/>
      <c r="Z43" s="275"/>
    </row>
    <row r="44" spans="25:26" x14ac:dyDescent="0.2">
      <c r="Y44" s="329"/>
      <c r="Z44" s="275"/>
    </row>
    <row r="45" spans="25:26" x14ac:dyDescent="0.2">
      <c r="Y45" s="329"/>
      <c r="Z45" s="275"/>
    </row>
    <row r="46" spans="25:26" x14ac:dyDescent="0.2">
      <c r="Y46" s="329"/>
      <c r="Z46" s="275"/>
    </row>
    <row r="47" spans="25:26" x14ac:dyDescent="0.2">
      <c r="Y47" s="329"/>
      <c r="Z47" s="275"/>
    </row>
    <row r="48" spans="25:26" x14ac:dyDescent="0.2">
      <c r="Y48" s="329"/>
      <c r="Z48" s="275"/>
    </row>
    <row r="49" spans="25:26" x14ac:dyDescent="0.2">
      <c r="Y49" s="329"/>
      <c r="Z49" s="275"/>
    </row>
    <row r="50" spans="25:26" x14ac:dyDescent="0.2">
      <c r="Y50" s="329"/>
      <c r="Z50" s="275"/>
    </row>
    <row r="51" spans="25:26" x14ac:dyDescent="0.2">
      <c r="Y51" s="329"/>
      <c r="Z51" s="275"/>
    </row>
    <row r="52" spans="25:26" x14ac:dyDescent="0.2">
      <c r="Y52" s="329"/>
      <c r="Z52" s="275"/>
    </row>
    <row r="53" spans="25:26" x14ac:dyDescent="0.2">
      <c r="Y53" s="329"/>
      <c r="Z53" s="275"/>
    </row>
    <row r="54" spans="25:26" ht="11.5" thickBot="1" x14ac:dyDescent="0.25">
      <c r="Y54" s="276"/>
      <c r="Z54" s="286"/>
    </row>
  </sheetData>
  <mergeCells count="4">
    <mergeCell ref="M3:N3"/>
    <mergeCell ref="R3:U3"/>
    <mergeCell ref="Y3:Z3"/>
    <mergeCell ref="R13:S13"/>
  </mergeCells>
  <phoneticPr fontId="28"/>
  <pageMargins left="0.75" right="0.75" top="1" bottom="1" header="0.51200000000000001" footer="0.51200000000000001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75"/>
  <sheetViews>
    <sheetView zoomScale="75" workbookViewId="0">
      <pane xSplit="3" topLeftCell="D1" activePane="topRight" state="frozen"/>
      <selection pane="topRight"/>
    </sheetView>
  </sheetViews>
  <sheetFormatPr defaultColWidth="5.6328125" defaultRowHeight="12" x14ac:dyDescent="0.2"/>
  <cols>
    <col min="1" max="1" width="2.08984375" style="59" customWidth="1"/>
    <col min="2" max="2" width="1.6328125" style="59" customWidth="1"/>
    <col min="3" max="3" width="35.453125" style="100" customWidth="1"/>
    <col min="4" max="15" width="11.6328125" style="59" customWidth="1"/>
    <col min="16" max="16" width="15.6328125" style="39" customWidth="1"/>
    <col min="17" max="17" width="1.6328125" style="59" customWidth="1"/>
    <col min="18" max="18" width="2.08984375" style="59" customWidth="1"/>
    <col min="19" max="16384" width="5.6328125" style="59"/>
  </cols>
  <sheetData>
    <row r="1" spans="3:18" s="39" customFormat="1" ht="24" customHeight="1" x14ac:dyDescent="0.2">
      <c r="C1" s="249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3:18" s="84" customFormat="1" ht="24" customHeight="1" x14ac:dyDescent="0.2">
      <c r="C2" s="93" t="s">
        <v>107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19"/>
    </row>
    <row r="3" spans="3:18" s="39" customFormat="1" ht="12.75" customHeight="1" x14ac:dyDescent="0.2">
      <c r="C3" s="94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96" t="str">
        <f>IF(分析POS名称="","",分析POS名称) &amp;  " (" &amp; IF(年度開始年月=分析終了年月,年度開始年月,年度開始年月&amp;"～"&amp;分析終了年月) &amp; ")"</f>
        <v>RDS06 スーパー  04 首都圏 (2017年4月～2018年3月)</v>
      </c>
    </row>
    <row r="4" spans="3:18" ht="12" customHeight="1" x14ac:dyDescent="0.2"/>
    <row r="5" spans="3:18" ht="12" customHeight="1" x14ac:dyDescent="0.2"/>
    <row r="6" spans="3:18" ht="12" customHeight="1" x14ac:dyDescent="0.2"/>
    <row r="7" spans="3:18" ht="12" customHeight="1" x14ac:dyDescent="0.2"/>
    <row r="8" spans="3:18" ht="12" customHeight="1" x14ac:dyDescent="0.2"/>
    <row r="9" spans="3:18" ht="12" customHeight="1" x14ac:dyDescent="0.2"/>
    <row r="10" spans="3:18" ht="12" customHeight="1" x14ac:dyDescent="0.2"/>
    <row r="11" spans="3:18" ht="12" customHeight="1" x14ac:dyDescent="0.2"/>
    <row r="12" spans="3:18" ht="12" customHeight="1" x14ac:dyDescent="0.2"/>
    <row r="13" spans="3:18" ht="12" customHeight="1" x14ac:dyDescent="0.2"/>
    <row r="14" spans="3:18" ht="12" customHeight="1" x14ac:dyDescent="0.2"/>
    <row r="15" spans="3:18" ht="12" customHeight="1" x14ac:dyDescent="0.2"/>
    <row r="16" spans="3:18" ht="12" customHeight="1" x14ac:dyDescent="0.2"/>
    <row r="17" spans="4:15" ht="12" customHeight="1" x14ac:dyDescent="0.2"/>
    <row r="18" spans="4:15" ht="12" customHeight="1" x14ac:dyDescent="0.2"/>
    <row r="19" spans="4:15" ht="12" customHeight="1" x14ac:dyDescent="0.2"/>
    <row r="20" spans="4:15" ht="12" customHeight="1" x14ac:dyDescent="0.2"/>
    <row r="21" spans="4:15" ht="12" customHeight="1" x14ac:dyDescent="0.2"/>
    <row r="22" spans="4:15" ht="12" customHeight="1" x14ac:dyDescent="0.2"/>
    <row r="23" spans="4:15" ht="12" customHeight="1" x14ac:dyDescent="0.2"/>
    <row r="24" spans="4:15" ht="12" customHeight="1" x14ac:dyDescent="0.2"/>
    <row r="25" spans="4:15" ht="12" customHeight="1" x14ac:dyDescent="0.2"/>
    <row r="26" spans="4:15" ht="12" customHeight="1" x14ac:dyDescent="0.2"/>
    <row r="27" spans="4:15" ht="12" customHeight="1" x14ac:dyDescent="0.2"/>
    <row r="28" spans="4:15" ht="12" customHeight="1" x14ac:dyDescent="0.2"/>
    <row r="29" spans="4:15" ht="12" customHeight="1" x14ac:dyDescent="0.2"/>
    <row r="30" spans="4:15" ht="12" customHeight="1" x14ac:dyDescent="0.2"/>
    <row r="31" spans="4:15" ht="12" customHeight="1" x14ac:dyDescent="0.2"/>
    <row r="32" spans="4:15" ht="12" customHeight="1" thickBot="1" x14ac:dyDescent="0.25">
      <c r="D32" s="11">
        <v>0</v>
      </c>
      <c r="E32" s="11">
        <v>1</v>
      </c>
      <c r="F32" s="11">
        <v>2</v>
      </c>
      <c r="G32" s="11">
        <v>3</v>
      </c>
      <c r="H32" s="11">
        <v>4</v>
      </c>
      <c r="I32" s="11">
        <v>5</v>
      </c>
      <c r="J32" s="11">
        <v>6</v>
      </c>
      <c r="K32" s="11">
        <v>7</v>
      </c>
      <c r="L32" s="11">
        <v>8</v>
      </c>
      <c r="M32" s="11">
        <v>9</v>
      </c>
      <c r="N32" s="11">
        <v>10</v>
      </c>
      <c r="O32" s="11">
        <v>11</v>
      </c>
    </row>
    <row r="33" spans="1:16" s="39" customFormat="1" ht="18" customHeight="1" thickBot="1" x14ac:dyDescent="0.25">
      <c r="C33" s="102" t="str">
        <f>分析オプション</f>
        <v xml:space="preserve"> [税抜分析]</v>
      </c>
      <c r="D33" s="99" t="str">
        <f>INFO!AC$4</f>
        <v>4月</v>
      </c>
      <c r="E33" s="29" t="str">
        <f>INFO!AD$4</f>
        <v>5月</v>
      </c>
      <c r="F33" s="29" t="str">
        <f>INFO!AE$4</f>
        <v>6月</v>
      </c>
      <c r="G33" s="29" t="str">
        <f>INFO!AF$4</f>
        <v>7月</v>
      </c>
      <c r="H33" s="29" t="str">
        <f>INFO!AG$4</f>
        <v>8月</v>
      </c>
      <c r="I33" s="29" t="str">
        <f>INFO!AH$4</f>
        <v>9月</v>
      </c>
      <c r="J33" s="29" t="str">
        <f>INFO!AI$4</f>
        <v>10月</v>
      </c>
      <c r="K33" s="29" t="str">
        <f>INFO!AJ$4</f>
        <v>11月</v>
      </c>
      <c r="L33" s="29" t="str">
        <f>INFO!AK$4</f>
        <v>12月</v>
      </c>
      <c r="M33" s="29" t="str">
        <f>INFO!AL$4</f>
        <v>1月</v>
      </c>
      <c r="N33" s="29" t="str">
        <f>INFO!AM$4</f>
        <v>2月</v>
      </c>
      <c r="O33" s="98" t="str">
        <f>INFO!AN$4</f>
        <v>3月</v>
      </c>
      <c r="P33" s="104" t="s">
        <v>61</v>
      </c>
    </row>
    <row r="34" spans="1:16" s="39" customFormat="1" ht="20.25" customHeight="1" x14ac:dyDescent="0.2">
      <c r="A34" s="11"/>
      <c r="B34" s="11"/>
      <c r="C34" s="218" t="s">
        <v>110</v>
      </c>
      <c r="D34" s="229" t="str">
        <f t="shared" ref="D34:O34" si="0">IF(INDEX(分析来店客数,1,D$32+1)="", "--", INDEX(分析来店客数,1,D$32+1))</f>
        <v>--</v>
      </c>
      <c r="E34" s="66" t="str">
        <f t="shared" si="0"/>
        <v>--</v>
      </c>
      <c r="F34" s="66" t="str">
        <f t="shared" si="0"/>
        <v>--</v>
      </c>
      <c r="G34" s="66" t="str">
        <f t="shared" si="0"/>
        <v>--</v>
      </c>
      <c r="H34" s="66" t="str">
        <f t="shared" si="0"/>
        <v>--</v>
      </c>
      <c r="I34" s="66" t="str">
        <f t="shared" si="0"/>
        <v>--</v>
      </c>
      <c r="J34" s="66" t="str">
        <f t="shared" si="0"/>
        <v>--</v>
      </c>
      <c r="K34" s="66" t="str">
        <f t="shared" si="0"/>
        <v>--</v>
      </c>
      <c r="L34" s="66" t="str">
        <f t="shared" si="0"/>
        <v>--</v>
      </c>
      <c r="M34" s="66" t="str">
        <f t="shared" si="0"/>
        <v>--</v>
      </c>
      <c r="N34" s="66" t="str">
        <f t="shared" si="0"/>
        <v>--</v>
      </c>
      <c r="O34" s="256" t="str">
        <f t="shared" si="0"/>
        <v>--</v>
      </c>
      <c r="P34" s="234" t="str">
        <f t="shared" ref="P34:P35" si="1">IF(COUNTIF($D34:$O34, "--")=12, "--", SUM($D34:$O34))</f>
        <v>--</v>
      </c>
    </row>
    <row r="35" spans="1:16" s="39" customFormat="1" ht="15" hidden="1" customHeight="1" x14ac:dyDescent="0.2">
      <c r="A35" s="11"/>
      <c r="B35" s="11"/>
      <c r="C35" s="225" t="s">
        <v>100</v>
      </c>
      <c r="D35" s="289" t="str">
        <f t="shared" ref="D35:O35" si="2">IF(INDEX(分析前年来店客数,1,D$32+1)="", "--", INDEX(分析前年来店客数,1,D$32+1))</f>
        <v>--</v>
      </c>
      <c r="E35" s="65" t="str">
        <f t="shared" si="2"/>
        <v>--</v>
      </c>
      <c r="F35" s="65" t="str">
        <f t="shared" si="2"/>
        <v>--</v>
      </c>
      <c r="G35" s="65" t="str">
        <f t="shared" si="2"/>
        <v>--</v>
      </c>
      <c r="H35" s="65" t="str">
        <f t="shared" si="2"/>
        <v>--</v>
      </c>
      <c r="I35" s="65" t="str">
        <f t="shared" si="2"/>
        <v>--</v>
      </c>
      <c r="J35" s="65" t="str">
        <f t="shared" si="2"/>
        <v>--</v>
      </c>
      <c r="K35" s="65" t="str">
        <f t="shared" si="2"/>
        <v>--</v>
      </c>
      <c r="L35" s="65" t="str">
        <f t="shared" si="2"/>
        <v>--</v>
      </c>
      <c r="M35" s="65" t="str">
        <f t="shared" si="2"/>
        <v>--</v>
      </c>
      <c r="N35" s="65" t="str">
        <f t="shared" si="2"/>
        <v>--</v>
      </c>
      <c r="O35" s="199" t="str">
        <f t="shared" si="2"/>
        <v>--</v>
      </c>
      <c r="P35" s="248" t="str">
        <f t="shared" si="1"/>
        <v>--</v>
      </c>
    </row>
    <row r="36" spans="1:16" s="39" customFormat="1" ht="20.25" customHeight="1" thickBot="1" x14ac:dyDescent="0.25">
      <c r="A36" s="11"/>
      <c r="B36" s="11"/>
      <c r="C36" s="226" t="s">
        <v>101</v>
      </c>
      <c r="D36" s="253" t="str">
        <f t="shared" ref="D36:P36" si="3">IF(ISERROR(D34/D35),"--",D34/D35*100)</f>
        <v>--</v>
      </c>
      <c r="E36" s="63" t="str">
        <f t="shared" si="3"/>
        <v>--</v>
      </c>
      <c r="F36" s="63" t="str">
        <f t="shared" si="3"/>
        <v>--</v>
      </c>
      <c r="G36" s="63" t="str">
        <f t="shared" si="3"/>
        <v>--</v>
      </c>
      <c r="H36" s="63" t="str">
        <f t="shared" si="3"/>
        <v>--</v>
      </c>
      <c r="I36" s="63" t="str">
        <f t="shared" si="3"/>
        <v>--</v>
      </c>
      <c r="J36" s="63" t="str">
        <f t="shared" si="3"/>
        <v>--</v>
      </c>
      <c r="K36" s="63" t="str">
        <f t="shared" si="3"/>
        <v>--</v>
      </c>
      <c r="L36" s="63" t="str">
        <f t="shared" si="3"/>
        <v>--</v>
      </c>
      <c r="M36" s="63" t="str">
        <f t="shared" si="3"/>
        <v>--</v>
      </c>
      <c r="N36" s="63" t="str">
        <f t="shared" si="3"/>
        <v>--</v>
      </c>
      <c r="O36" s="193" t="str">
        <f t="shared" si="3"/>
        <v>--</v>
      </c>
      <c r="P36" s="208" t="str">
        <f t="shared" si="3"/>
        <v>--</v>
      </c>
    </row>
    <row r="37" spans="1:16" ht="9" customHeight="1" x14ac:dyDescent="0.2"/>
    <row r="38" spans="1:16" ht="15" customHeight="1" x14ac:dyDescent="0.2"/>
    <row r="39" spans="1:16" ht="15" customHeight="1" x14ac:dyDescent="0.2"/>
    <row r="40" spans="1:16" s="84" customFormat="1" ht="24" customHeight="1" x14ac:dyDescent="0.2">
      <c r="C40" s="93" t="s">
        <v>108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19"/>
    </row>
    <row r="41" spans="1:16" s="39" customFormat="1" ht="12.75" customHeight="1" x14ac:dyDescent="0.2">
      <c r="C41" s="94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96" t="str">
        <f>IF(比較POS名称="","",比較POS名称) &amp;  " (" &amp; IF(年度開始年月=分析終了年月,年度開始年月,年度開始年月&amp;"～"&amp;分析終了年月) &amp; ")"</f>
        <v>RDS06 スーパー  00 全国 (2017年4月～2018年3月)</v>
      </c>
    </row>
    <row r="42" spans="1:16" ht="12" customHeight="1" x14ac:dyDescent="0.2"/>
    <row r="43" spans="1:16" ht="12" customHeight="1" x14ac:dyDescent="0.2"/>
    <row r="44" spans="1:16" ht="12" customHeight="1" x14ac:dyDescent="0.2"/>
    <row r="45" spans="1:16" ht="12" customHeight="1" x14ac:dyDescent="0.2"/>
    <row r="46" spans="1:16" ht="12" customHeight="1" x14ac:dyDescent="0.2"/>
    <row r="47" spans="1:16" ht="12" customHeight="1" x14ac:dyDescent="0.2"/>
    <row r="48" spans="1:16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spans="1:16" ht="12" customHeight="1" x14ac:dyDescent="0.2"/>
    <row r="66" spans="1:16" ht="12" customHeight="1" x14ac:dyDescent="0.2"/>
    <row r="67" spans="1:16" ht="12" customHeight="1" x14ac:dyDescent="0.2"/>
    <row r="68" spans="1:16" ht="12" customHeight="1" x14ac:dyDescent="0.2"/>
    <row r="69" spans="1:16" ht="12" customHeight="1" x14ac:dyDescent="0.2"/>
    <row r="70" spans="1:16" ht="12" customHeight="1" thickBot="1" x14ac:dyDescent="0.25">
      <c r="D70" s="11">
        <v>0</v>
      </c>
      <c r="E70" s="11">
        <v>1</v>
      </c>
      <c r="F70" s="11">
        <v>2</v>
      </c>
      <c r="G70" s="11">
        <v>3</v>
      </c>
      <c r="H70" s="11">
        <v>4</v>
      </c>
      <c r="I70" s="11">
        <v>5</v>
      </c>
      <c r="J70" s="11">
        <v>6</v>
      </c>
      <c r="K70" s="11">
        <v>7</v>
      </c>
      <c r="L70" s="11">
        <v>8</v>
      </c>
      <c r="M70" s="11">
        <v>9</v>
      </c>
      <c r="N70" s="11">
        <v>10</v>
      </c>
      <c r="O70" s="11">
        <v>11</v>
      </c>
    </row>
    <row r="71" spans="1:16" s="39" customFormat="1" ht="18" customHeight="1" thickBot="1" x14ac:dyDescent="0.25">
      <c r="C71" s="102" t="str">
        <f>分析オプション</f>
        <v xml:space="preserve"> [税抜分析]</v>
      </c>
      <c r="D71" s="99" t="str">
        <f>INFO!AC$4</f>
        <v>4月</v>
      </c>
      <c r="E71" s="29" t="str">
        <f>INFO!AD$4</f>
        <v>5月</v>
      </c>
      <c r="F71" s="29" t="str">
        <f>INFO!AE$4</f>
        <v>6月</v>
      </c>
      <c r="G71" s="29" t="str">
        <f>INFO!AF$4</f>
        <v>7月</v>
      </c>
      <c r="H71" s="29" t="str">
        <f>INFO!AG$4</f>
        <v>8月</v>
      </c>
      <c r="I71" s="29" t="str">
        <f>INFO!AH$4</f>
        <v>9月</v>
      </c>
      <c r="J71" s="29" t="str">
        <f>INFO!AI$4</f>
        <v>10月</v>
      </c>
      <c r="K71" s="29" t="str">
        <f>INFO!AJ$4</f>
        <v>11月</v>
      </c>
      <c r="L71" s="29" t="str">
        <f>INFO!AK$4</f>
        <v>12月</v>
      </c>
      <c r="M71" s="29" t="str">
        <f>INFO!AL$4</f>
        <v>1月</v>
      </c>
      <c r="N71" s="29" t="str">
        <f>INFO!AM$4</f>
        <v>2月</v>
      </c>
      <c r="O71" s="98" t="str">
        <f>INFO!AN$4</f>
        <v>3月</v>
      </c>
      <c r="P71" s="104" t="s">
        <v>61</v>
      </c>
    </row>
    <row r="72" spans="1:16" s="39" customFormat="1" ht="20.25" customHeight="1" x14ac:dyDescent="0.2">
      <c r="A72" s="11"/>
      <c r="B72" s="11"/>
      <c r="C72" s="218" t="s">
        <v>110</v>
      </c>
      <c r="D72" s="229" t="str">
        <f t="shared" ref="D72:O72" si="4">IF(INDEX(比較来店客数,1,D$70+1)="", "--", INDEX(比較来店客数,1,D$70+1))</f>
        <v>--</v>
      </c>
      <c r="E72" s="66" t="str">
        <f t="shared" si="4"/>
        <v>--</v>
      </c>
      <c r="F72" s="66" t="str">
        <f t="shared" si="4"/>
        <v>--</v>
      </c>
      <c r="G72" s="66" t="str">
        <f t="shared" si="4"/>
        <v>--</v>
      </c>
      <c r="H72" s="66" t="str">
        <f t="shared" si="4"/>
        <v>--</v>
      </c>
      <c r="I72" s="66" t="str">
        <f t="shared" si="4"/>
        <v>--</v>
      </c>
      <c r="J72" s="66" t="str">
        <f t="shared" si="4"/>
        <v>--</v>
      </c>
      <c r="K72" s="66" t="str">
        <f t="shared" si="4"/>
        <v>--</v>
      </c>
      <c r="L72" s="66" t="str">
        <f t="shared" si="4"/>
        <v>--</v>
      </c>
      <c r="M72" s="66" t="str">
        <f t="shared" si="4"/>
        <v>--</v>
      </c>
      <c r="N72" s="66" t="str">
        <f t="shared" si="4"/>
        <v>--</v>
      </c>
      <c r="O72" s="256" t="str">
        <f t="shared" si="4"/>
        <v>--</v>
      </c>
      <c r="P72" s="234" t="str">
        <f t="shared" ref="P72:P73" si="5">IF(COUNTIF($D72:$O72, "--")=12, "--", SUM($D72:$O72))</f>
        <v>--</v>
      </c>
    </row>
    <row r="73" spans="1:16" s="39" customFormat="1" ht="15" hidden="1" customHeight="1" x14ac:dyDescent="0.2">
      <c r="A73" s="11"/>
      <c r="B73" s="11"/>
      <c r="C73" s="225" t="s">
        <v>100</v>
      </c>
      <c r="D73" s="338" t="str">
        <f t="shared" ref="D73:O73" si="6">IF(INDEX(比較前年来店客数,1,D$70+1)="", "--", INDEX(比較前年来店客数,1,D$70+1))</f>
        <v>--</v>
      </c>
      <c r="E73" s="65" t="str">
        <f t="shared" si="6"/>
        <v>--</v>
      </c>
      <c r="F73" s="65" t="str">
        <f t="shared" si="6"/>
        <v>--</v>
      </c>
      <c r="G73" s="65" t="str">
        <f t="shared" si="6"/>
        <v>--</v>
      </c>
      <c r="H73" s="65" t="str">
        <f t="shared" si="6"/>
        <v>--</v>
      </c>
      <c r="I73" s="65" t="str">
        <f t="shared" si="6"/>
        <v>--</v>
      </c>
      <c r="J73" s="65" t="str">
        <f t="shared" si="6"/>
        <v>--</v>
      </c>
      <c r="K73" s="65" t="str">
        <f t="shared" si="6"/>
        <v>--</v>
      </c>
      <c r="L73" s="65" t="str">
        <f t="shared" si="6"/>
        <v>--</v>
      </c>
      <c r="M73" s="65" t="str">
        <f t="shared" si="6"/>
        <v>--</v>
      </c>
      <c r="N73" s="65" t="str">
        <f t="shared" si="6"/>
        <v>--</v>
      </c>
      <c r="O73" s="199" t="str">
        <f t="shared" si="6"/>
        <v>--</v>
      </c>
      <c r="P73" s="248" t="str">
        <f t="shared" si="5"/>
        <v>--</v>
      </c>
    </row>
    <row r="74" spans="1:16" s="39" customFormat="1" ht="20.25" customHeight="1" thickBot="1" x14ac:dyDescent="0.25">
      <c r="A74" s="11"/>
      <c r="B74" s="11"/>
      <c r="C74" s="226" t="s">
        <v>101</v>
      </c>
      <c r="D74" s="253" t="str">
        <f t="shared" ref="D74:P74" si="7">IF(ISERROR(D72/D73),"--",D72/D73*100)</f>
        <v>--</v>
      </c>
      <c r="E74" s="63" t="str">
        <f t="shared" si="7"/>
        <v>--</v>
      </c>
      <c r="F74" s="63" t="str">
        <f t="shared" si="7"/>
        <v>--</v>
      </c>
      <c r="G74" s="63" t="str">
        <f t="shared" si="7"/>
        <v>--</v>
      </c>
      <c r="H74" s="63" t="str">
        <f t="shared" si="7"/>
        <v>--</v>
      </c>
      <c r="I74" s="63" t="str">
        <f t="shared" si="7"/>
        <v>--</v>
      </c>
      <c r="J74" s="63" t="str">
        <f t="shared" si="7"/>
        <v>--</v>
      </c>
      <c r="K74" s="63" t="str">
        <f t="shared" si="7"/>
        <v>--</v>
      </c>
      <c r="L74" s="63" t="str">
        <f t="shared" si="7"/>
        <v>--</v>
      </c>
      <c r="M74" s="63" t="str">
        <f t="shared" si="7"/>
        <v>--</v>
      </c>
      <c r="N74" s="63" t="str">
        <f t="shared" si="7"/>
        <v>--</v>
      </c>
      <c r="O74" s="193" t="str">
        <f t="shared" si="7"/>
        <v>--</v>
      </c>
      <c r="P74" s="208" t="str">
        <f t="shared" si="7"/>
        <v>--</v>
      </c>
    </row>
    <row r="75" spans="1:16" ht="6.75" customHeight="1" x14ac:dyDescent="0.2">
      <c r="A75" s="34"/>
      <c r="B75" s="34"/>
      <c r="C75" s="124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299"/>
    </row>
  </sheetData>
  <phoneticPr fontId="28"/>
  <printOptions horizontalCentered="1"/>
  <pageMargins left="0.59055118110236227" right="0.59055118110236227" top="0.59055118110236227" bottom="0.59055118110236227" header="0.31496062992125984" footer="0.31496062992125984"/>
  <pageSetup paperSize="9" scale="70" orientation="landscape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M926"/>
  <sheetViews>
    <sheetView showGridLines="0" workbookViewId="0"/>
  </sheetViews>
  <sheetFormatPr defaultColWidth="5.6328125" defaultRowHeight="9.5" x14ac:dyDescent="0.2"/>
  <cols>
    <col min="1" max="1" width="5.6328125" style="237" customWidth="1"/>
    <col min="2" max="2" width="20.6328125" style="237" customWidth="1"/>
    <col min="3" max="7" width="5.6328125" style="237" customWidth="1"/>
    <col min="8" max="8" width="17.36328125" style="237" customWidth="1"/>
    <col min="9" max="16384" width="5.6328125" style="237"/>
  </cols>
  <sheetData>
    <row r="1" spans="1:65" x14ac:dyDescent="0.2">
      <c r="A1" s="1"/>
      <c r="B1" s="1"/>
      <c r="C1" s="1"/>
      <c r="D1" s="1"/>
      <c r="E1" s="1"/>
      <c r="F1" s="1"/>
      <c r="G1" s="5"/>
      <c r="H1" s="5"/>
      <c r="I1" s="26"/>
      <c r="J1" s="26"/>
      <c r="K1" s="26"/>
      <c r="L1" s="26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</row>
    <row r="2" spans="1:65" ht="10.5" customHeight="1" x14ac:dyDescent="0.2">
      <c r="A2" s="1"/>
      <c r="B2" s="360" t="s">
        <v>40</v>
      </c>
      <c r="C2" s="353" t="s">
        <v>35</v>
      </c>
      <c r="D2" s="354"/>
      <c r="E2" s="354"/>
      <c r="F2" s="355"/>
      <c r="G2" s="1"/>
      <c r="H2" s="356" t="s">
        <v>92</v>
      </c>
      <c r="I2" s="353" t="s">
        <v>35</v>
      </c>
      <c r="J2" s="354"/>
      <c r="K2" s="354"/>
      <c r="L2" s="355"/>
      <c r="M2" s="1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</row>
    <row r="3" spans="1:65" ht="10.5" customHeight="1" x14ac:dyDescent="0.2">
      <c r="A3" s="1"/>
      <c r="B3" s="361"/>
      <c r="C3" s="14" t="s">
        <v>0</v>
      </c>
      <c r="D3" s="13" t="s">
        <v>1</v>
      </c>
      <c r="E3" s="12" t="s">
        <v>2</v>
      </c>
      <c r="F3" s="37" t="s">
        <v>3</v>
      </c>
      <c r="G3" s="1"/>
      <c r="H3" s="357"/>
      <c r="I3" s="14" t="s">
        <v>0</v>
      </c>
      <c r="J3" s="13" t="s">
        <v>1</v>
      </c>
      <c r="K3" s="12" t="s">
        <v>2</v>
      </c>
      <c r="L3" s="37" t="s">
        <v>3</v>
      </c>
      <c r="M3" s="1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5" x14ac:dyDescent="0.2">
      <c r="A4" s="1"/>
      <c r="B4" s="284" t="s">
        <v>342</v>
      </c>
      <c r="C4" s="23">
        <v>182516836.60910001</v>
      </c>
      <c r="D4" s="9">
        <v>31857016240.541599</v>
      </c>
      <c r="E4" s="9">
        <v>0</v>
      </c>
      <c r="F4" s="53">
        <v>34020774544.4384</v>
      </c>
      <c r="G4" s="1"/>
      <c r="H4" s="61" t="str">
        <f>$B$57</f>
        <v>加工食品</v>
      </c>
      <c r="I4" s="23">
        <v>182516836.60910001</v>
      </c>
      <c r="J4" s="9">
        <v>31857016240.541599</v>
      </c>
      <c r="K4" s="9">
        <v>0</v>
      </c>
      <c r="L4" s="53">
        <v>34020774544.4384</v>
      </c>
      <c r="M4" s="1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</row>
    <row r="5" spans="1:65" x14ac:dyDescent="0.2">
      <c r="A5" s="1"/>
      <c r="B5" s="264" t="s">
        <v>344</v>
      </c>
      <c r="C5" s="20">
        <v>41388142.453400001</v>
      </c>
      <c r="D5" s="8">
        <v>5320244754.5127001</v>
      </c>
      <c r="E5" s="8">
        <v>0</v>
      </c>
      <c r="F5" s="52">
        <v>3455478096.4145002</v>
      </c>
      <c r="G5" s="1"/>
      <c r="H5" s="57" t="str">
        <f>$B$58</f>
        <v>生鮮食品</v>
      </c>
      <c r="I5" s="20">
        <v>41388142.453400001</v>
      </c>
      <c r="J5" s="8">
        <v>5320244754.5127001</v>
      </c>
      <c r="K5" s="8">
        <v>0</v>
      </c>
      <c r="L5" s="52">
        <v>3455478096.4145002</v>
      </c>
      <c r="M5" s="1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</row>
    <row r="6" spans="1:65" x14ac:dyDescent="0.2">
      <c r="A6" s="1"/>
      <c r="B6" s="264" t="s">
        <v>346</v>
      </c>
      <c r="C6" s="20">
        <v>79144771.518299997</v>
      </c>
      <c r="D6" s="8">
        <v>10977949348.2134</v>
      </c>
      <c r="E6" s="8">
        <v>0</v>
      </c>
      <c r="F6" s="52">
        <v>8996282985.9188995</v>
      </c>
      <c r="G6" s="1"/>
      <c r="H6" s="57" t="str">
        <f>$B$59</f>
        <v>菓子類</v>
      </c>
      <c r="I6" s="20">
        <v>79144771.518299997</v>
      </c>
      <c r="J6" s="8">
        <v>10977949348.2134</v>
      </c>
      <c r="K6" s="8">
        <v>0</v>
      </c>
      <c r="L6" s="52">
        <v>8996282985.9188995</v>
      </c>
      <c r="M6" s="1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</row>
    <row r="7" spans="1:65" x14ac:dyDescent="0.2">
      <c r="A7" s="1"/>
      <c r="B7" s="264" t="s">
        <v>63</v>
      </c>
      <c r="C7" s="20"/>
      <c r="D7" s="8"/>
      <c r="E7" s="8"/>
      <c r="F7" s="52"/>
      <c r="G7" s="1"/>
      <c r="H7" s="57" t="str">
        <f>$B$60</f>
        <v>項目4</v>
      </c>
      <c r="I7" s="20"/>
      <c r="J7" s="8"/>
      <c r="K7" s="8"/>
      <c r="L7" s="52"/>
      <c r="M7" s="1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</row>
    <row r="8" spans="1:65" x14ac:dyDescent="0.2">
      <c r="A8" s="1"/>
      <c r="B8" s="264" t="s">
        <v>64</v>
      </c>
      <c r="C8" s="20"/>
      <c r="D8" s="8"/>
      <c r="E8" s="8"/>
      <c r="F8" s="52"/>
      <c r="G8" s="1"/>
      <c r="H8" s="57" t="str">
        <f>$B$61</f>
        <v>項目5</v>
      </c>
      <c r="I8" s="20"/>
      <c r="J8" s="8"/>
      <c r="K8" s="8"/>
      <c r="L8" s="52"/>
      <c r="M8" s="1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</row>
    <row r="9" spans="1:65" x14ac:dyDescent="0.2">
      <c r="A9" s="1"/>
      <c r="B9" s="264" t="s">
        <v>65</v>
      </c>
      <c r="C9" s="20"/>
      <c r="D9" s="8"/>
      <c r="E9" s="8"/>
      <c r="F9" s="52"/>
      <c r="G9" s="1"/>
      <c r="H9" s="57" t="str">
        <f>$B$62</f>
        <v>項目6</v>
      </c>
      <c r="I9" s="20"/>
      <c r="J9" s="8"/>
      <c r="K9" s="8"/>
      <c r="L9" s="52"/>
      <c r="M9" s="1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</row>
    <row r="10" spans="1:65" x14ac:dyDescent="0.2">
      <c r="A10" s="1"/>
      <c r="B10" s="264" t="s">
        <v>66</v>
      </c>
      <c r="C10" s="20"/>
      <c r="D10" s="8"/>
      <c r="E10" s="8"/>
      <c r="F10" s="52"/>
      <c r="G10" s="1"/>
      <c r="H10" s="57" t="str">
        <f>$B$63</f>
        <v>項目7</v>
      </c>
      <c r="I10" s="20"/>
      <c r="J10" s="8"/>
      <c r="K10" s="8"/>
      <c r="L10" s="52"/>
      <c r="M10" s="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</row>
    <row r="11" spans="1:65" x14ac:dyDescent="0.2">
      <c r="A11" s="1"/>
      <c r="B11" s="264" t="s">
        <v>67</v>
      </c>
      <c r="C11" s="20"/>
      <c r="D11" s="8"/>
      <c r="E11" s="8"/>
      <c r="F11" s="52"/>
      <c r="G11" s="1"/>
      <c r="H11" s="57" t="str">
        <f>$B$64</f>
        <v>項目8</v>
      </c>
      <c r="I11" s="20"/>
      <c r="J11" s="8"/>
      <c r="K11" s="8"/>
      <c r="L11" s="52"/>
      <c r="M11" s="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</row>
    <row r="12" spans="1:65" x14ac:dyDescent="0.2">
      <c r="A12" s="1"/>
      <c r="B12" s="264" t="s">
        <v>68</v>
      </c>
      <c r="C12" s="20"/>
      <c r="D12" s="8"/>
      <c r="E12" s="8"/>
      <c r="F12" s="52"/>
      <c r="G12" s="1"/>
      <c r="H12" s="57" t="str">
        <f>$B$65</f>
        <v>項目9</v>
      </c>
      <c r="I12" s="20"/>
      <c r="J12" s="8"/>
      <c r="K12" s="8"/>
      <c r="L12" s="52"/>
      <c r="M12" s="1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r="13" spans="1:65" x14ac:dyDescent="0.2">
      <c r="A13" s="1"/>
      <c r="B13" s="264" t="s">
        <v>69</v>
      </c>
      <c r="C13" s="20"/>
      <c r="D13" s="8"/>
      <c r="E13" s="8"/>
      <c r="F13" s="52"/>
      <c r="G13" s="1"/>
      <c r="H13" s="57" t="str">
        <f>$B$66</f>
        <v>項目10</v>
      </c>
      <c r="I13" s="20"/>
      <c r="J13" s="8"/>
      <c r="K13" s="8"/>
      <c r="L13" s="52"/>
      <c r="M13" s="1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</row>
    <row r="14" spans="1:65" x14ac:dyDescent="0.2">
      <c r="A14" s="1"/>
      <c r="B14" s="264" t="s">
        <v>70</v>
      </c>
      <c r="C14" s="20"/>
      <c r="D14" s="8"/>
      <c r="E14" s="8"/>
      <c r="F14" s="52"/>
      <c r="G14" s="1"/>
      <c r="H14" s="57" t="str">
        <f>$B$67</f>
        <v>項目11</v>
      </c>
      <c r="I14" s="20"/>
      <c r="J14" s="8"/>
      <c r="K14" s="8"/>
      <c r="L14" s="52"/>
      <c r="M14" s="1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</row>
    <row r="15" spans="1:65" x14ac:dyDescent="0.2">
      <c r="A15" s="1"/>
      <c r="B15" s="264" t="s">
        <v>71</v>
      </c>
      <c r="C15" s="20"/>
      <c r="D15" s="8"/>
      <c r="E15" s="8"/>
      <c r="F15" s="52"/>
      <c r="G15" s="1"/>
      <c r="H15" s="57" t="str">
        <f>$B$68</f>
        <v>項目12</v>
      </c>
      <c r="I15" s="20"/>
      <c r="J15" s="8"/>
      <c r="K15" s="8"/>
      <c r="L15" s="52"/>
      <c r="M15" s="1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</row>
    <row r="16" spans="1:65" x14ac:dyDescent="0.2">
      <c r="A16" s="1"/>
      <c r="B16" s="264" t="s">
        <v>72</v>
      </c>
      <c r="C16" s="20"/>
      <c r="D16" s="8"/>
      <c r="E16" s="8"/>
      <c r="F16" s="52"/>
      <c r="G16" s="1"/>
      <c r="H16" s="57" t="str">
        <f>$B$69</f>
        <v>項目13</v>
      </c>
      <c r="I16" s="20"/>
      <c r="J16" s="8"/>
      <c r="K16" s="8"/>
      <c r="L16" s="52"/>
      <c r="M16" s="1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</row>
    <row r="17" spans="1:65" x14ac:dyDescent="0.2">
      <c r="A17" s="1"/>
      <c r="B17" s="264" t="s">
        <v>73</v>
      </c>
      <c r="C17" s="20"/>
      <c r="D17" s="8"/>
      <c r="E17" s="8"/>
      <c r="F17" s="52"/>
      <c r="G17" s="1"/>
      <c r="H17" s="57" t="str">
        <f>$B$70</f>
        <v>項目14</v>
      </c>
      <c r="I17" s="20"/>
      <c r="J17" s="8"/>
      <c r="K17" s="8"/>
      <c r="L17" s="52"/>
      <c r="M17" s="1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</row>
    <row r="18" spans="1:65" x14ac:dyDescent="0.2">
      <c r="A18" s="1"/>
      <c r="B18" s="264" t="s">
        <v>74</v>
      </c>
      <c r="C18" s="20"/>
      <c r="D18" s="8"/>
      <c r="E18" s="8"/>
      <c r="F18" s="52"/>
      <c r="G18" s="1"/>
      <c r="H18" s="57" t="str">
        <f>$B$71</f>
        <v>項目15</v>
      </c>
      <c r="I18" s="20"/>
      <c r="J18" s="8"/>
      <c r="K18" s="8"/>
      <c r="L18" s="52"/>
      <c r="M18" s="1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</row>
    <row r="19" spans="1:65" x14ac:dyDescent="0.2">
      <c r="A19" s="1"/>
      <c r="B19" s="264" t="s">
        <v>75</v>
      </c>
      <c r="C19" s="20"/>
      <c r="D19" s="8"/>
      <c r="E19" s="8"/>
      <c r="F19" s="52"/>
      <c r="G19" s="1"/>
      <c r="H19" s="57" t="str">
        <f>$B$72</f>
        <v>項目16</v>
      </c>
      <c r="I19" s="20"/>
      <c r="J19" s="8"/>
      <c r="K19" s="8"/>
      <c r="L19" s="52"/>
      <c r="M19" s="1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</row>
    <row r="20" spans="1:65" x14ac:dyDescent="0.2">
      <c r="A20" s="1"/>
      <c r="B20" s="264" t="s">
        <v>76</v>
      </c>
      <c r="C20" s="20"/>
      <c r="D20" s="8"/>
      <c r="E20" s="8"/>
      <c r="F20" s="52"/>
      <c r="G20" s="1"/>
      <c r="H20" s="57" t="str">
        <f>$B$73</f>
        <v>項目17</v>
      </c>
      <c r="I20" s="20"/>
      <c r="J20" s="8"/>
      <c r="K20" s="8"/>
      <c r="L20" s="52"/>
      <c r="M20" s="1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</row>
    <row r="21" spans="1:65" x14ac:dyDescent="0.2">
      <c r="A21" s="1"/>
      <c r="B21" s="264" t="s">
        <v>77</v>
      </c>
      <c r="C21" s="20"/>
      <c r="D21" s="8"/>
      <c r="E21" s="8"/>
      <c r="F21" s="52"/>
      <c r="G21" s="1"/>
      <c r="H21" s="57" t="str">
        <f>$B$74</f>
        <v>項目18</v>
      </c>
      <c r="I21" s="20"/>
      <c r="J21" s="8"/>
      <c r="K21" s="8"/>
      <c r="L21" s="52"/>
      <c r="M21" s="1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</row>
    <row r="22" spans="1:65" x14ac:dyDescent="0.2">
      <c r="A22" s="1"/>
      <c r="B22" s="264" t="s">
        <v>78</v>
      </c>
      <c r="C22" s="20"/>
      <c r="D22" s="8"/>
      <c r="E22" s="8"/>
      <c r="F22" s="52"/>
      <c r="G22" s="1"/>
      <c r="H22" s="57" t="str">
        <f>$B$75</f>
        <v>項目19</v>
      </c>
      <c r="I22" s="20"/>
      <c r="J22" s="8"/>
      <c r="K22" s="8"/>
      <c r="L22" s="52"/>
      <c r="M22" s="1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</row>
    <row r="23" spans="1:65" x14ac:dyDescent="0.2">
      <c r="A23" s="1"/>
      <c r="B23" s="264" t="s">
        <v>79</v>
      </c>
      <c r="C23" s="20"/>
      <c r="D23" s="8"/>
      <c r="E23" s="8"/>
      <c r="F23" s="52"/>
      <c r="G23" s="1"/>
      <c r="H23" s="57" t="str">
        <f>$B$76</f>
        <v>項目20</v>
      </c>
      <c r="I23" s="20"/>
      <c r="J23" s="8"/>
      <c r="K23" s="8"/>
      <c r="L23" s="52"/>
      <c r="M23" s="1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</row>
    <row r="24" spans="1:65" x14ac:dyDescent="0.2">
      <c r="A24" s="1"/>
      <c r="B24" s="264" t="s">
        <v>80</v>
      </c>
      <c r="C24" s="20"/>
      <c r="D24" s="8"/>
      <c r="E24" s="8"/>
      <c r="F24" s="52"/>
      <c r="G24" s="1"/>
      <c r="H24" s="57" t="str">
        <f>$B$77</f>
        <v>項目21</v>
      </c>
      <c r="I24" s="20"/>
      <c r="J24" s="8"/>
      <c r="K24" s="8"/>
      <c r="L24" s="52"/>
      <c r="M24" s="1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</row>
    <row r="25" spans="1:65" x14ac:dyDescent="0.2">
      <c r="A25" s="1"/>
      <c r="B25" s="264" t="s">
        <v>81</v>
      </c>
      <c r="C25" s="20"/>
      <c r="D25" s="8"/>
      <c r="E25" s="8"/>
      <c r="F25" s="52"/>
      <c r="G25" s="1"/>
      <c r="H25" s="57" t="str">
        <f>$B$78</f>
        <v>項目22</v>
      </c>
      <c r="I25" s="20"/>
      <c r="J25" s="8"/>
      <c r="K25" s="8"/>
      <c r="L25" s="52"/>
      <c r="M25" s="1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</row>
    <row r="26" spans="1:65" x14ac:dyDescent="0.2">
      <c r="A26" s="1"/>
      <c r="B26" s="264" t="s">
        <v>82</v>
      </c>
      <c r="C26" s="20"/>
      <c r="D26" s="8"/>
      <c r="E26" s="8"/>
      <c r="F26" s="52"/>
      <c r="G26" s="1"/>
      <c r="H26" s="57" t="str">
        <f>$B$79</f>
        <v>項目23</v>
      </c>
      <c r="I26" s="20"/>
      <c r="J26" s="8"/>
      <c r="K26" s="8"/>
      <c r="L26" s="52"/>
      <c r="M26" s="1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</row>
    <row r="27" spans="1:65" x14ac:dyDescent="0.2">
      <c r="A27" s="1"/>
      <c r="B27" s="264" t="s">
        <v>83</v>
      </c>
      <c r="C27" s="20"/>
      <c r="D27" s="8"/>
      <c r="E27" s="8"/>
      <c r="F27" s="52"/>
      <c r="G27" s="1"/>
      <c r="H27" s="57" t="str">
        <f>$B$80</f>
        <v>項目24</v>
      </c>
      <c r="I27" s="20"/>
      <c r="J27" s="8"/>
      <c r="K27" s="8"/>
      <c r="L27" s="52"/>
      <c r="M27" s="1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</row>
    <row r="28" spans="1:65" x14ac:dyDescent="0.2">
      <c r="A28" s="1"/>
      <c r="B28" s="264" t="s">
        <v>84</v>
      </c>
      <c r="C28" s="20"/>
      <c r="D28" s="8"/>
      <c r="E28" s="8"/>
      <c r="F28" s="52"/>
      <c r="G28" s="1"/>
      <c r="H28" s="57" t="str">
        <f>$B$81</f>
        <v>項目25</v>
      </c>
      <c r="I28" s="20"/>
      <c r="J28" s="8"/>
      <c r="K28" s="8"/>
      <c r="L28" s="52"/>
      <c r="M28" s="1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</row>
    <row r="29" spans="1:65" x14ac:dyDescent="0.2">
      <c r="A29" s="1"/>
      <c r="B29" s="264" t="s">
        <v>85</v>
      </c>
      <c r="C29" s="20"/>
      <c r="D29" s="8"/>
      <c r="E29" s="8"/>
      <c r="F29" s="52"/>
      <c r="G29" s="1"/>
      <c r="H29" s="57" t="str">
        <f>$B$82</f>
        <v>項目26</v>
      </c>
      <c r="I29" s="20"/>
      <c r="J29" s="8"/>
      <c r="K29" s="8"/>
      <c r="L29" s="52"/>
      <c r="M29" s="1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</row>
    <row r="30" spans="1:65" x14ac:dyDescent="0.2">
      <c r="A30" s="1"/>
      <c r="B30" s="264" t="s">
        <v>86</v>
      </c>
      <c r="C30" s="20"/>
      <c r="D30" s="8"/>
      <c r="E30" s="8"/>
      <c r="F30" s="52"/>
      <c r="G30" s="1"/>
      <c r="H30" s="57" t="str">
        <f>$B$83</f>
        <v>項目27</v>
      </c>
      <c r="I30" s="20"/>
      <c r="J30" s="8"/>
      <c r="K30" s="8"/>
      <c r="L30" s="52"/>
      <c r="M30" s="1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</row>
    <row r="31" spans="1:65" x14ac:dyDescent="0.2">
      <c r="A31" s="1"/>
      <c r="B31" s="264" t="s">
        <v>87</v>
      </c>
      <c r="C31" s="20"/>
      <c r="D31" s="8"/>
      <c r="E31" s="8"/>
      <c r="F31" s="52"/>
      <c r="G31" s="1"/>
      <c r="H31" s="57" t="str">
        <f>$B$84</f>
        <v>項目28</v>
      </c>
      <c r="I31" s="20"/>
      <c r="J31" s="8"/>
      <c r="K31" s="8"/>
      <c r="L31" s="52"/>
      <c r="M31" s="1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</row>
    <row r="32" spans="1:65" x14ac:dyDescent="0.2">
      <c r="A32" s="1"/>
      <c r="B32" s="264" t="s">
        <v>88</v>
      </c>
      <c r="C32" s="20"/>
      <c r="D32" s="8"/>
      <c r="E32" s="8"/>
      <c r="F32" s="52"/>
      <c r="G32" s="1"/>
      <c r="H32" s="57" t="str">
        <f>$B$85</f>
        <v>項目29</v>
      </c>
      <c r="I32" s="20"/>
      <c r="J32" s="8"/>
      <c r="K32" s="8"/>
      <c r="L32" s="52"/>
      <c r="M32" s="1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</row>
    <row r="33" spans="1:65" x14ac:dyDescent="0.2">
      <c r="A33" s="1"/>
      <c r="B33" s="264" t="s">
        <v>89</v>
      </c>
      <c r="C33" s="20"/>
      <c r="D33" s="8"/>
      <c r="E33" s="8"/>
      <c r="F33" s="52"/>
      <c r="G33" s="1"/>
      <c r="H33" s="57" t="str">
        <f>$B$86</f>
        <v>項目30</v>
      </c>
      <c r="I33" s="20"/>
      <c r="J33" s="8"/>
      <c r="K33" s="8"/>
      <c r="L33" s="52"/>
      <c r="M33" s="1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</row>
    <row r="34" spans="1:65" x14ac:dyDescent="0.2">
      <c r="A34" s="1"/>
      <c r="B34" s="264" t="s">
        <v>111</v>
      </c>
      <c r="C34" s="20"/>
      <c r="D34" s="8"/>
      <c r="E34" s="8"/>
      <c r="F34" s="52"/>
      <c r="G34" s="1"/>
      <c r="H34" s="57" t="str">
        <f>$B$87</f>
        <v>項目31</v>
      </c>
      <c r="I34" s="20"/>
      <c r="J34" s="8"/>
      <c r="K34" s="8"/>
      <c r="L34" s="52"/>
      <c r="M34" s="1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</row>
    <row r="35" spans="1:65" x14ac:dyDescent="0.2">
      <c r="A35" s="1"/>
      <c r="B35" s="264" t="s">
        <v>112</v>
      </c>
      <c r="C35" s="20"/>
      <c r="D35" s="8"/>
      <c r="E35" s="8"/>
      <c r="F35" s="52"/>
      <c r="G35" s="1"/>
      <c r="H35" s="57" t="str">
        <f>$B$88</f>
        <v>項目32</v>
      </c>
      <c r="I35" s="20"/>
      <c r="J35" s="8"/>
      <c r="K35" s="8"/>
      <c r="L35" s="52"/>
      <c r="M35" s="1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</row>
    <row r="36" spans="1:65" x14ac:dyDescent="0.2">
      <c r="A36" s="1"/>
      <c r="B36" s="264" t="s">
        <v>113</v>
      </c>
      <c r="C36" s="20"/>
      <c r="D36" s="8"/>
      <c r="E36" s="8"/>
      <c r="F36" s="52"/>
      <c r="G36" s="1"/>
      <c r="H36" s="57" t="str">
        <f>$B$89</f>
        <v>項目33</v>
      </c>
      <c r="I36" s="20"/>
      <c r="J36" s="8"/>
      <c r="K36" s="8"/>
      <c r="L36" s="52"/>
      <c r="M36" s="1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</row>
    <row r="37" spans="1:65" x14ac:dyDescent="0.2">
      <c r="A37" s="1"/>
      <c r="B37" s="264" t="s">
        <v>114</v>
      </c>
      <c r="C37" s="20"/>
      <c r="D37" s="8"/>
      <c r="E37" s="8"/>
      <c r="F37" s="52"/>
      <c r="G37" s="1"/>
      <c r="H37" s="57" t="str">
        <f>$B$90</f>
        <v>項目34</v>
      </c>
      <c r="I37" s="20"/>
      <c r="J37" s="8"/>
      <c r="K37" s="8"/>
      <c r="L37" s="52"/>
      <c r="M37" s="1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</row>
    <row r="38" spans="1:65" x14ac:dyDescent="0.2">
      <c r="A38" s="1"/>
      <c r="B38" s="264" t="s">
        <v>115</v>
      </c>
      <c r="C38" s="20"/>
      <c r="D38" s="8"/>
      <c r="E38" s="8"/>
      <c r="F38" s="52"/>
      <c r="G38" s="1"/>
      <c r="H38" s="57" t="str">
        <f>$B$91</f>
        <v>項目35</v>
      </c>
      <c r="I38" s="20"/>
      <c r="J38" s="8"/>
      <c r="K38" s="8"/>
      <c r="L38" s="52"/>
      <c r="M38" s="1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</row>
    <row r="39" spans="1:65" x14ac:dyDescent="0.2">
      <c r="A39" s="1"/>
      <c r="B39" s="264" t="s">
        <v>116</v>
      </c>
      <c r="C39" s="20"/>
      <c r="D39" s="8"/>
      <c r="E39" s="8"/>
      <c r="F39" s="52"/>
      <c r="G39" s="1"/>
      <c r="H39" s="57" t="str">
        <f>$B$92</f>
        <v>項目36</v>
      </c>
      <c r="I39" s="20"/>
      <c r="J39" s="8"/>
      <c r="K39" s="8"/>
      <c r="L39" s="52"/>
      <c r="M39" s="1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</row>
    <row r="40" spans="1:65" x14ac:dyDescent="0.2">
      <c r="A40" s="1"/>
      <c r="B40" s="264" t="s">
        <v>117</v>
      </c>
      <c r="C40" s="20"/>
      <c r="D40" s="8"/>
      <c r="E40" s="8"/>
      <c r="F40" s="52"/>
      <c r="G40" s="1"/>
      <c r="H40" s="57" t="str">
        <f>$B$93</f>
        <v>項目37</v>
      </c>
      <c r="I40" s="20"/>
      <c r="J40" s="8"/>
      <c r="K40" s="8"/>
      <c r="L40" s="52"/>
      <c r="M40" s="1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</row>
    <row r="41" spans="1:65" x14ac:dyDescent="0.2">
      <c r="A41" s="1"/>
      <c r="B41" s="264" t="s">
        <v>118</v>
      </c>
      <c r="C41" s="20"/>
      <c r="D41" s="8"/>
      <c r="E41" s="8"/>
      <c r="F41" s="52"/>
      <c r="G41" s="1"/>
      <c r="H41" s="57" t="str">
        <f>$B$94</f>
        <v>項目38</v>
      </c>
      <c r="I41" s="20"/>
      <c r="J41" s="8"/>
      <c r="K41" s="8"/>
      <c r="L41" s="52"/>
      <c r="M41" s="1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</row>
    <row r="42" spans="1:65" x14ac:dyDescent="0.2">
      <c r="A42" s="1"/>
      <c r="B42" s="264" t="s">
        <v>119</v>
      </c>
      <c r="C42" s="20"/>
      <c r="D42" s="8"/>
      <c r="E42" s="8"/>
      <c r="F42" s="52"/>
      <c r="G42" s="1"/>
      <c r="H42" s="57" t="str">
        <f>$B$95</f>
        <v>項目39</v>
      </c>
      <c r="I42" s="20"/>
      <c r="J42" s="8"/>
      <c r="K42" s="8"/>
      <c r="L42" s="52"/>
      <c r="M42" s="1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</row>
    <row r="43" spans="1:65" x14ac:dyDescent="0.2">
      <c r="A43" s="1"/>
      <c r="B43" s="264" t="s">
        <v>120</v>
      </c>
      <c r="C43" s="20"/>
      <c r="D43" s="8"/>
      <c r="E43" s="8"/>
      <c r="F43" s="52"/>
      <c r="G43" s="1"/>
      <c r="H43" s="57" t="str">
        <f>$B$96</f>
        <v>項目40</v>
      </c>
      <c r="I43" s="20"/>
      <c r="J43" s="8"/>
      <c r="K43" s="8"/>
      <c r="L43" s="52"/>
      <c r="M43" s="1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</row>
    <row r="44" spans="1:65" x14ac:dyDescent="0.2">
      <c r="A44" s="1"/>
      <c r="B44" s="264" t="s">
        <v>121</v>
      </c>
      <c r="C44" s="20"/>
      <c r="D44" s="8"/>
      <c r="E44" s="8"/>
      <c r="F44" s="52"/>
      <c r="G44" s="1"/>
      <c r="H44" s="57" t="str">
        <f>$B$97</f>
        <v>項目41</v>
      </c>
      <c r="I44" s="20"/>
      <c r="J44" s="8"/>
      <c r="K44" s="8"/>
      <c r="L44" s="52"/>
      <c r="M44" s="1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</row>
    <row r="45" spans="1:65" x14ac:dyDescent="0.2">
      <c r="A45" s="1"/>
      <c r="B45" s="264" t="s">
        <v>122</v>
      </c>
      <c r="C45" s="20"/>
      <c r="D45" s="8"/>
      <c r="E45" s="8"/>
      <c r="F45" s="52"/>
      <c r="G45" s="1"/>
      <c r="H45" s="57" t="str">
        <f>$B$98</f>
        <v>項目42</v>
      </c>
      <c r="I45" s="20"/>
      <c r="J45" s="8"/>
      <c r="K45" s="8"/>
      <c r="L45" s="52"/>
      <c r="M45" s="1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</row>
    <row r="46" spans="1:65" x14ac:dyDescent="0.2">
      <c r="A46" s="1"/>
      <c r="B46" s="264" t="s">
        <v>123</v>
      </c>
      <c r="C46" s="20"/>
      <c r="D46" s="8"/>
      <c r="E46" s="8"/>
      <c r="F46" s="52"/>
      <c r="G46" s="1"/>
      <c r="H46" s="57" t="str">
        <f>$B$99</f>
        <v>項目43</v>
      </c>
      <c r="I46" s="20"/>
      <c r="J46" s="8"/>
      <c r="K46" s="8"/>
      <c r="L46" s="52"/>
      <c r="M46" s="1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</row>
    <row r="47" spans="1:65" x14ac:dyDescent="0.2">
      <c r="A47" s="1"/>
      <c r="B47" s="264" t="s">
        <v>124</v>
      </c>
      <c r="C47" s="20"/>
      <c r="D47" s="8"/>
      <c r="E47" s="8"/>
      <c r="F47" s="52"/>
      <c r="G47" s="1"/>
      <c r="H47" s="57" t="str">
        <f>$B$100</f>
        <v>項目44</v>
      </c>
      <c r="I47" s="20"/>
      <c r="J47" s="8"/>
      <c r="K47" s="8"/>
      <c r="L47" s="52"/>
      <c r="M47" s="1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</row>
    <row r="48" spans="1:65" x14ac:dyDescent="0.2">
      <c r="A48" s="1"/>
      <c r="B48" s="264" t="s">
        <v>125</v>
      </c>
      <c r="C48" s="20"/>
      <c r="D48" s="8"/>
      <c r="E48" s="8"/>
      <c r="F48" s="52"/>
      <c r="G48" s="1"/>
      <c r="H48" s="57" t="str">
        <f>$B$101</f>
        <v>項目45</v>
      </c>
      <c r="I48" s="20"/>
      <c r="J48" s="8"/>
      <c r="K48" s="8"/>
      <c r="L48" s="52"/>
      <c r="M48" s="1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</row>
    <row r="49" spans="1:65" x14ac:dyDescent="0.2">
      <c r="A49" s="1"/>
      <c r="B49" s="264" t="s">
        <v>126</v>
      </c>
      <c r="C49" s="20"/>
      <c r="D49" s="8"/>
      <c r="E49" s="8"/>
      <c r="F49" s="52"/>
      <c r="G49" s="1"/>
      <c r="H49" s="57" t="str">
        <f>$B$102</f>
        <v>項目46</v>
      </c>
      <c r="I49" s="20"/>
      <c r="J49" s="8"/>
      <c r="K49" s="8"/>
      <c r="L49" s="52"/>
      <c r="M49" s="1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</row>
    <row r="50" spans="1:65" x14ac:dyDescent="0.2">
      <c r="A50" s="1"/>
      <c r="B50" s="264" t="s">
        <v>127</v>
      </c>
      <c r="C50" s="20"/>
      <c r="D50" s="8"/>
      <c r="E50" s="8"/>
      <c r="F50" s="52"/>
      <c r="G50" s="1"/>
      <c r="H50" s="57" t="str">
        <f>$B$103</f>
        <v>項目47</v>
      </c>
      <c r="I50" s="20"/>
      <c r="J50" s="8"/>
      <c r="K50" s="8"/>
      <c r="L50" s="52"/>
      <c r="M50" s="1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</row>
    <row r="51" spans="1:65" x14ac:dyDescent="0.2">
      <c r="A51" s="1"/>
      <c r="B51" s="264" t="s">
        <v>128</v>
      </c>
      <c r="C51" s="20"/>
      <c r="D51" s="8"/>
      <c r="E51" s="8"/>
      <c r="F51" s="52"/>
      <c r="G51" s="1"/>
      <c r="H51" s="57" t="str">
        <f>$B$104</f>
        <v>項目48</v>
      </c>
      <c r="I51" s="20"/>
      <c r="J51" s="8"/>
      <c r="K51" s="8"/>
      <c r="L51" s="52"/>
      <c r="M51" s="1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</row>
    <row r="52" spans="1:65" x14ac:dyDescent="0.2">
      <c r="A52" s="1"/>
      <c r="B52" s="264" t="s">
        <v>129</v>
      </c>
      <c r="C52" s="20"/>
      <c r="D52" s="8"/>
      <c r="E52" s="8"/>
      <c r="F52" s="52"/>
      <c r="G52" s="1"/>
      <c r="H52" s="57" t="str">
        <f>$B$105</f>
        <v>項目49</v>
      </c>
      <c r="I52" s="20"/>
      <c r="J52" s="8"/>
      <c r="K52" s="8"/>
      <c r="L52" s="52"/>
      <c r="M52" s="1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</row>
    <row r="53" spans="1:65" x14ac:dyDescent="0.2">
      <c r="A53" s="1"/>
      <c r="B53" s="318" t="s">
        <v>130</v>
      </c>
      <c r="C53" s="21"/>
      <c r="D53" s="7"/>
      <c r="E53" s="7"/>
      <c r="F53" s="54"/>
      <c r="G53" s="1"/>
      <c r="H53" s="58" t="str">
        <f>$B$106</f>
        <v>項目50</v>
      </c>
      <c r="I53" s="21"/>
      <c r="J53" s="7"/>
      <c r="K53" s="7"/>
      <c r="L53" s="54"/>
      <c r="M53" s="1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</row>
    <row r="54" spans="1:65" s="76" customFormat="1" x14ac:dyDescent="0.2">
      <c r="A54" s="5"/>
      <c r="B54" s="5"/>
      <c r="C54" s="26"/>
      <c r="D54" s="26"/>
      <c r="E54" s="26"/>
      <c r="F54" s="26"/>
      <c r="G54" s="5"/>
      <c r="H54" s="5"/>
      <c r="I54" s="26"/>
      <c r="J54" s="26"/>
      <c r="K54" s="26"/>
      <c r="L54" s="26"/>
      <c r="M54" s="5"/>
    </row>
    <row r="55" spans="1:65" ht="10.5" customHeight="1" x14ac:dyDescent="0.2">
      <c r="A55" s="1"/>
      <c r="B55" s="360" t="s">
        <v>41</v>
      </c>
      <c r="C55" s="353" t="s">
        <v>35</v>
      </c>
      <c r="D55" s="354"/>
      <c r="E55" s="354"/>
      <c r="F55" s="355"/>
      <c r="G55" s="1"/>
      <c r="H55" s="356" t="s">
        <v>93</v>
      </c>
      <c r="I55" s="353" t="s">
        <v>35</v>
      </c>
      <c r="J55" s="354"/>
      <c r="K55" s="354"/>
      <c r="L55" s="355"/>
      <c r="M55" s="1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</row>
    <row r="56" spans="1:65" ht="10.5" customHeight="1" x14ac:dyDescent="0.2">
      <c r="A56" s="1"/>
      <c r="B56" s="361"/>
      <c r="C56" s="14" t="s">
        <v>0</v>
      </c>
      <c r="D56" s="13" t="s">
        <v>1</v>
      </c>
      <c r="E56" s="12" t="s">
        <v>2</v>
      </c>
      <c r="F56" s="37" t="s">
        <v>3</v>
      </c>
      <c r="G56" s="1"/>
      <c r="H56" s="357"/>
      <c r="I56" s="14" t="s">
        <v>0</v>
      </c>
      <c r="J56" s="13" t="s">
        <v>1</v>
      </c>
      <c r="K56" s="12" t="s">
        <v>2</v>
      </c>
      <c r="L56" s="37" t="s">
        <v>3</v>
      </c>
      <c r="M56" s="1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</row>
    <row r="57" spans="1:65" x14ac:dyDescent="0.2">
      <c r="A57" s="1"/>
      <c r="B57" s="288" t="str">
        <f>IF($B$4="","",$B$4)</f>
        <v>加工食品</v>
      </c>
      <c r="C57" s="23"/>
      <c r="D57" s="9"/>
      <c r="E57" s="9"/>
      <c r="F57" s="53"/>
      <c r="G57" s="1"/>
      <c r="H57" s="61" t="str">
        <f>$B$57</f>
        <v>加工食品</v>
      </c>
      <c r="I57" s="23"/>
      <c r="J57" s="9"/>
      <c r="K57" s="9"/>
      <c r="L57" s="53"/>
      <c r="M57" s="1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</row>
    <row r="58" spans="1:65" x14ac:dyDescent="0.2">
      <c r="A58" s="1"/>
      <c r="B58" s="57" t="str">
        <f>IF($B$5="","",$B$5)</f>
        <v>生鮮食品</v>
      </c>
      <c r="C58" s="20"/>
      <c r="D58" s="8"/>
      <c r="E58" s="8"/>
      <c r="F58" s="52"/>
      <c r="G58" s="1"/>
      <c r="H58" s="57" t="str">
        <f>$B$58</f>
        <v>生鮮食品</v>
      </c>
      <c r="I58" s="20"/>
      <c r="J58" s="8"/>
      <c r="K58" s="8"/>
      <c r="L58" s="52"/>
      <c r="M58" s="1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</row>
    <row r="59" spans="1:65" x14ac:dyDescent="0.2">
      <c r="A59" s="1"/>
      <c r="B59" s="57" t="str">
        <f>IF($B$6="","",$B$6)</f>
        <v>菓子類</v>
      </c>
      <c r="C59" s="20"/>
      <c r="D59" s="8"/>
      <c r="E59" s="8"/>
      <c r="F59" s="52"/>
      <c r="G59" s="1"/>
      <c r="H59" s="57" t="str">
        <f>$B$59</f>
        <v>菓子類</v>
      </c>
      <c r="I59" s="20"/>
      <c r="J59" s="8"/>
      <c r="K59" s="8"/>
      <c r="L59" s="52"/>
      <c r="M59" s="1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</row>
    <row r="60" spans="1:65" x14ac:dyDescent="0.2">
      <c r="A60" s="1"/>
      <c r="B60" s="57" t="str">
        <f>IF($B$7="","",$B$7)</f>
        <v>項目4</v>
      </c>
      <c r="C60" s="20"/>
      <c r="D60" s="8"/>
      <c r="E60" s="8"/>
      <c r="F60" s="52"/>
      <c r="G60" s="1"/>
      <c r="H60" s="57" t="str">
        <f>$B$60</f>
        <v>項目4</v>
      </c>
      <c r="I60" s="20"/>
      <c r="J60" s="8"/>
      <c r="K60" s="8"/>
      <c r="L60" s="52"/>
      <c r="M60" s="1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</row>
    <row r="61" spans="1:65" x14ac:dyDescent="0.2">
      <c r="A61" s="1"/>
      <c r="B61" s="57" t="str">
        <f>IF($B$8="","",$B$8)</f>
        <v>項目5</v>
      </c>
      <c r="C61" s="20"/>
      <c r="D61" s="8"/>
      <c r="E61" s="8"/>
      <c r="F61" s="52"/>
      <c r="G61" s="1"/>
      <c r="H61" s="57" t="str">
        <f>$B$61</f>
        <v>項目5</v>
      </c>
      <c r="I61" s="20"/>
      <c r="J61" s="8"/>
      <c r="K61" s="8"/>
      <c r="L61" s="52"/>
      <c r="M61" s="1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</row>
    <row r="62" spans="1:65" x14ac:dyDescent="0.2">
      <c r="A62" s="1"/>
      <c r="B62" s="57" t="str">
        <f>IF($B$9="","",$B$9)</f>
        <v>項目6</v>
      </c>
      <c r="C62" s="20"/>
      <c r="D62" s="8"/>
      <c r="E62" s="8"/>
      <c r="F62" s="52"/>
      <c r="G62" s="1"/>
      <c r="H62" s="57" t="str">
        <f>$B$62</f>
        <v>項目6</v>
      </c>
      <c r="I62" s="20"/>
      <c r="J62" s="8"/>
      <c r="K62" s="8"/>
      <c r="L62" s="52"/>
      <c r="M62" s="1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</row>
    <row r="63" spans="1:65" x14ac:dyDescent="0.2">
      <c r="A63" s="1"/>
      <c r="B63" s="57" t="str">
        <f>IF($B$10="","",$B$10)</f>
        <v>項目7</v>
      </c>
      <c r="C63" s="20"/>
      <c r="D63" s="8"/>
      <c r="E63" s="8"/>
      <c r="F63" s="52"/>
      <c r="G63" s="1"/>
      <c r="H63" s="57" t="str">
        <f>$B$63</f>
        <v>項目7</v>
      </c>
      <c r="I63" s="20"/>
      <c r="J63" s="8"/>
      <c r="K63" s="8"/>
      <c r="L63" s="52"/>
      <c r="M63" s="1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</row>
    <row r="64" spans="1:65" x14ac:dyDescent="0.2">
      <c r="A64" s="1"/>
      <c r="B64" s="57" t="str">
        <f>IF($B$11="","",$B$11)</f>
        <v>項目8</v>
      </c>
      <c r="C64" s="20"/>
      <c r="D64" s="8"/>
      <c r="E64" s="8"/>
      <c r="F64" s="52"/>
      <c r="G64" s="1"/>
      <c r="H64" s="57" t="str">
        <f>$B$64</f>
        <v>項目8</v>
      </c>
      <c r="I64" s="20"/>
      <c r="J64" s="8"/>
      <c r="K64" s="8"/>
      <c r="L64" s="52"/>
      <c r="M64" s="1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</row>
    <row r="65" spans="1:65" x14ac:dyDescent="0.2">
      <c r="A65" s="1"/>
      <c r="B65" s="57" t="str">
        <f>IF($B$12="","",$B$12)</f>
        <v>項目9</v>
      </c>
      <c r="C65" s="20"/>
      <c r="D65" s="8"/>
      <c r="E65" s="8"/>
      <c r="F65" s="52"/>
      <c r="G65" s="1"/>
      <c r="H65" s="57" t="str">
        <f>$B$65</f>
        <v>項目9</v>
      </c>
      <c r="I65" s="20"/>
      <c r="J65" s="8"/>
      <c r="K65" s="8"/>
      <c r="L65" s="52"/>
      <c r="M65" s="1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</row>
    <row r="66" spans="1:65" x14ac:dyDescent="0.2">
      <c r="A66" s="1"/>
      <c r="B66" s="57" t="str">
        <f>IF($B$13="","",$B$13)</f>
        <v>項目10</v>
      </c>
      <c r="C66" s="20"/>
      <c r="D66" s="8"/>
      <c r="E66" s="8"/>
      <c r="F66" s="52"/>
      <c r="G66" s="1"/>
      <c r="H66" s="57" t="str">
        <f>$B$66</f>
        <v>項目10</v>
      </c>
      <c r="I66" s="20"/>
      <c r="J66" s="8"/>
      <c r="K66" s="8"/>
      <c r="L66" s="52"/>
      <c r="M66" s="1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</row>
    <row r="67" spans="1:65" x14ac:dyDescent="0.2">
      <c r="A67" s="1"/>
      <c r="B67" s="57" t="str">
        <f>IF($B$14="","",$B$14)</f>
        <v>項目11</v>
      </c>
      <c r="C67" s="20"/>
      <c r="D67" s="8"/>
      <c r="E67" s="8"/>
      <c r="F67" s="52"/>
      <c r="G67" s="1"/>
      <c r="H67" s="57" t="str">
        <f>$B$67</f>
        <v>項目11</v>
      </c>
      <c r="I67" s="20"/>
      <c r="J67" s="8"/>
      <c r="K67" s="8"/>
      <c r="L67" s="52"/>
      <c r="M67" s="1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</row>
    <row r="68" spans="1:65" x14ac:dyDescent="0.2">
      <c r="A68" s="1"/>
      <c r="B68" s="57" t="str">
        <f>IF($B$15="","",$B$15)</f>
        <v>項目12</v>
      </c>
      <c r="C68" s="20"/>
      <c r="D68" s="8"/>
      <c r="E68" s="8"/>
      <c r="F68" s="52"/>
      <c r="G68" s="1"/>
      <c r="H68" s="57" t="str">
        <f>$B$68</f>
        <v>項目12</v>
      </c>
      <c r="I68" s="20"/>
      <c r="J68" s="8"/>
      <c r="K68" s="8"/>
      <c r="L68" s="52"/>
      <c r="M68" s="1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</row>
    <row r="69" spans="1:65" x14ac:dyDescent="0.2">
      <c r="A69" s="1"/>
      <c r="B69" s="57" t="str">
        <f>IF($B$16="","",$B$16)</f>
        <v>項目13</v>
      </c>
      <c r="C69" s="20"/>
      <c r="D69" s="8"/>
      <c r="E69" s="8"/>
      <c r="F69" s="52"/>
      <c r="G69" s="1"/>
      <c r="H69" s="57" t="str">
        <f>$B$69</f>
        <v>項目13</v>
      </c>
      <c r="I69" s="20"/>
      <c r="J69" s="8"/>
      <c r="K69" s="8"/>
      <c r="L69" s="52"/>
      <c r="M69" s="1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</row>
    <row r="70" spans="1:65" x14ac:dyDescent="0.2">
      <c r="A70" s="1"/>
      <c r="B70" s="57" t="str">
        <f>IF($B$17="","",$B$17)</f>
        <v>項目14</v>
      </c>
      <c r="C70" s="20"/>
      <c r="D70" s="8"/>
      <c r="E70" s="8"/>
      <c r="F70" s="52"/>
      <c r="G70" s="1"/>
      <c r="H70" s="57" t="str">
        <f>$B$70</f>
        <v>項目14</v>
      </c>
      <c r="I70" s="20"/>
      <c r="J70" s="8"/>
      <c r="K70" s="8"/>
      <c r="L70" s="52"/>
      <c r="M70" s="1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</row>
    <row r="71" spans="1:65" x14ac:dyDescent="0.2">
      <c r="A71" s="1"/>
      <c r="B71" s="57" t="str">
        <f>IF($B$18="","",$B$18)</f>
        <v>項目15</v>
      </c>
      <c r="C71" s="20"/>
      <c r="D71" s="8"/>
      <c r="E71" s="8"/>
      <c r="F71" s="52"/>
      <c r="G71" s="1"/>
      <c r="H71" s="57" t="str">
        <f>$B$71</f>
        <v>項目15</v>
      </c>
      <c r="I71" s="20"/>
      <c r="J71" s="8"/>
      <c r="K71" s="8"/>
      <c r="L71" s="52"/>
      <c r="M71" s="1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</row>
    <row r="72" spans="1:65" x14ac:dyDescent="0.2">
      <c r="A72" s="1"/>
      <c r="B72" s="57" t="str">
        <f>IF($B$19="","",$B$19)</f>
        <v>項目16</v>
      </c>
      <c r="C72" s="20"/>
      <c r="D72" s="8"/>
      <c r="E72" s="8"/>
      <c r="F72" s="52"/>
      <c r="G72" s="1"/>
      <c r="H72" s="57" t="str">
        <f>$B$72</f>
        <v>項目16</v>
      </c>
      <c r="I72" s="20"/>
      <c r="J72" s="8"/>
      <c r="K72" s="8"/>
      <c r="L72" s="52"/>
      <c r="M72" s="1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</row>
    <row r="73" spans="1:65" x14ac:dyDescent="0.2">
      <c r="A73" s="1"/>
      <c r="B73" s="57" t="str">
        <f>IF($B$20="","",$B$20)</f>
        <v>項目17</v>
      </c>
      <c r="C73" s="20"/>
      <c r="D73" s="8"/>
      <c r="E73" s="8"/>
      <c r="F73" s="52"/>
      <c r="G73" s="1"/>
      <c r="H73" s="57" t="str">
        <f>$B$73</f>
        <v>項目17</v>
      </c>
      <c r="I73" s="20"/>
      <c r="J73" s="8"/>
      <c r="K73" s="8"/>
      <c r="L73" s="52"/>
      <c r="M73" s="1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</row>
    <row r="74" spans="1:65" x14ac:dyDescent="0.2">
      <c r="A74" s="1"/>
      <c r="B74" s="57" t="str">
        <f>IF($B$21="","",$B$21)</f>
        <v>項目18</v>
      </c>
      <c r="C74" s="20"/>
      <c r="D74" s="8"/>
      <c r="E74" s="8"/>
      <c r="F74" s="52"/>
      <c r="G74" s="1"/>
      <c r="H74" s="57" t="str">
        <f>$B$74</f>
        <v>項目18</v>
      </c>
      <c r="I74" s="20"/>
      <c r="J74" s="8"/>
      <c r="K74" s="8"/>
      <c r="L74" s="52"/>
      <c r="M74" s="1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</row>
    <row r="75" spans="1:65" x14ac:dyDescent="0.2">
      <c r="A75" s="1"/>
      <c r="B75" s="57" t="str">
        <f>IF($B$22="","",$B$22)</f>
        <v>項目19</v>
      </c>
      <c r="C75" s="20"/>
      <c r="D75" s="8"/>
      <c r="E75" s="8"/>
      <c r="F75" s="52"/>
      <c r="G75" s="1"/>
      <c r="H75" s="57" t="str">
        <f>$B$75</f>
        <v>項目19</v>
      </c>
      <c r="I75" s="20"/>
      <c r="J75" s="8"/>
      <c r="K75" s="8"/>
      <c r="L75" s="52"/>
      <c r="M75" s="1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</row>
    <row r="76" spans="1:65" x14ac:dyDescent="0.2">
      <c r="A76" s="1"/>
      <c r="B76" s="57" t="str">
        <f>IF($B$23="","",$B$23)</f>
        <v>項目20</v>
      </c>
      <c r="C76" s="20"/>
      <c r="D76" s="8"/>
      <c r="E76" s="8"/>
      <c r="F76" s="52"/>
      <c r="G76" s="1"/>
      <c r="H76" s="57" t="str">
        <f>$B$76</f>
        <v>項目20</v>
      </c>
      <c r="I76" s="20"/>
      <c r="J76" s="8"/>
      <c r="K76" s="8"/>
      <c r="L76" s="52"/>
      <c r="M76" s="1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</row>
    <row r="77" spans="1:65" x14ac:dyDescent="0.2">
      <c r="A77" s="1"/>
      <c r="B77" s="57" t="str">
        <f>IF($B$24="","",$B$24)</f>
        <v>項目21</v>
      </c>
      <c r="C77" s="20"/>
      <c r="D77" s="8"/>
      <c r="E77" s="8"/>
      <c r="F77" s="52"/>
      <c r="G77" s="1"/>
      <c r="H77" s="57" t="str">
        <f>$B$77</f>
        <v>項目21</v>
      </c>
      <c r="I77" s="20"/>
      <c r="J77" s="8"/>
      <c r="K77" s="8"/>
      <c r="L77" s="52"/>
      <c r="M77" s="1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</row>
    <row r="78" spans="1:65" x14ac:dyDescent="0.2">
      <c r="A78" s="1"/>
      <c r="B78" s="57" t="str">
        <f>IF($B$25="","",$B$25)</f>
        <v>項目22</v>
      </c>
      <c r="C78" s="20"/>
      <c r="D78" s="8"/>
      <c r="E78" s="8"/>
      <c r="F78" s="52"/>
      <c r="G78" s="1"/>
      <c r="H78" s="57" t="str">
        <f>$B$78</f>
        <v>項目22</v>
      </c>
      <c r="I78" s="20"/>
      <c r="J78" s="8"/>
      <c r="K78" s="8"/>
      <c r="L78" s="52"/>
      <c r="M78" s="1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</row>
    <row r="79" spans="1:65" x14ac:dyDescent="0.2">
      <c r="A79" s="1"/>
      <c r="B79" s="57" t="str">
        <f>IF($B$26="","",$B$26)</f>
        <v>項目23</v>
      </c>
      <c r="C79" s="20"/>
      <c r="D79" s="8"/>
      <c r="E79" s="8"/>
      <c r="F79" s="52"/>
      <c r="G79" s="1"/>
      <c r="H79" s="57" t="str">
        <f>$B$79</f>
        <v>項目23</v>
      </c>
      <c r="I79" s="20"/>
      <c r="J79" s="8"/>
      <c r="K79" s="8"/>
      <c r="L79" s="52"/>
      <c r="M79" s="1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</row>
    <row r="80" spans="1:65" x14ac:dyDescent="0.2">
      <c r="A80" s="1"/>
      <c r="B80" s="57" t="str">
        <f>IF($B$27="","",$B$27)</f>
        <v>項目24</v>
      </c>
      <c r="C80" s="20"/>
      <c r="D80" s="8"/>
      <c r="E80" s="8"/>
      <c r="F80" s="52"/>
      <c r="G80" s="1"/>
      <c r="H80" s="57" t="str">
        <f>$B$80</f>
        <v>項目24</v>
      </c>
      <c r="I80" s="20"/>
      <c r="J80" s="8"/>
      <c r="K80" s="8"/>
      <c r="L80" s="52"/>
      <c r="M80" s="1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</row>
    <row r="81" spans="1:65" x14ac:dyDescent="0.2">
      <c r="A81" s="1"/>
      <c r="B81" s="57" t="str">
        <f>IF($B$28="","",$B$28)</f>
        <v>項目25</v>
      </c>
      <c r="C81" s="20"/>
      <c r="D81" s="8"/>
      <c r="E81" s="8"/>
      <c r="F81" s="52"/>
      <c r="G81" s="1"/>
      <c r="H81" s="57" t="str">
        <f>$B$81</f>
        <v>項目25</v>
      </c>
      <c r="I81" s="20"/>
      <c r="J81" s="8"/>
      <c r="K81" s="8"/>
      <c r="L81" s="52"/>
      <c r="M81" s="1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</row>
    <row r="82" spans="1:65" x14ac:dyDescent="0.2">
      <c r="A82" s="1"/>
      <c r="B82" s="57" t="str">
        <f>IF($B$29="","",$B$29)</f>
        <v>項目26</v>
      </c>
      <c r="C82" s="20"/>
      <c r="D82" s="8"/>
      <c r="E82" s="8"/>
      <c r="F82" s="52"/>
      <c r="G82" s="1"/>
      <c r="H82" s="57" t="str">
        <f>$B$82</f>
        <v>項目26</v>
      </c>
      <c r="I82" s="20"/>
      <c r="J82" s="8"/>
      <c r="K82" s="8"/>
      <c r="L82" s="52"/>
      <c r="M82" s="1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</row>
    <row r="83" spans="1:65" x14ac:dyDescent="0.2">
      <c r="A83" s="1"/>
      <c r="B83" s="57" t="str">
        <f>IF($B$30="","",$B$30)</f>
        <v>項目27</v>
      </c>
      <c r="C83" s="20"/>
      <c r="D83" s="8"/>
      <c r="E83" s="8"/>
      <c r="F83" s="52"/>
      <c r="G83" s="1"/>
      <c r="H83" s="57" t="str">
        <f>$B$83</f>
        <v>項目27</v>
      </c>
      <c r="I83" s="20"/>
      <c r="J83" s="8"/>
      <c r="K83" s="8"/>
      <c r="L83" s="52"/>
      <c r="M83" s="1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</row>
    <row r="84" spans="1:65" x14ac:dyDescent="0.2">
      <c r="A84" s="1"/>
      <c r="B84" s="57" t="str">
        <f>IF($B$31="","",$B$31)</f>
        <v>項目28</v>
      </c>
      <c r="C84" s="20"/>
      <c r="D84" s="8"/>
      <c r="E84" s="8"/>
      <c r="F84" s="52"/>
      <c r="G84" s="1"/>
      <c r="H84" s="57" t="str">
        <f>$B$84</f>
        <v>項目28</v>
      </c>
      <c r="I84" s="20"/>
      <c r="J84" s="8"/>
      <c r="K84" s="8"/>
      <c r="L84" s="52"/>
      <c r="M84" s="1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</row>
    <row r="85" spans="1:65" x14ac:dyDescent="0.2">
      <c r="A85" s="1"/>
      <c r="B85" s="57" t="str">
        <f>IF($B$32="","",$B$32)</f>
        <v>項目29</v>
      </c>
      <c r="C85" s="20"/>
      <c r="D85" s="8"/>
      <c r="E85" s="8"/>
      <c r="F85" s="52"/>
      <c r="G85" s="1"/>
      <c r="H85" s="57" t="str">
        <f>$B$85</f>
        <v>項目29</v>
      </c>
      <c r="I85" s="20"/>
      <c r="J85" s="8"/>
      <c r="K85" s="8"/>
      <c r="L85" s="52"/>
      <c r="M85" s="1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</row>
    <row r="86" spans="1:65" x14ac:dyDescent="0.2">
      <c r="A86" s="1"/>
      <c r="B86" s="57" t="str">
        <f>IF($B$33="","",$B$33)</f>
        <v>項目30</v>
      </c>
      <c r="C86" s="20"/>
      <c r="D86" s="8"/>
      <c r="E86" s="8"/>
      <c r="F86" s="52"/>
      <c r="G86" s="1"/>
      <c r="H86" s="57" t="str">
        <f>$B$86</f>
        <v>項目30</v>
      </c>
      <c r="I86" s="20"/>
      <c r="J86" s="8"/>
      <c r="K86" s="8"/>
      <c r="L86" s="52"/>
      <c r="M86" s="1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</row>
    <row r="87" spans="1:65" x14ac:dyDescent="0.2">
      <c r="A87" s="1"/>
      <c r="B87" s="57" t="str">
        <f>IF($B$34="","",$B$34)</f>
        <v>項目31</v>
      </c>
      <c r="C87" s="20"/>
      <c r="D87" s="8"/>
      <c r="E87" s="8"/>
      <c r="F87" s="52"/>
      <c r="G87" s="1"/>
      <c r="H87" s="57" t="str">
        <f>$B$87</f>
        <v>項目31</v>
      </c>
      <c r="I87" s="20"/>
      <c r="J87" s="8"/>
      <c r="K87" s="8"/>
      <c r="L87" s="52"/>
      <c r="M87" s="1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</row>
    <row r="88" spans="1:65" x14ac:dyDescent="0.2">
      <c r="A88" s="1"/>
      <c r="B88" s="57" t="str">
        <f>IF($B$35="","",$B$35)</f>
        <v>項目32</v>
      </c>
      <c r="C88" s="20"/>
      <c r="D88" s="8"/>
      <c r="E88" s="8"/>
      <c r="F88" s="52"/>
      <c r="G88" s="1"/>
      <c r="H88" s="57" t="str">
        <f>$B$88</f>
        <v>項目32</v>
      </c>
      <c r="I88" s="20"/>
      <c r="J88" s="8"/>
      <c r="K88" s="8"/>
      <c r="L88" s="52"/>
      <c r="M88" s="1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</row>
    <row r="89" spans="1:65" x14ac:dyDescent="0.2">
      <c r="A89" s="1"/>
      <c r="B89" s="57" t="str">
        <f>IF($B$36="","",$B$36)</f>
        <v>項目33</v>
      </c>
      <c r="C89" s="20"/>
      <c r="D89" s="8"/>
      <c r="E89" s="8"/>
      <c r="F89" s="52"/>
      <c r="G89" s="1"/>
      <c r="H89" s="57" t="str">
        <f>$B$89</f>
        <v>項目33</v>
      </c>
      <c r="I89" s="20"/>
      <c r="J89" s="8"/>
      <c r="K89" s="8"/>
      <c r="L89" s="52"/>
      <c r="M89" s="1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</row>
    <row r="90" spans="1:65" x14ac:dyDescent="0.2">
      <c r="A90" s="1"/>
      <c r="B90" s="57" t="str">
        <f>IF($B$37="","",$B$37)</f>
        <v>項目34</v>
      </c>
      <c r="C90" s="20"/>
      <c r="D90" s="8"/>
      <c r="E90" s="8"/>
      <c r="F90" s="52"/>
      <c r="G90" s="1"/>
      <c r="H90" s="57" t="str">
        <f>$B$90</f>
        <v>項目34</v>
      </c>
      <c r="I90" s="20"/>
      <c r="J90" s="8"/>
      <c r="K90" s="8"/>
      <c r="L90" s="52"/>
      <c r="M90" s="1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</row>
    <row r="91" spans="1:65" x14ac:dyDescent="0.2">
      <c r="A91" s="1"/>
      <c r="B91" s="57" t="str">
        <f>IF($B$38="","",$B$38)</f>
        <v>項目35</v>
      </c>
      <c r="C91" s="20"/>
      <c r="D91" s="8"/>
      <c r="E91" s="8"/>
      <c r="F91" s="52"/>
      <c r="G91" s="1"/>
      <c r="H91" s="57" t="str">
        <f>$B$91</f>
        <v>項目35</v>
      </c>
      <c r="I91" s="20"/>
      <c r="J91" s="8"/>
      <c r="K91" s="8"/>
      <c r="L91" s="52"/>
      <c r="M91" s="1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</row>
    <row r="92" spans="1:65" x14ac:dyDescent="0.2">
      <c r="A92" s="1"/>
      <c r="B92" s="57" t="str">
        <f>IF($B$39="","",$B$39)</f>
        <v>項目36</v>
      </c>
      <c r="C92" s="20"/>
      <c r="D92" s="8"/>
      <c r="E92" s="8"/>
      <c r="F92" s="52"/>
      <c r="G92" s="1"/>
      <c r="H92" s="57" t="str">
        <f>$B$92</f>
        <v>項目36</v>
      </c>
      <c r="I92" s="20"/>
      <c r="J92" s="8"/>
      <c r="K92" s="8"/>
      <c r="L92" s="52"/>
      <c r="M92" s="1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</row>
    <row r="93" spans="1:65" x14ac:dyDescent="0.2">
      <c r="A93" s="1"/>
      <c r="B93" s="57" t="str">
        <f>IF($B$40="","",$B$40)</f>
        <v>項目37</v>
      </c>
      <c r="C93" s="20"/>
      <c r="D93" s="8"/>
      <c r="E93" s="8"/>
      <c r="F93" s="52"/>
      <c r="G93" s="1"/>
      <c r="H93" s="57" t="str">
        <f>$B$93</f>
        <v>項目37</v>
      </c>
      <c r="I93" s="20"/>
      <c r="J93" s="8"/>
      <c r="K93" s="8"/>
      <c r="L93" s="52"/>
      <c r="M93" s="1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</row>
    <row r="94" spans="1:65" x14ac:dyDescent="0.2">
      <c r="A94" s="1"/>
      <c r="B94" s="57" t="str">
        <f>IF($B$41="","",$B$41)</f>
        <v>項目38</v>
      </c>
      <c r="C94" s="20"/>
      <c r="D94" s="8"/>
      <c r="E94" s="8"/>
      <c r="F94" s="52"/>
      <c r="G94" s="1"/>
      <c r="H94" s="57" t="str">
        <f>$B$94</f>
        <v>項目38</v>
      </c>
      <c r="I94" s="20"/>
      <c r="J94" s="8"/>
      <c r="K94" s="8"/>
      <c r="L94" s="52"/>
      <c r="M94" s="1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</row>
    <row r="95" spans="1:65" x14ac:dyDescent="0.2">
      <c r="A95" s="1"/>
      <c r="B95" s="57" t="str">
        <f>IF($B$42="","",$B$42)</f>
        <v>項目39</v>
      </c>
      <c r="C95" s="20"/>
      <c r="D95" s="8"/>
      <c r="E95" s="8"/>
      <c r="F95" s="52"/>
      <c r="G95" s="1"/>
      <c r="H95" s="57" t="str">
        <f>$B$95</f>
        <v>項目39</v>
      </c>
      <c r="I95" s="20"/>
      <c r="J95" s="8"/>
      <c r="K95" s="8"/>
      <c r="L95" s="52"/>
      <c r="M95" s="1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</row>
    <row r="96" spans="1:65" x14ac:dyDescent="0.2">
      <c r="A96" s="1"/>
      <c r="B96" s="57" t="str">
        <f>IF($B$43="","",$B$43)</f>
        <v>項目40</v>
      </c>
      <c r="C96" s="20"/>
      <c r="D96" s="8"/>
      <c r="E96" s="8"/>
      <c r="F96" s="52"/>
      <c r="G96" s="1"/>
      <c r="H96" s="57" t="str">
        <f>$B$96</f>
        <v>項目40</v>
      </c>
      <c r="I96" s="20"/>
      <c r="J96" s="8"/>
      <c r="K96" s="8"/>
      <c r="L96" s="52"/>
      <c r="M96" s="1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</row>
    <row r="97" spans="1:65" x14ac:dyDescent="0.2">
      <c r="A97" s="1"/>
      <c r="B97" s="57" t="str">
        <f>IF($B$44="","",$B$44)</f>
        <v>項目41</v>
      </c>
      <c r="C97" s="20"/>
      <c r="D97" s="8"/>
      <c r="E97" s="8"/>
      <c r="F97" s="52"/>
      <c r="G97" s="1"/>
      <c r="H97" s="57" t="str">
        <f>$B$97</f>
        <v>項目41</v>
      </c>
      <c r="I97" s="20"/>
      <c r="J97" s="8"/>
      <c r="K97" s="8"/>
      <c r="L97" s="52"/>
      <c r="M97" s="1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</row>
    <row r="98" spans="1:65" x14ac:dyDescent="0.2">
      <c r="A98" s="1"/>
      <c r="B98" s="57" t="str">
        <f>IF($B$45="","",$B$45)</f>
        <v>項目42</v>
      </c>
      <c r="C98" s="20"/>
      <c r="D98" s="8"/>
      <c r="E98" s="8"/>
      <c r="F98" s="52"/>
      <c r="G98" s="1"/>
      <c r="H98" s="57" t="str">
        <f>$B$98</f>
        <v>項目42</v>
      </c>
      <c r="I98" s="20"/>
      <c r="J98" s="8"/>
      <c r="K98" s="8"/>
      <c r="L98" s="52"/>
      <c r="M98" s="1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</row>
    <row r="99" spans="1:65" x14ac:dyDescent="0.2">
      <c r="A99" s="1"/>
      <c r="B99" s="57" t="str">
        <f>IF($B$46="","",$B$46)</f>
        <v>項目43</v>
      </c>
      <c r="C99" s="20"/>
      <c r="D99" s="8"/>
      <c r="E99" s="8"/>
      <c r="F99" s="52"/>
      <c r="G99" s="1"/>
      <c r="H99" s="57" t="str">
        <f>$B$99</f>
        <v>項目43</v>
      </c>
      <c r="I99" s="20"/>
      <c r="J99" s="8"/>
      <c r="K99" s="8"/>
      <c r="L99" s="52"/>
      <c r="M99" s="1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</row>
    <row r="100" spans="1:65" x14ac:dyDescent="0.2">
      <c r="A100" s="1"/>
      <c r="B100" s="57" t="str">
        <f>IF($B$47="","",$B$47)</f>
        <v>項目44</v>
      </c>
      <c r="C100" s="20"/>
      <c r="D100" s="8"/>
      <c r="E100" s="8"/>
      <c r="F100" s="52"/>
      <c r="G100" s="1"/>
      <c r="H100" s="57" t="str">
        <f>$B$100</f>
        <v>項目44</v>
      </c>
      <c r="I100" s="20"/>
      <c r="J100" s="8"/>
      <c r="K100" s="8"/>
      <c r="L100" s="52"/>
      <c r="M100" s="1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</row>
    <row r="101" spans="1:65" x14ac:dyDescent="0.2">
      <c r="A101" s="1"/>
      <c r="B101" s="57" t="str">
        <f>IF($B$48="","",$B$48)</f>
        <v>項目45</v>
      </c>
      <c r="C101" s="20"/>
      <c r="D101" s="8"/>
      <c r="E101" s="8"/>
      <c r="F101" s="52"/>
      <c r="G101" s="1"/>
      <c r="H101" s="57" t="str">
        <f>$B$101</f>
        <v>項目45</v>
      </c>
      <c r="I101" s="20"/>
      <c r="J101" s="8"/>
      <c r="K101" s="8"/>
      <c r="L101" s="52"/>
      <c r="M101" s="1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</row>
    <row r="102" spans="1:65" x14ac:dyDescent="0.2">
      <c r="A102" s="1"/>
      <c r="B102" s="57" t="str">
        <f>IF($B$49="","",$B$49)</f>
        <v>項目46</v>
      </c>
      <c r="C102" s="20"/>
      <c r="D102" s="8"/>
      <c r="E102" s="8"/>
      <c r="F102" s="52"/>
      <c r="G102" s="1"/>
      <c r="H102" s="57" t="str">
        <f>$B$102</f>
        <v>項目46</v>
      </c>
      <c r="I102" s="20"/>
      <c r="J102" s="8"/>
      <c r="K102" s="8"/>
      <c r="L102" s="52"/>
      <c r="M102" s="1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</row>
    <row r="103" spans="1:65" x14ac:dyDescent="0.2">
      <c r="A103" s="1"/>
      <c r="B103" s="57" t="str">
        <f>IF($B$50="","",$B$50)</f>
        <v>項目47</v>
      </c>
      <c r="C103" s="20"/>
      <c r="D103" s="8"/>
      <c r="E103" s="8"/>
      <c r="F103" s="52"/>
      <c r="G103" s="1"/>
      <c r="H103" s="57" t="str">
        <f>$B$103</f>
        <v>項目47</v>
      </c>
      <c r="I103" s="20"/>
      <c r="J103" s="8"/>
      <c r="K103" s="8"/>
      <c r="L103" s="52"/>
      <c r="M103" s="1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</row>
    <row r="104" spans="1:65" x14ac:dyDescent="0.2">
      <c r="A104" s="1"/>
      <c r="B104" s="57" t="str">
        <f>IF($B$51="","",$B$51)</f>
        <v>項目48</v>
      </c>
      <c r="C104" s="20"/>
      <c r="D104" s="8"/>
      <c r="E104" s="8"/>
      <c r="F104" s="52"/>
      <c r="G104" s="1"/>
      <c r="H104" s="57" t="str">
        <f>$B$104</f>
        <v>項目48</v>
      </c>
      <c r="I104" s="20"/>
      <c r="J104" s="8"/>
      <c r="K104" s="8"/>
      <c r="L104" s="52"/>
      <c r="M104" s="1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</row>
    <row r="105" spans="1:65" x14ac:dyDescent="0.2">
      <c r="A105" s="1"/>
      <c r="B105" s="57" t="str">
        <f>IF($B$52="","",$B$52)</f>
        <v>項目49</v>
      </c>
      <c r="C105" s="20"/>
      <c r="D105" s="8"/>
      <c r="E105" s="8"/>
      <c r="F105" s="52"/>
      <c r="G105" s="1"/>
      <c r="H105" s="57" t="str">
        <f>$B$105</f>
        <v>項目49</v>
      </c>
      <c r="I105" s="20"/>
      <c r="J105" s="8"/>
      <c r="K105" s="8"/>
      <c r="L105" s="52"/>
      <c r="M105" s="1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</row>
    <row r="106" spans="1:65" x14ac:dyDescent="0.2">
      <c r="A106" s="1"/>
      <c r="B106" s="58" t="str">
        <f>IF($B$53="","",$B$53)</f>
        <v>項目50</v>
      </c>
      <c r="C106" s="21"/>
      <c r="D106" s="7"/>
      <c r="E106" s="7"/>
      <c r="F106" s="54"/>
      <c r="G106" s="1"/>
      <c r="H106" s="58" t="str">
        <f>$B$106</f>
        <v>項目50</v>
      </c>
      <c r="I106" s="21"/>
      <c r="J106" s="7"/>
      <c r="K106" s="7"/>
      <c r="L106" s="54"/>
      <c r="M106" s="1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</row>
    <row r="107" spans="1:65" s="76" customFormat="1" x14ac:dyDescent="0.2">
      <c r="A107" s="5"/>
      <c r="B107" s="5"/>
      <c r="C107" s="26"/>
      <c r="D107" s="26"/>
      <c r="E107" s="26"/>
      <c r="F107" s="26"/>
      <c r="G107" s="5"/>
      <c r="H107" s="5"/>
      <c r="I107" s="26"/>
      <c r="J107" s="26"/>
      <c r="K107" s="26"/>
      <c r="L107" s="26"/>
      <c r="M107" s="5"/>
    </row>
    <row r="108" spans="1:65" ht="10.5" customHeight="1" x14ac:dyDescent="0.2">
      <c r="A108" s="1"/>
      <c r="B108" s="360" t="s">
        <v>42</v>
      </c>
      <c r="C108" s="353" t="s">
        <v>35</v>
      </c>
      <c r="D108" s="354"/>
      <c r="E108" s="354"/>
      <c r="F108" s="355"/>
      <c r="G108" s="1"/>
      <c r="H108" s="356" t="s">
        <v>94</v>
      </c>
      <c r="I108" s="353" t="s">
        <v>35</v>
      </c>
      <c r="J108" s="354"/>
      <c r="K108" s="354"/>
      <c r="L108" s="355"/>
      <c r="M108" s="1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</row>
    <row r="109" spans="1:65" ht="10.5" customHeight="1" x14ac:dyDescent="0.2">
      <c r="A109" s="1"/>
      <c r="B109" s="361"/>
      <c r="C109" s="14" t="s">
        <v>0</v>
      </c>
      <c r="D109" s="13" t="s">
        <v>1</v>
      </c>
      <c r="E109" s="12" t="s">
        <v>2</v>
      </c>
      <c r="F109" s="37" t="s">
        <v>3</v>
      </c>
      <c r="G109" s="1"/>
      <c r="H109" s="357"/>
      <c r="I109" s="14" t="s">
        <v>0</v>
      </c>
      <c r="J109" s="13" t="s">
        <v>1</v>
      </c>
      <c r="K109" s="12" t="s">
        <v>2</v>
      </c>
      <c r="L109" s="37" t="s">
        <v>3</v>
      </c>
      <c r="M109" s="1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</row>
    <row r="110" spans="1:65" x14ac:dyDescent="0.2">
      <c r="A110" s="1"/>
      <c r="B110" s="61" t="str">
        <f>$B$57</f>
        <v>加工食品</v>
      </c>
      <c r="C110" s="23">
        <v>214181454.16049999</v>
      </c>
      <c r="D110" s="9">
        <v>39997963111.781403</v>
      </c>
      <c r="E110" s="9">
        <v>0</v>
      </c>
      <c r="F110" s="53">
        <v>41810047121.247101</v>
      </c>
      <c r="G110" s="1"/>
      <c r="H110" s="61" t="str">
        <f>$B$57</f>
        <v>加工食品</v>
      </c>
      <c r="I110" s="23">
        <v>214181454.16049999</v>
      </c>
      <c r="J110" s="9">
        <v>39997963111.781403</v>
      </c>
      <c r="K110" s="9">
        <v>0</v>
      </c>
      <c r="L110" s="53">
        <v>41810047121.247101</v>
      </c>
      <c r="M110" s="1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</row>
    <row r="111" spans="1:65" x14ac:dyDescent="0.2">
      <c r="A111" s="1"/>
      <c r="B111" s="57" t="str">
        <f>$B$58</f>
        <v>生鮮食品</v>
      </c>
      <c r="C111" s="20">
        <v>50895643.719700001</v>
      </c>
      <c r="D111" s="8">
        <v>6991926001.1012001</v>
      </c>
      <c r="E111" s="8">
        <v>0</v>
      </c>
      <c r="F111" s="52">
        <v>3911606972.2862</v>
      </c>
      <c r="G111" s="1"/>
      <c r="H111" s="57" t="str">
        <f>$B$58</f>
        <v>生鮮食品</v>
      </c>
      <c r="I111" s="20">
        <v>50895643.719700001</v>
      </c>
      <c r="J111" s="8">
        <v>6991926001.1012001</v>
      </c>
      <c r="K111" s="8">
        <v>0</v>
      </c>
      <c r="L111" s="52">
        <v>3911606972.2862</v>
      </c>
      <c r="M111" s="1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</row>
    <row r="112" spans="1:65" x14ac:dyDescent="0.2">
      <c r="A112" s="1"/>
      <c r="B112" s="57" t="str">
        <f>$B$59</f>
        <v>菓子類</v>
      </c>
      <c r="C112" s="20">
        <v>88858257.075299993</v>
      </c>
      <c r="D112" s="8">
        <v>12651807538.2647</v>
      </c>
      <c r="E112" s="8">
        <v>0</v>
      </c>
      <c r="F112" s="52">
        <v>10759654640.714701</v>
      </c>
      <c r="G112" s="1"/>
      <c r="H112" s="57" t="str">
        <f>$B$59</f>
        <v>菓子類</v>
      </c>
      <c r="I112" s="20">
        <v>88858257.075299993</v>
      </c>
      <c r="J112" s="8">
        <v>12651807538.2647</v>
      </c>
      <c r="K112" s="8">
        <v>0</v>
      </c>
      <c r="L112" s="52">
        <v>10759654640.714701</v>
      </c>
      <c r="M112" s="1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</row>
    <row r="113" spans="1:65" x14ac:dyDescent="0.2">
      <c r="A113" s="1"/>
      <c r="B113" s="57" t="str">
        <f>$B$60</f>
        <v>項目4</v>
      </c>
      <c r="C113" s="20"/>
      <c r="D113" s="8"/>
      <c r="E113" s="8"/>
      <c r="F113" s="52"/>
      <c r="G113" s="1"/>
      <c r="H113" s="57" t="str">
        <f>$B$60</f>
        <v>項目4</v>
      </c>
      <c r="I113" s="20"/>
      <c r="J113" s="8"/>
      <c r="K113" s="8"/>
      <c r="L113" s="52"/>
      <c r="M113" s="1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</row>
    <row r="114" spans="1:65" x14ac:dyDescent="0.2">
      <c r="A114" s="1"/>
      <c r="B114" s="57" t="str">
        <f>$B$61</f>
        <v>項目5</v>
      </c>
      <c r="C114" s="20"/>
      <c r="D114" s="8"/>
      <c r="E114" s="8"/>
      <c r="F114" s="52"/>
      <c r="G114" s="1"/>
      <c r="H114" s="57" t="str">
        <f>$B$61</f>
        <v>項目5</v>
      </c>
      <c r="I114" s="20"/>
      <c r="J114" s="8"/>
      <c r="K114" s="8"/>
      <c r="L114" s="52"/>
      <c r="M114" s="1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</row>
    <row r="115" spans="1:65" x14ac:dyDescent="0.2">
      <c r="A115" s="1"/>
      <c r="B115" s="57" t="str">
        <f>$B$62</f>
        <v>項目6</v>
      </c>
      <c r="C115" s="20"/>
      <c r="D115" s="8"/>
      <c r="E115" s="8"/>
      <c r="F115" s="52"/>
      <c r="G115" s="1"/>
      <c r="H115" s="57" t="str">
        <f>$B$62</f>
        <v>項目6</v>
      </c>
      <c r="I115" s="20"/>
      <c r="J115" s="8"/>
      <c r="K115" s="8"/>
      <c r="L115" s="52"/>
      <c r="M115" s="1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</row>
    <row r="116" spans="1:65" x14ac:dyDescent="0.2">
      <c r="A116" s="1"/>
      <c r="B116" s="57" t="str">
        <f>$B$63</f>
        <v>項目7</v>
      </c>
      <c r="C116" s="20"/>
      <c r="D116" s="8"/>
      <c r="E116" s="8"/>
      <c r="F116" s="52"/>
      <c r="G116" s="1"/>
      <c r="H116" s="57" t="str">
        <f>$B$63</f>
        <v>項目7</v>
      </c>
      <c r="I116" s="20"/>
      <c r="J116" s="8"/>
      <c r="K116" s="8"/>
      <c r="L116" s="52"/>
      <c r="M116" s="1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</row>
    <row r="117" spans="1:65" x14ac:dyDescent="0.2">
      <c r="A117" s="1"/>
      <c r="B117" s="57" t="str">
        <f>$B$64</f>
        <v>項目8</v>
      </c>
      <c r="C117" s="20"/>
      <c r="D117" s="8"/>
      <c r="E117" s="8"/>
      <c r="F117" s="52"/>
      <c r="G117" s="1"/>
      <c r="H117" s="57" t="str">
        <f>$B$64</f>
        <v>項目8</v>
      </c>
      <c r="I117" s="20"/>
      <c r="J117" s="8"/>
      <c r="K117" s="8"/>
      <c r="L117" s="52"/>
      <c r="M117" s="1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</row>
    <row r="118" spans="1:65" x14ac:dyDescent="0.2">
      <c r="A118" s="1"/>
      <c r="B118" s="57" t="str">
        <f>$B$65</f>
        <v>項目9</v>
      </c>
      <c r="C118" s="20"/>
      <c r="D118" s="8"/>
      <c r="E118" s="8"/>
      <c r="F118" s="52"/>
      <c r="G118" s="1"/>
      <c r="H118" s="57" t="str">
        <f>$B$65</f>
        <v>項目9</v>
      </c>
      <c r="I118" s="20"/>
      <c r="J118" s="8"/>
      <c r="K118" s="8"/>
      <c r="L118" s="52"/>
      <c r="M118" s="1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</row>
    <row r="119" spans="1:65" x14ac:dyDescent="0.2">
      <c r="A119" s="1"/>
      <c r="B119" s="57" t="str">
        <f>$B$66</f>
        <v>項目10</v>
      </c>
      <c r="C119" s="20"/>
      <c r="D119" s="8"/>
      <c r="E119" s="8"/>
      <c r="F119" s="52"/>
      <c r="G119" s="1"/>
      <c r="H119" s="57" t="str">
        <f>$B$66</f>
        <v>項目10</v>
      </c>
      <c r="I119" s="20"/>
      <c r="J119" s="8"/>
      <c r="K119" s="8"/>
      <c r="L119" s="52"/>
      <c r="M119" s="1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</row>
    <row r="120" spans="1:65" x14ac:dyDescent="0.2">
      <c r="A120" s="1"/>
      <c r="B120" s="57" t="str">
        <f>$B$67</f>
        <v>項目11</v>
      </c>
      <c r="C120" s="20"/>
      <c r="D120" s="8"/>
      <c r="E120" s="8"/>
      <c r="F120" s="52"/>
      <c r="G120" s="1"/>
      <c r="H120" s="57" t="str">
        <f>$B$67</f>
        <v>項目11</v>
      </c>
      <c r="I120" s="20"/>
      <c r="J120" s="8"/>
      <c r="K120" s="8"/>
      <c r="L120" s="52"/>
      <c r="M120" s="1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</row>
    <row r="121" spans="1:65" x14ac:dyDescent="0.2">
      <c r="A121" s="1"/>
      <c r="B121" s="57" t="str">
        <f>$B$68</f>
        <v>項目12</v>
      </c>
      <c r="C121" s="20"/>
      <c r="D121" s="8"/>
      <c r="E121" s="8"/>
      <c r="F121" s="52"/>
      <c r="G121" s="1"/>
      <c r="H121" s="57" t="str">
        <f>$B$68</f>
        <v>項目12</v>
      </c>
      <c r="I121" s="20"/>
      <c r="J121" s="8"/>
      <c r="K121" s="8"/>
      <c r="L121" s="52"/>
      <c r="M121" s="1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</row>
    <row r="122" spans="1:65" x14ac:dyDescent="0.2">
      <c r="A122" s="1"/>
      <c r="B122" s="57" t="str">
        <f>$B$69</f>
        <v>項目13</v>
      </c>
      <c r="C122" s="20"/>
      <c r="D122" s="8"/>
      <c r="E122" s="8"/>
      <c r="F122" s="52"/>
      <c r="G122" s="1"/>
      <c r="H122" s="57" t="str">
        <f>$B$69</f>
        <v>項目13</v>
      </c>
      <c r="I122" s="20"/>
      <c r="J122" s="8"/>
      <c r="K122" s="8"/>
      <c r="L122" s="52"/>
      <c r="M122" s="1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</row>
    <row r="123" spans="1:65" x14ac:dyDescent="0.2">
      <c r="A123" s="1"/>
      <c r="B123" s="57" t="str">
        <f>$B$70</f>
        <v>項目14</v>
      </c>
      <c r="C123" s="20"/>
      <c r="D123" s="8"/>
      <c r="E123" s="8"/>
      <c r="F123" s="52"/>
      <c r="G123" s="1"/>
      <c r="H123" s="57" t="str">
        <f>$B$70</f>
        <v>項目14</v>
      </c>
      <c r="I123" s="20"/>
      <c r="J123" s="8"/>
      <c r="K123" s="8"/>
      <c r="L123" s="52"/>
      <c r="M123" s="1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</row>
    <row r="124" spans="1:65" x14ac:dyDescent="0.2">
      <c r="A124" s="1"/>
      <c r="B124" s="57" t="str">
        <f>$B$71</f>
        <v>項目15</v>
      </c>
      <c r="C124" s="20"/>
      <c r="D124" s="8"/>
      <c r="E124" s="8"/>
      <c r="F124" s="52"/>
      <c r="G124" s="1"/>
      <c r="H124" s="57" t="str">
        <f>$B$71</f>
        <v>項目15</v>
      </c>
      <c r="I124" s="20"/>
      <c r="J124" s="8"/>
      <c r="K124" s="8"/>
      <c r="L124" s="52"/>
      <c r="M124" s="1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</row>
    <row r="125" spans="1:65" x14ac:dyDescent="0.2">
      <c r="A125" s="1"/>
      <c r="B125" s="57" t="str">
        <f>$B$72</f>
        <v>項目16</v>
      </c>
      <c r="C125" s="20"/>
      <c r="D125" s="8"/>
      <c r="E125" s="8"/>
      <c r="F125" s="52"/>
      <c r="G125" s="1"/>
      <c r="H125" s="57" t="str">
        <f>$B$72</f>
        <v>項目16</v>
      </c>
      <c r="I125" s="20"/>
      <c r="J125" s="8"/>
      <c r="K125" s="8"/>
      <c r="L125" s="52"/>
      <c r="M125" s="1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</row>
    <row r="126" spans="1:65" x14ac:dyDescent="0.2">
      <c r="A126" s="1"/>
      <c r="B126" s="57" t="str">
        <f>$B$73</f>
        <v>項目17</v>
      </c>
      <c r="C126" s="20"/>
      <c r="D126" s="8"/>
      <c r="E126" s="8"/>
      <c r="F126" s="52"/>
      <c r="G126" s="1"/>
      <c r="H126" s="57" t="str">
        <f>$B$73</f>
        <v>項目17</v>
      </c>
      <c r="I126" s="20"/>
      <c r="J126" s="8"/>
      <c r="K126" s="8"/>
      <c r="L126" s="52"/>
      <c r="M126" s="1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</row>
    <row r="127" spans="1:65" x14ac:dyDescent="0.2">
      <c r="A127" s="1"/>
      <c r="B127" s="57" t="str">
        <f>$B$74</f>
        <v>項目18</v>
      </c>
      <c r="C127" s="20"/>
      <c r="D127" s="8"/>
      <c r="E127" s="8"/>
      <c r="F127" s="52"/>
      <c r="G127" s="1"/>
      <c r="H127" s="57" t="str">
        <f>$B$74</f>
        <v>項目18</v>
      </c>
      <c r="I127" s="20"/>
      <c r="J127" s="8"/>
      <c r="K127" s="8"/>
      <c r="L127" s="52"/>
      <c r="M127" s="1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</row>
    <row r="128" spans="1:65" x14ac:dyDescent="0.2">
      <c r="A128" s="1"/>
      <c r="B128" s="57" t="str">
        <f>$B$75</f>
        <v>項目19</v>
      </c>
      <c r="C128" s="20"/>
      <c r="D128" s="8"/>
      <c r="E128" s="8"/>
      <c r="F128" s="52"/>
      <c r="G128" s="1"/>
      <c r="H128" s="57" t="str">
        <f>$B$75</f>
        <v>項目19</v>
      </c>
      <c r="I128" s="20"/>
      <c r="J128" s="8"/>
      <c r="K128" s="8"/>
      <c r="L128" s="52"/>
      <c r="M128" s="1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</row>
    <row r="129" spans="1:65" x14ac:dyDescent="0.2">
      <c r="A129" s="1"/>
      <c r="B129" s="57" t="str">
        <f>$B$76</f>
        <v>項目20</v>
      </c>
      <c r="C129" s="20"/>
      <c r="D129" s="8"/>
      <c r="E129" s="8"/>
      <c r="F129" s="52"/>
      <c r="G129" s="1"/>
      <c r="H129" s="57" t="str">
        <f>$B$76</f>
        <v>項目20</v>
      </c>
      <c r="I129" s="20"/>
      <c r="J129" s="8"/>
      <c r="K129" s="8"/>
      <c r="L129" s="52"/>
      <c r="M129" s="1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</row>
    <row r="130" spans="1:65" x14ac:dyDescent="0.2">
      <c r="A130" s="1"/>
      <c r="B130" s="57" t="str">
        <f>$B$77</f>
        <v>項目21</v>
      </c>
      <c r="C130" s="20"/>
      <c r="D130" s="8"/>
      <c r="E130" s="8"/>
      <c r="F130" s="52"/>
      <c r="G130" s="1"/>
      <c r="H130" s="57" t="str">
        <f>$B$77</f>
        <v>項目21</v>
      </c>
      <c r="I130" s="20"/>
      <c r="J130" s="8"/>
      <c r="K130" s="8"/>
      <c r="L130" s="52"/>
      <c r="M130" s="1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</row>
    <row r="131" spans="1:65" x14ac:dyDescent="0.2">
      <c r="A131" s="1"/>
      <c r="B131" s="57" t="str">
        <f>$B$78</f>
        <v>項目22</v>
      </c>
      <c r="C131" s="20"/>
      <c r="D131" s="8"/>
      <c r="E131" s="8"/>
      <c r="F131" s="52"/>
      <c r="G131" s="1"/>
      <c r="H131" s="57" t="str">
        <f>$B$78</f>
        <v>項目22</v>
      </c>
      <c r="I131" s="20"/>
      <c r="J131" s="8"/>
      <c r="K131" s="8"/>
      <c r="L131" s="52"/>
      <c r="M131" s="1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</row>
    <row r="132" spans="1:65" x14ac:dyDescent="0.2">
      <c r="A132" s="1"/>
      <c r="B132" s="57" t="str">
        <f>$B$79</f>
        <v>項目23</v>
      </c>
      <c r="C132" s="20"/>
      <c r="D132" s="8"/>
      <c r="E132" s="8"/>
      <c r="F132" s="52"/>
      <c r="G132" s="1"/>
      <c r="H132" s="57" t="str">
        <f>$B$79</f>
        <v>項目23</v>
      </c>
      <c r="I132" s="20"/>
      <c r="J132" s="8"/>
      <c r="K132" s="8"/>
      <c r="L132" s="52"/>
      <c r="M132" s="1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</row>
    <row r="133" spans="1:65" x14ac:dyDescent="0.2">
      <c r="A133" s="1"/>
      <c r="B133" s="57" t="str">
        <f>$B$80</f>
        <v>項目24</v>
      </c>
      <c r="C133" s="20"/>
      <c r="D133" s="8"/>
      <c r="E133" s="8"/>
      <c r="F133" s="52"/>
      <c r="G133" s="1"/>
      <c r="H133" s="57" t="str">
        <f>$B$80</f>
        <v>項目24</v>
      </c>
      <c r="I133" s="20"/>
      <c r="J133" s="8"/>
      <c r="K133" s="8"/>
      <c r="L133" s="52"/>
      <c r="M133" s="1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</row>
    <row r="134" spans="1:65" x14ac:dyDescent="0.2">
      <c r="A134" s="1"/>
      <c r="B134" s="57" t="str">
        <f>$B$81</f>
        <v>項目25</v>
      </c>
      <c r="C134" s="20"/>
      <c r="D134" s="8"/>
      <c r="E134" s="8"/>
      <c r="F134" s="52"/>
      <c r="G134" s="1"/>
      <c r="H134" s="57" t="str">
        <f>$B$81</f>
        <v>項目25</v>
      </c>
      <c r="I134" s="20"/>
      <c r="J134" s="8"/>
      <c r="K134" s="8"/>
      <c r="L134" s="52"/>
      <c r="M134" s="1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</row>
    <row r="135" spans="1:65" x14ac:dyDescent="0.2">
      <c r="A135" s="1"/>
      <c r="B135" s="57" t="str">
        <f>$B$82</f>
        <v>項目26</v>
      </c>
      <c r="C135" s="20"/>
      <c r="D135" s="8"/>
      <c r="E135" s="8"/>
      <c r="F135" s="52"/>
      <c r="G135" s="1"/>
      <c r="H135" s="57" t="str">
        <f>$B$82</f>
        <v>項目26</v>
      </c>
      <c r="I135" s="20"/>
      <c r="J135" s="8"/>
      <c r="K135" s="8"/>
      <c r="L135" s="52"/>
      <c r="M135" s="1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</row>
    <row r="136" spans="1:65" x14ac:dyDescent="0.2">
      <c r="A136" s="1"/>
      <c r="B136" s="57" t="str">
        <f>$B$83</f>
        <v>項目27</v>
      </c>
      <c r="C136" s="20"/>
      <c r="D136" s="8"/>
      <c r="E136" s="8"/>
      <c r="F136" s="52"/>
      <c r="G136" s="1"/>
      <c r="H136" s="57" t="str">
        <f>$B$83</f>
        <v>項目27</v>
      </c>
      <c r="I136" s="20"/>
      <c r="J136" s="8"/>
      <c r="K136" s="8"/>
      <c r="L136" s="52"/>
      <c r="M136" s="1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</row>
    <row r="137" spans="1:65" x14ac:dyDescent="0.2">
      <c r="A137" s="1"/>
      <c r="B137" s="57" t="str">
        <f>$B$84</f>
        <v>項目28</v>
      </c>
      <c r="C137" s="20"/>
      <c r="D137" s="8"/>
      <c r="E137" s="8"/>
      <c r="F137" s="52"/>
      <c r="G137" s="1"/>
      <c r="H137" s="57" t="str">
        <f>$B$84</f>
        <v>項目28</v>
      </c>
      <c r="I137" s="20"/>
      <c r="J137" s="8"/>
      <c r="K137" s="8"/>
      <c r="L137" s="52"/>
      <c r="M137" s="1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</row>
    <row r="138" spans="1:65" x14ac:dyDescent="0.2">
      <c r="A138" s="1"/>
      <c r="B138" s="57" t="str">
        <f>$B$85</f>
        <v>項目29</v>
      </c>
      <c r="C138" s="20"/>
      <c r="D138" s="8"/>
      <c r="E138" s="8"/>
      <c r="F138" s="52"/>
      <c r="G138" s="1"/>
      <c r="H138" s="57" t="str">
        <f>$B$85</f>
        <v>項目29</v>
      </c>
      <c r="I138" s="20"/>
      <c r="J138" s="8"/>
      <c r="K138" s="8"/>
      <c r="L138" s="52"/>
      <c r="M138" s="1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</row>
    <row r="139" spans="1:65" x14ac:dyDescent="0.2">
      <c r="A139" s="1"/>
      <c r="B139" s="57" t="str">
        <f>$B$86</f>
        <v>項目30</v>
      </c>
      <c r="C139" s="20"/>
      <c r="D139" s="8"/>
      <c r="E139" s="8"/>
      <c r="F139" s="52"/>
      <c r="G139" s="1"/>
      <c r="H139" s="57" t="str">
        <f>$B$86</f>
        <v>項目30</v>
      </c>
      <c r="I139" s="20"/>
      <c r="J139" s="8"/>
      <c r="K139" s="8"/>
      <c r="L139" s="52"/>
      <c r="M139" s="1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</row>
    <row r="140" spans="1:65" x14ac:dyDescent="0.2">
      <c r="A140" s="1"/>
      <c r="B140" s="57" t="str">
        <f>$B$87</f>
        <v>項目31</v>
      </c>
      <c r="C140" s="20"/>
      <c r="D140" s="8"/>
      <c r="E140" s="8"/>
      <c r="F140" s="52"/>
      <c r="G140" s="1"/>
      <c r="H140" s="57" t="str">
        <f>$B$87</f>
        <v>項目31</v>
      </c>
      <c r="I140" s="20"/>
      <c r="J140" s="8"/>
      <c r="K140" s="8"/>
      <c r="L140" s="52"/>
      <c r="M140" s="1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</row>
    <row r="141" spans="1:65" x14ac:dyDescent="0.2">
      <c r="A141" s="1"/>
      <c r="B141" s="57" t="str">
        <f>$B$88</f>
        <v>項目32</v>
      </c>
      <c r="C141" s="20"/>
      <c r="D141" s="8"/>
      <c r="E141" s="8"/>
      <c r="F141" s="52"/>
      <c r="G141" s="1"/>
      <c r="H141" s="57" t="str">
        <f>$B$88</f>
        <v>項目32</v>
      </c>
      <c r="I141" s="20"/>
      <c r="J141" s="8"/>
      <c r="K141" s="8"/>
      <c r="L141" s="52"/>
      <c r="M141" s="1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</row>
    <row r="142" spans="1:65" x14ac:dyDescent="0.2">
      <c r="A142" s="1"/>
      <c r="B142" s="57" t="str">
        <f>$B$89</f>
        <v>項目33</v>
      </c>
      <c r="C142" s="20"/>
      <c r="D142" s="8"/>
      <c r="E142" s="8"/>
      <c r="F142" s="52"/>
      <c r="G142" s="1"/>
      <c r="H142" s="57" t="str">
        <f>$B$89</f>
        <v>項目33</v>
      </c>
      <c r="I142" s="20"/>
      <c r="J142" s="8"/>
      <c r="K142" s="8"/>
      <c r="L142" s="52"/>
      <c r="M142" s="1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</row>
    <row r="143" spans="1:65" x14ac:dyDescent="0.2">
      <c r="A143" s="1"/>
      <c r="B143" s="57" t="str">
        <f>$B$90</f>
        <v>項目34</v>
      </c>
      <c r="C143" s="20"/>
      <c r="D143" s="8"/>
      <c r="E143" s="8"/>
      <c r="F143" s="52"/>
      <c r="G143" s="1"/>
      <c r="H143" s="57" t="str">
        <f>$B$90</f>
        <v>項目34</v>
      </c>
      <c r="I143" s="20"/>
      <c r="J143" s="8"/>
      <c r="K143" s="8"/>
      <c r="L143" s="52"/>
      <c r="M143" s="1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</row>
    <row r="144" spans="1:65" x14ac:dyDescent="0.2">
      <c r="A144" s="1"/>
      <c r="B144" s="57" t="str">
        <f>$B$91</f>
        <v>項目35</v>
      </c>
      <c r="C144" s="20"/>
      <c r="D144" s="8"/>
      <c r="E144" s="8"/>
      <c r="F144" s="52"/>
      <c r="G144" s="1"/>
      <c r="H144" s="57" t="str">
        <f>$B$91</f>
        <v>項目35</v>
      </c>
      <c r="I144" s="20"/>
      <c r="J144" s="8"/>
      <c r="K144" s="8"/>
      <c r="L144" s="52"/>
      <c r="M144" s="1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</row>
    <row r="145" spans="1:65" x14ac:dyDescent="0.2">
      <c r="A145" s="1"/>
      <c r="B145" s="57" t="str">
        <f>$B$92</f>
        <v>項目36</v>
      </c>
      <c r="C145" s="20"/>
      <c r="D145" s="8"/>
      <c r="E145" s="8"/>
      <c r="F145" s="52"/>
      <c r="G145" s="1"/>
      <c r="H145" s="57" t="str">
        <f>$B$92</f>
        <v>項目36</v>
      </c>
      <c r="I145" s="20"/>
      <c r="J145" s="8"/>
      <c r="K145" s="8"/>
      <c r="L145" s="52"/>
      <c r="M145" s="1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</row>
    <row r="146" spans="1:65" x14ac:dyDescent="0.2">
      <c r="A146" s="1"/>
      <c r="B146" s="57" t="str">
        <f>$B$93</f>
        <v>項目37</v>
      </c>
      <c r="C146" s="20"/>
      <c r="D146" s="8"/>
      <c r="E146" s="8"/>
      <c r="F146" s="52"/>
      <c r="G146" s="1"/>
      <c r="H146" s="57" t="str">
        <f>$B$93</f>
        <v>項目37</v>
      </c>
      <c r="I146" s="20"/>
      <c r="J146" s="8"/>
      <c r="K146" s="8"/>
      <c r="L146" s="52"/>
      <c r="M146" s="1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</row>
    <row r="147" spans="1:65" x14ac:dyDescent="0.2">
      <c r="A147" s="1"/>
      <c r="B147" s="57" t="str">
        <f>$B$94</f>
        <v>項目38</v>
      </c>
      <c r="C147" s="20"/>
      <c r="D147" s="8"/>
      <c r="E147" s="8"/>
      <c r="F147" s="52"/>
      <c r="G147" s="1"/>
      <c r="H147" s="57" t="str">
        <f>$B$94</f>
        <v>項目38</v>
      </c>
      <c r="I147" s="20"/>
      <c r="J147" s="8"/>
      <c r="K147" s="8"/>
      <c r="L147" s="52"/>
      <c r="M147" s="1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</row>
    <row r="148" spans="1:65" x14ac:dyDescent="0.2">
      <c r="A148" s="1"/>
      <c r="B148" s="57" t="str">
        <f>$B$95</f>
        <v>項目39</v>
      </c>
      <c r="C148" s="20"/>
      <c r="D148" s="8"/>
      <c r="E148" s="8"/>
      <c r="F148" s="52"/>
      <c r="G148" s="1"/>
      <c r="H148" s="57" t="str">
        <f>$B$95</f>
        <v>項目39</v>
      </c>
      <c r="I148" s="20"/>
      <c r="J148" s="8"/>
      <c r="K148" s="8"/>
      <c r="L148" s="52"/>
      <c r="M148" s="1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</row>
    <row r="149" spans="1:65" x14ac:dyDescent="0.2">
      <c r="A149" s="1"/>
      <c r="B149" s="57" t="str">
        <f>$B$96</f>
        <v>項目40</v>
      </c>
      <c r="C149" s="20"/>
      <c r="D149" s="8"/>
      <c r="E149" s="8"/>
      <c r="F149" s="52"/>
      <c r="G149" s="1"/>
      <c r="H149" s="57" t="str">
        <f>$B$96</f>
        <v>項目40</v>
      </c>
      <c r="I149" s="20"/>
      <c r="J149" s="8"/>
      <c r="K149" s="8"/>
      <c r="L149" s="52"/>
      <c r="M149" s="1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</row>
    <row r="150" spans="1:65" x14ac:dyDescent="0.2">
      <c r="A150" s="1"/>
      <c r="B150" s="57" t="str">
        <f>$B$97</f>
        <v>項目41</v>
      </c>
      <c r="C150" s="20"/>
      <c r="D150" s="8"/>
      <c r="E150" s="8"/>
      <c r="F150" s="52"/>
      <c r="G150" s="1"/>
      <c r="H150" s="57" t="str">
        <f>$B$97</f>
        <v>項目41</v>
      </c>
      <c r="I150" s="20"/>
      <c r="J150" s="8"/>
      <c r="K150" s="8"/>
      <c r="L150" s="52"/>
      <c r="M150" s="1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</row>
    <row r="151" spans="1:65" x14ac:dyDescent="0.2">
      <c r="A151" s="1"/>
      <c r="B151" s="57" t="str">
        <f>$B$98</f>
        <v>項目42</v>
      </c>
      <c r="C151" s="20"/>
      <c r="D151" s="8"/>
      <c r="E151" s="8"/>
      <c r="F151" s="52"/>
      <c r="G151" s="1"/>
      <c r="H151" s="57" t="str">
        <f>$B$98</f>
        <v>項目42</v>
      </c>
      <c r="I151" s="20"/>
      <c r="J151" s="8"/>
      <c r="K151" s="8"/>
      <c r="L151" s="52"/>
      <c r="M151" s="1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</row>
    <row r="152" spans="1:65" x14ac:dyDescent="0.2">
      <c r="A152" s="1"/>
      <c r="B152" s="57" t="str">
        <f>$B$99</f>
        <v>項目43</v>
      </c>
      <c r="C152" s="20"/>
      <c r="D152" s="8"/>
      <c r="E152" s="8"/>
      <c r="F152" s="52"/>
      <c r="G152" s="1"/>
      <c r="H152" s="57" t="str">
        <f>$B$99</f>
        <v>項目43</v>
      </c>
      <c r="I152" s="20"/>
      <c r="J152" s="8"/>
      <c r="K152" s="8"/>
      <c r="L152" s="52"/>
      <c r="M152" s="1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</row>
    <row r="153" spans="1:65" x14ac:dyDescent="0.2">
      <c r="A153" s="1"/>
      <c r="B153" s="57" t="str">
        <f>$B$100</f>
        <v>項目44</v>
      </c>
      <c r="C153" s="20"/>
      <c r="D153" s="8"/>
      <c r="E153" s="8"/>
      <c r="F153" s="52"/>
      <c r="G153" s="1"/>
      <c r="H153" s="57" t="str">
        <f>$B$100</f>
        <v>項目44</v>
      </c>
      <c r="I153" s="20"/>
      <c r="J153" s="8"/>
      <c r="K153" s="8"/>
      <c r="L153" s="52"/>
      <c r="M153" s="1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</row>
    <row r="154" spans="1:65" x14ac:dyDescent="0.2">
      <c r="A154" s="1"/>
      <c r="B154" s="57" t="str">
        <f>$B$101</f>
        <v>項目45</v>
      </c>
      <c r="C154" s="20"/>
      <c r="D154" s="8"/>
      <c r="E154" s="8"/>
      <c r="F154" s="52"/>
      <c r="G154" s="1"/>
      <c r="H154" s="57" t="str">
        <f>$B$101</f>
        <v>項目45</v>
      </c>
      <c r="I154" s="20"/>
      <c r="J154" s="8"/>
      <c r="K154" s="8"/>
      <c r="L154" s="52"/>
      <c r="M154" s="1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</row>
    <row r="155" spans="1:65" x14ac:dyDescent="0.2">
      <c r="A155" s="1"/>
      <c r="B155" s="57" t="str">
        <f>$B$102</f>
        <v>項目46</v>
      </c>
      <c r="C155" s="20"/>
      <c r="D155" s="8"/>
      <c r="E155" s="8"/>
      <c r="F155" s="52"/>
      <c r="G155" s="1"/>
      <c r="H155" s="57" t="str">
        <f>$B$102</f>
        <v>項目46</v>
      </c>
      <c r="I155" s="20"/>
      <c r="J155" s="8"/>
      <c r="K155" s="8"/>
      <c r="L155" s="52"/>
      <c r="M155" s="1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</row>
    <row r="156" spans="1:65" x14ac:dyDescent="0.2">
      <c r="A156" s="1"/>
      <c r="B156" s="57" t="str">
        <f>$B$103</f>
        <v>項目47</v>
      </c>
      <c r="C156" s="20"/>
      <c r="D156" s="8"/>
      <c r="E156" s="8"/>
      <c r="F156" s="52"/>
      <c r="G156" s="1"/>
      <c r="H156" s="57" t="str">
        <f>$B$103</f>
        <v>項目47</v>
      </c>
      <c r="I156" s="20"/>
      <c r="J156" s="8"/>
      <c r="K156" s="8"/>
      <c r="L156" s="52"/>
      <c r="M156" s="1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</row>
    <row r="157" spans="1:65" x14ac:dyDescent="0.2">
      <c r="A157" s="1"/>
      <c r="B157" s="57" t="str">
        <f>$B$104</f>
        <v>項目48</v>
      </c>
      <c r="C157" s="20"/>
      <c r="D157" s="8"/>
      <c r="E157" s="8"/>
      <c r="F157" s="52"/>
      <c r="G157" s="1"/>
      <c r="H157" s="57" t="str">
        <f>$B$104</f>
        <v>項目48</v>
      </c>
      <c r="I157" s="20"/>
      <c r="J157" s="8"/>
      <c r="K157" s="8"/>
      <c r="L157" s="52"/>
      <c r="M157" s="1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</row>
    <row r="158" spans="1:65" x14ac:dyDescent="0.2">
      <c r="A158" s="1"/>
      <c r="B158" s="57" t="str">
        <f>$B$105</f>
        <v>項目49</v>
      </c>
      <c r="C158" s="20"/>
      <c r="D158" s="8"/>
      <c r="E158" s="8"/>
      <c r="F158" s="52"/>
      <c r="G158" s="1"/>
      <c r="H158" s="57" t="str">
        <f>$B$105</f>
        <v>項目49</v>
      </c>
      <c r="I158" s="20"/>
      <c r="J158" s="8"/>
      <c r="K158" s="8"/>
      <c r="L158" s="52"/>
      <c r="M158" s="1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</row>
    <row r="159" spans="1:65" x14ac:dyDescent="0.2">
      <c r="A159" s="1"/>
      <c r="B159" s="58" t="str">
        <f>$B$106</f>
        <v>項目50</v>
      </c>
      <c r="C159" s="21"/>
      <c r="D159" s="7"/>
      <c r="E159" s="7"/>
      <c r="F159" s="54"/>
      <c r="G159" s="1"/>
      <c r="H159" s="58" t="str">
        <f>$B$106</f>
        <v>項目50</v>
      </c>
      <c r="I159" s="21"/>
      <c r="J159" s="7"/>
      <c r="K159" s="7"/>
      <c r="L159" s="54"/>
      <c r="M159" s="1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</row>
    <row r="160" spans="1:65" s="76" customFormat="1" x14ac:dyDescent="0.2">
      <c r="A160" s="5"/>
      <c r="B160" s="5"/>
      <c r="C160" s="26"/>
      <c r="D160" s="26"/>
      <c r="E160" s="26"/>
      <c r="F160" s="26"/>
      <c r="G160" s="5"/>
      <c r="H160" s="5"/>
      <c r="I160" s="26"/>
      <c r="J160" s="26"/>
      <c r="K160" s="26"/>
      <c r="L160" s="26"/>
      <c r="M160" s="5"/>
    </row>
    <row r="161" spans="1:65" ht="10.5" customHeight="1" x14ac:dyDescent="0.2">
      <c r="A161" s="1"/>
      <c r="B161" s="360" t="s">
        <v>43</v>
      </c>
      <c r="C161" s="353" t="s">
        <v>35</v>
      </c>
      <c r="D161" s="354"/>
      <c r="E161" s="354"/>
      <c r="F161" s="355"/>
      <c r="G161" s="1"/>
      <c r="H161" s="356" t="s">
        <v>95</v>
      </c>
      <c r="I161" s="353" t="s">
        <v>35</v>
      </c>
      <c r="J161" s="354"/>
      <c r="K161" s="354"/>
      <c r="L161" s="355"/>
      <c r="M161" s="1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</row>
    <row r="162" spans="1:65" ht="10.5" customHeight="1" x14ac:dyDescent="0.2">
      <c r="A162" s="1"/>
      <c r="B162" s="361"/>
      <c r="C162" s="14" t="s">
        <v>0</v>
      </c>
      <c r="D162" s="13" t="s">
        <v>1</v>
      </c>
      <c r="E162" s="12" t="s">
        <v>2</v>
      </c>
      <c r="F162" s="37" t="s">
        <v>3</v>
      </c>
      <c r="G162" s="1"/>
      <c r="H162" s="357"/>
      <c r="I162" s="14" t="s">
        <v>0</v>
      </c>
      <c r="J162" s="13" t="s">
        <v>1</v>
      </c>
      <c r="K162" s="12" t="s">
        <v>2</v>
      </c>
      <c r="L162" s="37" t="s">
        <v>3</v>
      </c>
      <c r="M162" s="1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</row>
    <row r="163" spans="1:65" x14ac:dyDescent="0.2">
      <c r="A163" s="1"/>
      <c r="B163" s="61" t="str">
        <f>$B$57</f>
        <v>加工食品</v>
      </c>
      <c r="C163" s="23"/>
      <c r="D163" s="9"/>
      <c r="E163" s="9"/>
      <c r="F163" s="53"/>
      <c r="G163" s="1"/>
      <c r="H163" s="61" t="str">
        <f>$B$57</f>
        <v>加工食品</v>
      </c>
      <c r="I163" s="23"/>
      <c r="J163" s="9"/>
      <c r="K163" s="9"/>
      <c r="L163" s="53"/>
      <c r="M163" s="1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</row>
    <row r="164" spans="1:65" x14ac:dyDescent="0.2">
      <c r="A164" s="1"/>
      <c r="B164" s="57" t="str">
        <f>$B$58</f>
        <v>生鮮食品</v>
      </c>
      <c r="C164" s="20"/>
      <c r="D164" s="8"/>
      <c r="E164" s="8"/>
      <c r="F164" s="52"/>
      <c r="G164" s="1"/>
      <c r="H164" s="57" t="str">
        <f>$B$58</f>
        <v>生鮮食品</v>
      </c>
      <c r="I164" s="20"/>
      <c r="J164" s="8"/>
      <c r="K164" s="8"/>
      <c r="L164" s="52"/>
      <c r="M164" s="1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</row>
    <row r="165" spans="1:65" x14ac:dyDescent="0.2">
      <c r="A165" s="1"/>
      <c r="B165" s="57" t="str">
        <f>$B$59</f>
        <v>菓子類</v>
      </c>
      <c r="C165" s="20"/>
      <c r="D165" s="8"/>
      <c r="E165" s="8"/>
      <c r="F165" s="52"/>
      <c r="G165" s="1"/>
      <c r="H165" s="57" t="str">
        <f>$B$59</f>
        <v>菓子類</v>
      </c>
      <c r="I165" s="20"/>
      <c r="J165" s="8"/>
      <c r="K165" s="8"/>
      <c r="L165" s="52"/>
      <c r="M165" s="1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1:65" x14ac:dyDescent="0.2">
      <c r="A166" s="1"/>
      <c r="B166" s="57" t="str">
        <f>$B$60</f>
        <v>項目4</v>
      </c>
      <c r="C166" s="20"/>
      <c r="D166" s="8"/>
      <c r="E166" s="8"/>
      <c r="F166" s="52"/>
      <c r="G166" s="1"/>
      <c r="H166" s="57" t="str">
        <f>$B$60</f>
        <v>項目4</v>
      </c>
      <c r="I166" s="20"/>
      <c r="J166" s="8"/>
      <c r="K166" s="8"/>
      <c r="L166" s="52"/>
      <c r="M166" s="1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1:65" x14ac:dyDescent="0.2">
      <c r="A167" s="1"/>
      <c r="B167" s="57" t="str">
        <f>$B$61</f>
        <v>項目5</v>
      </c>
      <c r="C167" s="20"/>
      <c r="D167" s="8"/>
      <c r="E167" s="8"/>
      <c r="F167" s="52"/>
      <c r="G167" s="1"/>
      <c r="H167" s="57" t="str">
        <f>$B$61</f>
        <v>項目5</v>
      </c>
      <c r="I167" s="20"/>
      <c r="J167" s="8"/>
      <c r="K167" s="8"/>
      <c r="L167" s="52"/>
      <c r="M167" s="1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1:65" x14ac:dyDescent="0.2">
      <c r="A168" s="1"/>
      <c r="B168" s="57" t="str">
        <f>$B$62</f>
        <v>項目6</v>
      </c>
      <c r="C168" s="20"/>
      <c r="D168" s="8"/>
      <c r="E168" s="8"/>
      <c r="F168" s="52"/>
      <c r="G168" s="1"/>
      <c r="H168" s="57" t="str">
        <f>$B$62</f>
        <v>項目6</v>
      </c>
      <c r="I168" s="20"/>
      <c r="J168" s="8"/>
      <c r="K168" s="8"/>
      <c r="L168" s="52"/>
      <c r="M168" s="1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1:65" x14ac:dyDescent="0.2">
      <c r="A169" s="1"/>
      <c r="B169" s="57" t="str">
        <f>$B$63</f>
        <v>項目7</v>
      </c>
      <c r="C169" s="20"/>
      <c r="D169" s="8"/>
      <c r="E169" s="8"/>
      <c r="F169" s="52"/>
      <c r="G169" s="1"/>
      <c r="H169" s="57" t="str">
        <f>$B$63</f>
        <v>項目7</v>
      </c>
      <c r="I169" s="20"/>
      <c r="J169" s="8"/>
      <c r="K169" s="8"/>
      <c r="L169" s="52"/>
      <c r="M169" s="1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1:65" x14ac:dyDescent="0.2">
      <c r="A170" s="1"/>
      <c r="B170" s="57" t="str">
        <f>$B$64</f>
        <v>項目8</v>
      </c>
      <c r="C170" s="20"/>
      <c r="D170" s="8"/>
      <c r="E170" s="8"/>
      <c r="F170" s="52"/>
      <c r="G170" s="1"/>
      <c r="H170" s="57" t="str">
        <f>$B$64</f>
        <v>項目8</v>
      </c>
      <c r="I170" s="20"/>
      <c r="J170" s="8"/>
      <c r="K170" s="8"/>
      <c r="L170" s="52"/>
      <c r="M170" s="1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1:65" x14ac:dyDescent="0.2">
      <c r="A171" s="1"/>
      <c r="B171" s="57" t="str">
        <f>$B$65</f>
        <v>項目9</v>
      </c>
      <c r="C171" s="20"/>
      <c r="D171" s="8"/>
      <c r="E171" s="8"/>
      <c r="F171" s="52"/>
      <c r="G171" s="1"/>
      <c r="H171" s="57" t="str">
        <f>$B$65</f>
        <v>項目9</v>
      </c>
      <c r="I171" s="20"/>
      <c r="J171" s="8"/>
      <c r="K171" s="8"/>
      <c r="L171" s="52"/>
      <c r="M171" s="1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1:65" x14ac:dyDescent="0.2">
      <c r="A172" s="1"/>
      <c r="B172" s="57" t="str">
        <f>$B$66</f>
        <v>項目10</v>
      </c>
      <c r="C172" s="20"/>
      <c r="D172" s="8"/>
      <c r="E172" s="8"/>
      <c r="F172" s="52"/>
      <c r="G172" s="1"/>
      <c r="H172" s="57" t="str">
        <f>$B$66</f>
        <v>項目10</v>
      </c>
      <c r="I172" s="20"/>
      <c r="J172" s="8"/>
      <c r="K172" s="8"/>
      <c r="L172" s="52"/>
      <c r="M172" s="1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1:65" x14ac:dyDescent="0.2">
      <c r="A173" s="1"/>
      <c r="B173" s="57" t="str">
        <f>$B$67</f>
        <v>項目11</v>
      </c>
      <c r="C173" s="20"/>
      <c r="D173" s="8"/>
      <c r="E173" s="8"/>
      <c r="F173" s="52"/>
      <c r="G173" s="1"/>
      <c r="H173" s="57" t="str">
        <f>$B$67</f>
        <v>項目11</v>
      </c>
      <c r="I173" s="20"/>
      <c r="J173" s="8"/>
      <c r="K173" s="8"/>
      <c r="L173" s="52"/>
      <c r="M173" s="1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1:65" x14ac:dyDescent="0.2">
      <c r="A174" s="1"/>
      <c r="B174" s="57" t="str">
        <f>$B$68</f>
        <v>項目12</v>
      </c>
      <c r="C174" s="20"/>
      <c r="D174" s="8"/>
      <c r="E174" s="8"/>
      <c r="F174" s="52"/>
      <c r="G174" s="1"/>
      <c r="H174" s="57" t="str">
        <f>$B$68</f>
        <v>項目12</v>
      </c>
      <c r="I174" s="20"/>
      <c r="J174" s="8"/>
      <c r="K174" s="8"/>
      <c r="L174" s="52"/>
      <c r="M174" s="1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1:65" x14ac:dyDescent="0.2">
      <c r="A175" s="1"/>
      <c r="B175" s="57" t="str">
        <f>$B$69</f>
        <v>項目13</v>
      </c>
      <c r="C175" s="20"/>
      <c r="D175" s="8"/>
      <c r="E175" s="8"/>
      <c r="F175" s="52"/>
      <c r="G175" s="1"/>
      <c r="H175" s="57" t="str">
        <f>$B$69</f>
        <v>項目13</v>
      </c>
      <c r="I175" s="20"/>
      <c r="J175" s="8"/>
      <c r="K175" s="8"/>
      <c r="L175" s="52"/>
      <c r="M175" s="1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1:65" x14ac:dyDescent="0.2">
      <c r="A176" s="1"/>
      <c r="B176" s="57" t="str">
        <f>$B$70</f>
        <v>項目14</v>
      </c>
      <c r="C176" s="20"/>
      <c r="D176" s="8"/>
      <c r="E176" s="8"/>
      <c r="F176" s="52"/>
      <c r="G176" s="1"/>
      <c r="H176" s="57" t="str">
        <f>$B$70</f>
        <v>項目14</v>
      </c>
      <c r="I176" s="20"/>
      <c r="J176" s="8"/>
      <c r="K176" s="8"/>
      <c r="L176" s="52"/>
      <c r="M176" s="1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1:65" x14ac:dyDescent="0.2">
      <c r="A177" s="1"/>
      <c r="B177" s="57" t="str">
        <f>$B$71</f>
        <v>項目15</v>
      </c>
      <c r="C177" s="20"/>
      <c r="D177" s="8"/>
      <c r="E177" s="8"/>
      <c r="F177" s="52"/>
      <c r="G177" s="1"/>
      <c r="H177" s="57" t="str">
        <f>$B$71</f>
        <v>項目15</v>
      </c>
      <c r="I177" s="20"/>
      <c r="J177" s="8"/>
      <c r="K177" s="8"/>
      <c r="L177" s="52"/>
      <c r="M177" s="1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1:65" x14ac:dyDescent="0.2">
      <c r="A178" s="1"/>
      <c r="B178" s="57" t="str">
        <f>$B$72</f>
        <v>項目16</v>
      </c>
      <c r="C178" s="20"/>
      <c r="D178" s="8"/>
      <c r="E178" s="8"/>
      <c r="F178" s="52"/>
      <c r="G178" s="1"/>
      <c r="H178" s="57" t="str">
        <f>$B$72</f>
        <v>項目16</v>
      </c>
      <c r="I178" s="20"/>
      <c r="J178" s="8"/>
      <c r="K178" s="8"/>
      <c r="L178" s="52"/>
      <c r="M178" s="1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1:65" x14ac:dyDescent="0.2">
      <c r="A179" s="1"/>
      <c r="B179" s="57" t="str">
        <f>$B$73</f>
        <v>項目17</v>
      </c>
      <c r="C179" s="20"/>
      <c r="D179" s="8"/>
      <c r="E179" s="8"/>
      <c r="F179" s="52"/>
      <c r="G179" s="1"/>
      <c r="H179" s="57" t="str">
        <f>$B$73</f>
        <v>項目17</v>
      </c>
      <c r="I179" s="20"/>
      <c r="J179" s="8"/>
      <c r="K179" s="8"/>
      <c r="L179" s="52"/>
      <c r="M179" s="1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1:65" x14ac:dyDescent="0.2">
      <c r="A180" s="1"/>
      <c r="B180" s="57" t="str">
        <f>$B$74</f>
        <v>項目18</v>
      </c>
      <c r="C180" s="20"/>
      <c r="D180" s="8"/>
      <c r="E180" s="8"/>
      <c r="F180" s="52"/>
      <c r="G180" s="1"/>
      <c r="H180" s="57" t="str">
        <f>$B$74</f>
        <v>項目18</v>
      </c>
      <c r="I180" s="20"/>
      <c r="J180" s="8"/>
      <c r="K180" s="8"/>
      <c r="L180" s="52"/>
      <c r="M180" s="1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1:65" x14ac:dyDescent="0.2">
      <c r="A181" s="1"/>
      <c r="B181" s="57" t="str">
        <f>$B$75</f>
        <v>項目19</v>
      </c>
      <c r="C181" s="20"/>
      <c r="D181" s="8"/>
      <c r="E181" s="8"/>
      <c r="F181" s="52"/>
      <c r="G181" s="1"/>
      <c r="H181" s="57" t="str">
        <f>$B$75</f>
        <v>項目19</v>
      </c>
      <c r="I181" s="20"/>
      <c r="J181" s="8"/>
      <c r="K181" s="8"/>
      <c r="L181" s="52"/>
      <c r="M181" s="1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1:65" x14ac:dyDescent="0.2">
      <c r="A182" s="1"/>
      <c r="B182" s="57" t="str">
        <f>$B$76</f>
        <v>項目20</v>
      </c>
      <c r="C182" s="20"/>
      <c r="D182" s="8"/>
      <c r="E182" s="8"/>
      <c r="F182" s="52"/>
      <c r="G182" s="1"/>
      <c r="H182" s="57" t="str">
        <f>$B$76</f>
        <v>項目20</v>
      </c>
      <c r="I182" s="20"/>
      <c r="J182" s="8"/>
      <c r="K182" s="8"/>
      <c r="L182" s="52"/>
      <c r="M182" s="1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1:65" x14ac:dyDescent="0.2">
      <c r="A183" s="1"/>
      <c r="B183" s="57" t="str">
        <f>$B$77</f>
        <v>項目21</v>
      </c>
      <c r="C183" s="20"/>
      <c r="D183" s="8"/>
      <c r="E183" s="8"/>
      <c r="F183" s="52"/>
      <c r="G183" s="1"/>
      <c r="H183" s="57" t="str">
        <f>$B$77</f>
        <v>項目21</v>
      </c>
      <c r="I183" s="20"/>
      <c r="J183" s="8"/>
      <c r="K183" s="8"/>
      <c r="L183" s="52"/>
      <c r="M183" s="1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1:65" x14ac:dyDescent="0.2">
      <c r="A184" s="1"/>
      <c r="B184" s="57" t="str">
        <f>$B$78</f>
        <v>項目22</v>
      </c>
      <c r="C184" s="20"/>
      <c r="D184" s="8"/>
      <c r="E184" s="8"/>
      <c r="F184" s="52"/>
      <c r="G184" s="1"/>
      <c r="H184" s="57" t="str">
        <f>$B$78</f>
        <v>項目22</v>
      </c>
      <c r="I184" s="20"/>
      <c r="J184" s="8"/>
      <c r="K184" s="8"/>
      <c r="L184" s="52"/>
      <c r="M184" s="1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1:65" x14ac:dyDescent="0.2">
      <c r="A185" s="1"/>
      <c r="B185" s="57" t="str">
        <f>$B$79</f>
        <v>項目23</v>
      </c>
      <c r="C185" s="20"/>
      <c r="D185" s="8"/>
      <c r="E185" s="8"/>
      <c r="F185" s="52"/>
      <c r="G185" s="1"/>
      <c r="H185" s="57" t="str">
        <f>$B$79</f>
        <v>項目23</v>
      </c>
      <c r="I185" s="20"/>
      <c r="J185" s="8"/>
      <c r="K185" s="8"/>
      <c r="L185" s="52"/>
      <c r="M185" s="1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1:65" x14ac:dyDescent="0.2">
      <c r="A186" s="1"/>
      <c r="B186" s="57" t="str">
        <f>$B$80</f>
        <v>項目24</v>
      </c>
      <c r="C186" s="20"/>
      <c r="D186" s="8"/>
      <c r="E186" s="8"/>
      <c r="F186" s="52"/>
      <c r="G186" s="1"/>
      <c r="H186" s="57" t="str">
        <f>$B$80</f>
        <v>項目24</v>
      </c>
      <c r="I186" s="20"/>
      <c r="J186" s="8"/>
      <c r="K186" s="8"/>
      <c r="L186" s="52"/>
      <c r="M186" s="1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1:65" x14ac:dyDescent="0.2">
      <c r="A187" s="1"/>
      <c r="B187" s="57" t="str">
        <f>$B$81</f>
        <v>項目25</v>
      </c>
      <c r="C187" s="20"/>
      <c r="D187" s="8"/>
      <c r="E187" s="8"/>
      <c r="F187" s="52"/>
      <c r="G187" s="1"/>
      <c r="H187" s="57" t="str">
        <f>$B$81</f>
        <v>項目25</v>
      </c>
      <c r="I187" s="20"/>
      <c r="J187" s="8"/>
      <c r="K187" s="8"/>
      <c r="L187" s="52"/>
      <c r="M187" s="1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1:65" x14ac:dyDescent="0.2">
      <c r="A188" s="1"/>
      <c r="B188" s="57" t="str">
        <f>$B$82</f>
        <v>項目26</v>
      </c>
      <c r="C188" s="20"/>
      <c r="D188" s="8"/>
      <c r="E188" s="8"/>
      <c r="F188" s="52"/>
      <c r="G188" s="1"/>
      <c r="H188" s="57" t="str">
        <f>$B$82</f>
        <v>項目26</v>
      </c>
      <c r="I188" s="20"/>
      <c r="J188" s="8"/>
      <c r="K188" s="8"/>
      <c r="L188" s="52"/>
      <c r="M188" s="1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1:65" x14ac:dyDescent="0.2">
      <c r="A189" s="1"/>
      <c r="B189" s="57" t="str">
        <f>$B$83</f>
        <v>項目27</v>
      </c>
      <c r="C189" s="20"/>
      <c r="D189" s="8"/>
      <c r="E189" s="8"/>
      <c r="F189" s="52"/>
      <c r="G189" s="1"/>
      <c r="H189" s="57" t="str">
        <f>$B$83</f>
        <v>項目27</v>
      </c>
      <c r="I189" s="20"/>
      <c r="J189" s="8"/>
      <c r="K189" s="8"/>
      <c r="L189" s="52"/>
      <c r="M189" s="1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1:65" x14ac:dyDescent="0.2">
      <c r="A190" s="1"/>
      <c r="B190" s="57" t="str">
        <f>$B$84</f>
        <v>項目28</v>
      </c>
      <c r="C190" s="20"/>
      <c r="D190" s="8"/>
      <c r="E190" s="8"/>
      <c r="F190" s="52"/>
      <c r="G190" s="1"/>
      <c r="H190" s="57" t="str">
        <f>$B$84</f>
        <v>項目28</v>
      </c>
      <c r="I190" s="20"/>
      <c r="J190" s="8"/>
      <c r="K190" s="8"/>
      <c r="L190" s="52"/>
      <c r="M190" s="1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1:65" x14ac:dyDescent="0.2">
      <c r="A191" s="1"/>
      <c r="B191" s="57" t="str">
        <f>$B$85</f>
        <v>項目29</v>
      </c>
      <c r="C191" s="20"/>
      <c r="D191" s="8"/>
      <c r="E191" s="8"/>
      <c r="F191" s="52"/>
      <c r="G191" s="1"/>
      <c r="H191" s="57" t="str">
        <f>$B$85</f>
        <v>項目29</v>
      </c>
      <c r="I191" s="20"/>
      <c r="J191" s="8"/>
      <c r="K191" s="8"/>
      <c r="L191" s="52"/>
      <c r="M191" s="1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1:65" x14ac:dyDescent="0.2">
      <c r="A192" s="1"/>
      <c r="B192" s="57" t="str">
        <f>$B$86</f>
        <v>項目30</v>
      </c>
      <c r="C192" s="20"/>
      <c r="D192" s="8"/>
      <c r="E192" s="8"/>
      <c r="F192" s="52"/>
      <c r="G192" s="1"/>
      <c r="H192" s="57" t="str">
        <f>$B$86</f>
        <v>項目30</v>
      </c>
      <c r="I192" s="20"/>
      <c r="J192" s="8"/>
      <c r="K192" s="8"/>
      <c r="L192" s="52"/>
      <c r="M192" s="1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1:65" x14ac:dyDescent="0.2">
      <c r="A193" s="1"/>
      <c r="B193" s="57" t="str">
        <f>$B$87</f>
        <v>項目31</v>
      </c>
      <c r="C193" s="20"/>
      <c r="D193" s="8"/>
      <c r="E193" s="8"/>
      <c r="F193" s="52"/>
      <c r="G193" s="1"/>
      <c r="H193" s="57" t="str">
        <f>$B$87</f>
        <v>項目31</v>
      </c>
      <c r="I193" s="20"/>
      <c r="J193" s="8"/>
      <c r="K193" s="8"/>
      <c r="L193" s="52"/>
      <c r="M193" s="1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1:65" x14ac:dyDescent="0.2">
      <c r="A194" s="1"/>
      <c r="B194" s="57" t="str">
        <f>$B$88</f>
        <v>項目32</v>
      </c>
      <c r="C194" s="20"/>
      <c r="D194" s="8"/>
      <c r="E194" s="8"/>
      <c r="F194" s="52"/>
      <c r="G194" s="1"/>
      <c r="H194" s="57" t="str">
        <f>$B$88</f>
        <v>項目32</v>
      </c>
      <c r="I194" s="20"/>
      <c r="J194" s="8"/>
      <c r="K194" s="8"/>
      <c r="L194" s="52"/>
      <c r="M194" s="1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1:65" x14ac:dyDescent="0.2">
      <c r="A195" s="1"/>
      <c r="B195" s="57" t="str">
        <f>$B$89</f>
        <v>項目33</v>
      </c>
      <c r="C195" s="20"/>
      <c r="D195" s="8"/>
      <c r="E195" s="8"/>
      <c r="F195" s="52"/>
      <c r="G195" s="1"/>
      <c r="H195" s="57" t="str">
        <f>$B$89</f>
        <v>項目33</v>
      </c>
      <c r="I195" s="20"/>
      <c r="J195" s="8"/>
      <c r="K195" s="8"/>
      <c r="L195" s="52"/>
      <c r="M195" s="1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1:65" x14ac:dyDescent="0.2">
      <c r="A196" s="1"/>
      <c r="B196" s="57" t="str">
        <f>$B$90</f>
        <v>項目34</v>
      </c>
      <c r="C196" s="20"/>
      <c r="D196" s="8"/>
      <c r="E196" s="8"/>
      <c r="F196" s="52"/>
      <c r="G196" s="1"/>
      <c r="H196" s="57" t="str">
        <f>$B$90</f>
        <v>項目34</v>
      </c>
      <c r="I196" s="20"/>
      <c r="J196" s="8"/>
      <c r="K196" s="8"/>
      <c r="L196" s="52"/>
      <c r="M196" s="1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1:65" x14ac:dyDescent="0.2">
      <c r="A197" s="1"/>
      <c r="B197" s="57" t="str">
        <f>$B$91</f>
        <v>項目35</v>
      </c>
      <c r="C197" s="20"/>
      <c r="D197" s="8"/>
      <c r="E197" s="8"/>
      <c r="F197" s="52"/>
      <c r="G197" s="1"/>
      <c r="H197" s="57" t="str">
        <f>$B$91</f>
        <v>項目35</v>
      </c>
      <c r="I197" s="20"/>
      <c r="J197" s="8"/>
      <c r="K197" s="8"/>
      <c r="L197" s="52"/>
      <c r="M197" s="1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1:65" x14ac:dyDescent="0.2">
      <c r="A198" s="1"/>
      <c r="B198" s="57" t="str">
        <f>$B$72</f>
        <v>項目16</v>
      </c>
      <c r="C198" s="20"/>
      <c r="D198" s="8"/>
      <c r="E198" s="8"/>
      <c r="F198" s="52"/>
      <c r="G198" s="1"/>
      <c r="H198" s="57" t="str">
        <f>$B$92</f>
        <v>項目36</v>
      </c>
      <c r="I198" s="20"/>
      <c r="J198" s="8"/>
      <c r="K198" s="8"/>
      <c r="L198" s="52"/>
      <c r="M198" s="1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1:65" x14ac:dyDescent="0.2">
      <c r="A199" s="1"/>
      <c r="B199" s="57" t="str">
        <f>$B$93</f>
        <v>項目37</v>
      </c>
      <c r="C199" s="20"/>
      <c r="D199" s="8"/>
      <c r="E199" s="8"/>
      <c r="F199" s="52"/>
      <c r="G199" s="1"/>
      <c r="H199" s="57" t="str">
        <f>$B$93</f>
        <v>項目37</v>
      </c>
      <c r="I199" s="20"/>
      <c r="J199" s="8"/>
      <c r="K199" s="8"/>
      <c r="L199" s="52"/>
      <c r="M199" s="1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1:65" x14ac:dyDescent="0.2">
      <c r="A200" s="1"/>
      <c r="B200" s="57" t="str">
        <f>$B$94</f>
        <v>項目38</v>
      </c>
      <c r="C200" s="20"/>
      <c r="D200" s="8"/>
      <c r="E200" s="8"/>
      <c r="F200" s="52"/>
      <c r="G200" s="1"/>
      <c r="H200" s="57" t="str">
        <f>$B$94</f>
        <v>項目38</v>
      </c>
      <c r="I200" s="20"/>
      <c r="J200" s="8"/>
      <c r="K200" s="8"/>
      <c r="L200" s="52"/>
      <c r="M200" s="1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1:65" x14ac:dyDescent="0.2">
      <c r="A201" s="1"/>
      <c r="B201" s="57" t="str">
        <f>$B$95</f>
        <v>項目39</v>
      </c>
      <c r="C201" s="20"/>
      <c r="D201" s="8"/>
      <c r="E201" s="8"/>
      <c r="F201" s="52"/>
      <c r="G201" s="1"/>
      <c r="H201" s="57" t="str">
        <f>$B$95</f>
        <v>項目39</v>
      </c>
      <c r="I201" s="20"/>
      <c r="J201" s="8"/>
      <c r="K201" s="8"/>
      <c r="L201" s="52"/>
      <c r="M201" s="1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  <row r="202" spans="1:65" x14ac:dyDescent="0.2">
      <c r="A202" s="1"/>
      <c r="B202" s="57" t="str">
        <f>$B$96</f>
        <v>項目40</v>
      </c>
      <c r="C202" s="20"/>
      <c r="D202" s="8"/>
      <c r="E202" s="8"/>
      <c r="F202" s="52"/>
      <c r="G202" s="1"/>
      <c r="H202" s="57" t="str">
        <f>$B$96</f>
        <v>項目40</v>
      </c>
      <c r="I202" s="20"/>
      <c r="J202" s="8"/>
      <c r="K202" s="8"/>
      <c r="L202" s="52"/>
      <c r="M202" s="1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</row>
    <row r="203" spans="1:65" x14ac:dyDescent="0.2">
      <c r="A203" s="1"/>
      <c r="B203" s="57" t="str">
        <f>$B$97</f>
        <v>項目41</v>
      </c>
      <c r="C203" s="20"/>
      <c r="D203" s="8"/>
      <c r="E203" s="8"/>
      <c r="F203" s="52"/>
      <c r="G203" s="1"/>
      <c r="H203" s="57" t="str">
        <f>$B$97</f>
        <v>項目41</v>
      </c>
      <c r="I203" s="20"/>
      <c r="J203" s="8"/>
      <c r="K203" s="8"/>
      <c r="L203" s="52"/>
      <c r="M203" s="1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</row>
    <row r="204" spans="1:65" x14ac:dyDescent="0.2">
      <c r="A204" s="1"/>
      <c r="B204" s="57" t="str">
        <f>$B$98</f>
        <v>項目42</v>
      </c>
      <c r="C204" s="20"/>
      <c r="D204" s="8"/>
      <c r="E204" s="8"/>
      <c r="F204" s="52"/>
      <c r="G204" s="1"/>
      <c r="H204" s="57" t="str">
        <f>$B$98</f>
        <v>項目42</v>
      </c>
      <c r="I204" s="20"/>
      <c r="J204" s="8"/>
      <c r="K204" s="8"/>
      <c r="L204" s="52"/>
      <c r="M204" s="1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</row>
    <row r="205" spans="1:65" x14ac:dyDescent="0.2">
      <c r="A205" s="1"/>
      <c r="B205" s="57" t="str">
        <f>$B$99</f>
        <v>項目43</v>
      </c>
      <c r="C205" s="20"/>
      <c r="D205" s="8"/>
      <c r="E205" s="8"/>
      <c r="F205" s="52"/>
      <c r="G205" s="1"/>
      <c r="H205" s="57" t="str">
        <f>$B$99</f>
        <v>項目43</v>
      </c>
      <c r="I205" s="20"/>
      <c r="J205" s="8"/>
      <c r="K205" s="8"/>
      <c r="L205" s="52"/>
      <c r="M205" s="1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</row>
    <row r="206" spans="1:65" x14ac:dyDescent="0.2">
      <c r="A206" s="1"/>
      <c r="B206" s="57" t="str">
        <f>$B$100</f>
        <v>項目44</v>
      </c>
      <c r="C206" s="20"/>
      <c r="D206" s="8"/>
      <c r="E206" s="8"/>
      <c r="F206" s="52"/>
      <c r="G206" s="1"/>
      <c r="H206" s="57" t="str">
        <f>$B$100</f>
        <v>項目44</v>
      </c>
      <c r="I206" s="20"/>
      <c r="J206" s="8"/>
      <c r="K206" s="8"/>
      <c r="L206" s="52"/>
      <c r="M206" s="1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</row>
    <row r="207" spans="1:65" x14ac:dyDescent="0.2">
      <c r="A207" s="1"/>
      <c r="B207" s="57" t="str">
        <f>$B$101</f>
        <v>項目45</v>
      </c>
      <c r="C207" s="20"/>
      <c r="D207" s="8"/>
      <c r="E207" s="8"/>
      <c r="F207" s="52"/>
      <c r="G207" s="1"/>
      <c r="H207" s="57" t="str">
        <f>$B$101</f>
        <v>項目45</v>
      </c>
      <c r="I207" s="20"/>
      <c r="J207" s="8"/>
      <c r="K207" s="8"/>
      <c r="L207" s="52"/>
      <c r="M207" s="1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</row>
    <row r="208" spans="1:65" x14ac:dyDescent="0.2">
      <c r="A208" s="1"/>
      <c r="B208" s="57" t="str">
        <f>$B$102</f>
        <v>項目46</v>
      </c>
      <c r="C208" s="20"/>
      <c r="D208" s="8"/>
      <c r="E208" s="8"/>
      <c r="F208" s="52"/>
      <c r="G208" s="1"/>
      <c r="H208" s="57" t="str">
        <f>$B$102</f>
        <v>項目46</v>
      </c>
      <c r="I208" s="20"/>
      <c r="J208" s="8"/>
      <c r="K208" s="8"/>
      <c r="L208" s="52"/>
      <c r="M208" s="1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</row>
    <row r="209" spans="1:65" x14ac:dyDescent="0.2">
      <c r="A209" s="1"/>
      <c r="B209" s="57" t="str">
        <f>$B$103</f>
        <v>項目47</v>
      </c>
      <c r="C209" s="20"/>
      <c r="D209" s="8"/>
      <c r="E209" s="8"/>
      <c r="F209" s="52"/>
      <c r="G209" s="1"/>
      <c r="H209" s="57" t="str">
        <f>$B$103</f>
        <v>項目47</v>
      </c>
      <c r="I209" s="20"/>
      <c r="J209" s="8"/>
      <c r="K209" s="8"/>
      <c r="L209" s="52"/>
      <c r="M209" s="1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</row>
    <row r="210" spans="1:65" x14ac:dyDescent="0.2">
      <c r="A210" s="1"/>
      <c r="B210" s="57" t="str">
        <f>$B$104</f>
        <v>項目48</v>
      </c>
      <c r="C210" s="20"/>
      <c r="D210" s="8"/>
      <c r="E210" s="8"/>
      <c r="F210" s="52"/>
      <c r="G210" s="1"/>
      <c r="H210" s="57" t="str">
        <f>$B$104</f>
        <v>項目48</v>
      </c>
      <c r="I210" s="20"/>
      <c r="J210" s="8"/>
      <c r="K210" s="8"/>
      <c r="L210" s="52"/>
      <c r="M210" s="1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</row>
    <row r="211" spans="1:65" x14ac:dyDescent="0.2">
      <c r="A211" s="1"/>
      <c r="B211" s="57" t="str">
        <f>$B$105</f>
        <v>項目49</v>
      </c>
      <c r="C211" s="20"/>
      <c r="D211" s="8"/>
      <c r="E211" s="8"/>
      <c r="F211" s="52"/>
      <c r="G211" s="1"/>
      <c r="H211" s="57" t="str">
        <f>$B$105</f>
        <v>項目49</v>
      </c>
      <c r="I211" s="20"/>
      <c r="J211" s="8"/>
      <c r="K211" s="8"/>
      <c r="L211" s="52"/>
      <c r="M211" s="1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</row>
    <row r="212" spans="1:65" x14ac:dyDescent="0.2">
      <c r="A212" s="1"/>
      <c r="B212" s="58" t="str">
        <f>$B$106</f>
        <v>項目50</v>
      </c>
      <c r="C212" s="21"/>
      <c r="D212" s="7"/>
      <c r="E212" s="7"/>
      <c r="F212" s="54"/>
      <c r="G212" s="1"/>
      <c r="H212" s="58" t="str">
        <f>$B$106</f>
        <v>項目50</v>
      </c>
      <c r="I212" s="21"/>
      <c r="J212" s="7"/>
      <c r="K212" s="7"/>
      <c r="L212" s="54"/>
      <c r="M212" s="1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</row>
    <row r="213" spans="1:65" s="76" customFormat="1" x14ac:dyDescent="0.2">
      <c r="A213" s="5"/>
      <c r="B213" s="5"/>
      <c r="C213" s="26">
        <v>0</v>
      </c>
      <c r="D213" s="26"/>
      <c r="E213" s="26"/>
      <c r="F213" s="26"/>
      <c r="G213" s="5">
        <v>1</v>
      </c>
      <c r="H213" s="5"/>
      <c r="I213" s="26"/>
      <c r="J213" s="26"/>
      <c r="K213" s="26">
        <v>2</v>
      </c>
      <c r="L213" s="26"/>
      <c r="M213" s="5"/>
      <c r="N213" s="5"/>
      <c r="O213" s="5">
        <v>3</v>
      </c>
      <c r="P213" s="5"/>
      <c r="Q213" s="5"/>
      <c r="R213" s="5"/>
      <c r="S213" s="5">
        <v>4</v>
      </c>
      <c r="T213" s="5"/>
      <c r="U213" s="5"/>
      <c r="V213" s="5"/>
      <c r="W213" s="5">
        <v>5</v>
      </c>
      <c r="X213" s="5"/>
      <c r="Y213" s="5"/>
      <c r="Z213" s="5"/>
      <c r="AA213" s="5">
        <v>6</v>
      </c>
      <c r="AB213" s="5"/>
      <c r="AC213" s="5"/>
      <c r="AD213" s="5"/>
      <c r="AE213" s="5">
        <v>7</v>
      </c>
      <c r="AF213" s="5"/>
      <c r="AG213" s="5"/>
      <c r="AH213" s="5"/>
      <c r="AI213" s="5">
        <v>8</v>
      </c>
      <c r="AJ213" s="5"/>
      <c r="AK213" s="5"/>
      <c r="AL213" s="5"/>
      <c r="AM213" s="5">
        <v>9</v>
      </c>
      <c r="AN213" s="5"/>
      <c r="AO213" s="5"/>
      <c r="AP213" s="5"/>
      <c r="AQ213" s="5">
        <v>10</v>
      </c>
      <c r="AR213" s="5"/>
      <c r="AS213" s="5"/>
      <c r="AT213" s="5"/>
      <c r="AU213" s="5">
        <v>11</v>
      </c>
      <c r="AV213" s="5"/>
      <c r="AW213" s="5"/>
      <c r="AX213" s="5"/>
      <c r="AY213" s="5"/>
    </row>
    <row r="214" spans="1:65" s="145" customFormat="1" ht="10.5" customHeight="1" x14ac:dyDescent="0.2">
      <c r="A214" s="78"/>
      <c r="B214" s="358" t="s">
        <v>36</v>
      </c>
      <c r="C214" s="15" t="str">
        <f>INDEX(INFO!$AC$4:$AN$5,1,DATA!C$213+1)</f>
        <v>4月</v>
      </c>
      <c r="D214" s="4"/>
      <c r="E214" s="4"/>
      <c r="F214" s="16"/>
      <c r="G214" s="15" t="str">
        <f>INDEX(INFO!$AC$4:$AN$5,1,DATA!G$213+1)</f>
        <v>5月</v>
      </c>
      <c r="H214" s="4"/>
      <c r="I214" s="4"/>
      <c r="J214" s="16"/>
      <c r="K214" s="15" t="str">
        <f>INDEX(INFO!$AC$4:$AN$5,1,DATA!K$213+1)</f>
        <v>6月</v>
      </c>
      <c r="L214" s="4"/>
      <c r="M214" s="4"/>
      <c r="N214" s="16"/>
      <c r="O214" s="15" t="str">
        <f>INDEX(INFO!$AC$4:$AN$5,1,DATA!O$213+1)</f>
        <v>7月</v>
      </c>
      <c r="P214" s="4"/>
      <c r="Q214" s="4"/>
      <c r="R214" s="16"/>
      <c r="S214" s="15" t="str">
        <f>INDEX(INFO!$AC$4:$AN$5,1,DATA!S$213+1)</f>
        <v>8月</v>
      </c>
      <c r="T214" s="4"/>
      <c r="U214" s="4"/>
      <c r="V214" s="16"/>
      <c r="W214" s="15" t="str">
        <f>INDEX(INFO!$AC$4:$AN$5,1,DATA!W$213+1)</f>
        <v>9月</v>
      </c>
      <c r="X214" s="4"/>
      <c r="Y214" s="4"/>
      <c r="Z214" s="16"/>
      <c r="AA214" s="15" t="str">
        <f>INDEX(INFO!$AC$4:$AN$5,1,DATA!AA$213+1)</f>
        <v>10月</v>
      </c>
      <c r="AB214" s="4"/>
      <c r="AC214" s="4"/>
      <c r="AD214" s="16"/>
      <c r="AE214" s="15" t="str">
        <f>INDEX(INFO!$AC$4:$AN$5,1,DATA!AE$213+1)</f>
        <v>11月</v>
      </c>
      <c r="AF214" s="4"/>
      <c r="AG214" s="4"/>
      <c r="AH214" s="16"/>
      <c r="AI214" s="15" t="str">
        <f>INDEX(INFO!$AC$4:$AN$5,1,DATA!AI$213+1)</f>
        <v>12月</v>
      </c>
      <c r="AJ214" s="4"/>
      <c r="AK214" s="4"/>
      <c r="AL214" s="16"/>
      <c r="AM214" s="15" t="str">
        <f>INDEX(INFO!$AC$4:$AN$5,1,DATA!AM$213+1)</f>
        <v>1月</v>
      </c>
      <c r="AN214" s="4"/>
      <c r="AO214" s="4"/>
      <c r="AP214" s="16"/>
      <c r="AQ214" s="15" t="str">
        <f>INDEX(INFO!$AC$4:$AN$5,1,DATA!AQ$213+1)</f>
        <v>2月</v>
      </c>
      <c r="AR214" s="4"/>
      <c r="AS214" s="4"/>
      <c r="AT214" s="16"/>
      <c r="AU214" s="15" t="str">
        <f>INDEX(INFO!$AC$4:$AN$5,1,DATA!AU$213+1)</f>
        <v>3月</v>
      </c>
      <c r="AV214" s="4"/>
      <c r="AW214" s="4"/>
      <c r="AX214" s="16"/>
      <c r="AY214" s="78"/>
    </row>
    <row r="215" spans="1:65" s="145" customFormat="1" x14ac:dyDescent="0.2">
      <c r="A215" s="78"/>
      <c r="B215" s="359"/>
      <c r="C215" s="14" t="s">
        <v>0</v>
      </c>
      <c r="D215" s="13" t="s">
        <v>1</v>
      </c>
      <c r="E215" s="12" t="s">
        <v>2</v>
      </c>
      <c r="F215" s="17" t="s">
        <v>3</v>
      </c>
      <c r="G215" s="14" t="s">
        <v>0</v>
      </c>
      <c r="H215" s="13" t="s">
        <v>1</v>
      </c>
      <c r="I215" s="12" t="s">
        <v>2</v>
      </c>
      <c r="J215" s="17" t="s">
        <v>3</v>
      </c>
      <c r="K215" s="14" t="s">
        <v>0</v>
      </c>
      <c r="L215" s="13" t="s">
        <v>1</v>
      </c>
      <c r="M215" s="12" t="s">
        <v>2</v>
      </c>
      <c r="N215" s="17" t="s">
        <v>3</v>
      </c>
      <c r="O215" s="14" t="s">
        <v>0</v>
      </c>
      <c r="P215" s="13" t="s">
        <v>1</v>
      </c>
      <c r="Q215" s="12" t="s">
        <v>2</v>
      </c>
      <c r="R215" s="17" t="s">
        <v>3</v>
      </c>
      <c r="S215" s="14" t="s">
        <v>0</v>
      </c>
      <c r="T215" s="13" t="s">
        <v>1</v>
      </c>
      <c r="U215" s="12" t="s">
        <v>2</v>
      </c>
      <c r="V215" s="17" t="s">
        <v>3</v>
      </c>
      <c r="W215" s="14" t="s">
        <v>0</v>
      </c>
      <c r="X215" s="13" t="s">
        <v>1</v>
      </c>
      <c r="Y215" s="12" t="s">
        <v>2</v>
      </c>
      <c r="Z215" s="17" t="s">
        <v>3</v>
      </c>
      <c r="AA215" s="14" t="s">
        <v>0</v>
      </c>
      <c r="AB215" s="13" t="s">
        <v>1</v>
      </c>
      <c r="AC215" s="12" t="s">
        <v>2</v>
      </c>
      <c r="AD215" s="17" t="s">
        <v>3</v>
      </c>
      <c r="AE215" s="14" t="s">
        <v>0</v>
      </c>
      <c r="AF215" s="13" t="s">
        <v>1</v>
      </c>
      <c r="AG215" s="12" t="s">
        <v>2</v>
      </c>
      <c r="AH215" s="17" t="s">
        <v>3</v>
      </c>
      <c r="AI215" s="14" t="s">
        <v>0</v>
      </c>
      <c r="AJ215" s="13" t="s">
        <v>1</v>
      </c>
      <c r="AK215" s="12" t="s">
        <v>2</v>
      </c>
      <c r="AL215" s="17" t="s">
        <v>3</v>
      </c>
      <c r="AM215" s="14" t="s">
        <v>0</v>
      </c>
      <c r="AN215" s="13" t="s">
        <v>1</v>
      </c>
      <c r="AO215" s="12" t="s">
        <v>2</v>
      </c>
      <c r="AP215" s="17" t="s">
        <v>3</v>
      </c>
      <c r="AQ215" s="14" t="s">
        <v>0</v>
      </c>
      <c r="AR215" s="13" t="s">
        <v>1</v>
      </c>
      <c r="AS215" s="12" t="s">
        <v>2</v>
      </c>
      <c r="AT215" s="17" t="s">
        <v>3</v>
      </c>
      <c r="AU215" s="14" t="s">
        <v>0</v>
      </c>
      <c r="AV215" s="13" t="s">
        <v>1</v>
      </c>
      <c r="AW215" s="12" t="s">
        <v>2</v>
      </c>
      <c r="AX215" s="37" t="s">
        <v>3</v>
      </c>
      <c r="AY215" s="78"/>
    </row>
    <row r="216" spans="1:65" x14ac:dyDescent="0.2">
      <c r="A216" s="1"/>
      <c r="B216" s="61" t="str">
        <f>$B$57</f>
        <v>加工食品</v>
      </c>
      <c r="C216" s="201"/>
      <c r="D216" s="131"/>
      <c r="E216" s="131"/>
      <c r="F216" s="131"/>
      <c r="G216" s="23">
        <v>16355750.9693</v>
      </c>
      <c r="H216" s="9">
        <v>2776542103.6753998</v>
      </c>
      <c r="I216" s="9">
        <v>0</v>
      </c>
      <c r="J216" s="9">
        <v>3060410714.8502998</v>
      </c>
      <c r="K216" s="201">
        <v>16496591.464600001</v>
      </c>
      <c r="L216" s="131">
        <v>2798361206.427</v>
      </c>
      <c r="M216" s="131">
        <v>0</v>
      </c>
      <c r="N216" s="131">
        <v>3138665777.1059999</v>
      </c>
      <c r="O216" s="23">
        <v>16460427.151900001</v>
      </c>
      <c r="P216" s="9">
        <v>2808876695.7550998</v>
      </c>
      <c r="Q216" s="9">
        <v>0</v>
      </c>
      <c r="R216" s="9">
        <v>3178542795.4758</v>
      </c>
      <c r="S216" s="23">
        <v>16352183.651900001</v>
      </c>
      <c r="T216" s="9">
        <v>2831822653.3927999</v>
      </c>
      <c r="U216" s="9">
        <v>0</v>
      </c>
      <c r="V216" s="9">
        <v>3150013930.0015998</v>
      </c>
      <c r="W216" s="23">
        <v>16024626.1544</v>
      </c>
      <c r="X216" s="9">
        <v>2742994654.9671998</v>
      </c>
      <c r="Y216" s="9">
        <v>0</v>
      </c>
      <c r="Z216" s="9">
        <v>2985484211.2824998</v>
      </c>
      <c r="AA216" s="23">
        <v>17477347.194800001</v>
      </c>
      <c r="AB216" s="9">
        <v>2988983648.7652998</v>
      </c>
      <c r="AC216" s="9">
        <v>0</v>
      </c>
      <c r="AD216" s="9">
        <v>3208980467.8302999</v>
      </c>
      <c r="AE216" s="23">
        <v>16449680.290899999</v>
      </c>
      <c r="AF216" s="9">
        <v>2886815675.9959998</v>
      </c>
      <c r="AG216" s="9">
        <v>0</v>
      </c>
      <c r="AH216" s="9">
        <v>3034893480.1873999</v>
      </c>
      <c r="AI216" s="23">
        <v>18443508.606699999</v>
      </c>
      <c r="AJ216" s="9">
        <v>3619309458.4095001</v>
      </c>
      <c r="AK216" s="9">
        <v>0</v>
      </c>
      <c r="AL216" s="9">
        <v>3600275577.4526</v>
      </c>
      <c r="AM216" s="23">
        <v>16076283.625800001</v>
      </c>
      <c r="AN216" s="9">
        <v>2798079275.6248999</v>
      </c>
      <c r="AO216" s="9">
        <v>0</v>
      </c>
      <c r="AP216" s="9">
        <v>2908122611.4419999</v>
      </c>
      <c r="AQ216" s="23">
        <v>15561129.705399999</v>
      </c>
      <c r="AR216" s="9">
        <v>2694328605.4861002</v>
      </c>
      <c r="AS216" s="9">
        <v>0</v>
      </c>
      <c r="AT216" s="9">
        <v>2788748237.7568002</v>
      </c>
      <c r="AU216" s="23">
        <v>16819307.793400001</v>
      </c>
      <c r="AV216" s="9">
        <v>2910902262.0423002</v>
      </c>
      <c r="AW216" s="9">
        <v>0</v>
      </c>
      <c r="AX216" s="53">
        <v>2966636741.0531001</v>
      </c>
      <c r="AY216" s="1"/>
    </row>
    <row r="217" spans="1:65" x14ac:dyDescent="0.2">
      <c r="A217" s="1"/>
      <c r="B217" s="57" t="str">
        <f>$B$58</f>
        <v>生鮮食品</v>
      </c>
      <c r="C217" s="20"/>
      <c r="D217" s="8"/>
      <c r="E217" s="8"/>
      <c r="F217" s="8"/>
      <c r="G217" s="20">
        <v>3959526.3561999998</v>
      </c>
      <c r="H217" s="8">
        <v>475720780.26200002</v>
      </c>
      <c r="I217" s="8">
        <v>0</v>
      </c>
      <c r="J217" s="8">
        <v>316873183.6767</v>
      </c>
      <c r="K217" s="20">
        <v>3889259.1269</v>
      </c>
      <c r="L217" s="8">
        <v>482314441.87580001</v>
      </c>
      <c r="M217" s="8">
        <v>0</v>
      </c>
      <c r="N217" s="8">
        <v>317033847.48869997</v>
      </c>
      <c r="O217" s="20">
        <v>3558597.7903</v>
      </c>
      <c r="P217" s="8">
        <v>441276607.25080001</v>
      </c>
      <c r="Q217" s="8">
        <v>0</v>
      </c>
      <c r="R217" s="8">
        <v>274180492.31300002</v>
      </c>
      <c r="S217" s="20">
        <v>3558286.264</v>
      </c>
      <c r="T217" s="8">
        <v>440993621.07200003</v>
      </c>
      <c r="U217" s="8">
        <v>0</v>
      </c>
      <c r="V217" s="8">
        <v>278487558.4533</v>
      </c>
      <c r="W217" s="20">
        <v>3710683.3862999999</v>
      </c>
      <c r="X217" s="8">
        <v>456417322.69980001</v>
      </c>
      <c r="Y217" s="8">
        <v>0</v>
      </c>
      <c r="Z217" s="8">
        <v>310400725.09140003</v>
      </c>
      <c r="AA217" s="20">
        <v>4141895.6425999999</v>
      </c>
      <c r="AB217" s="8">
        <v>509393068.85729998</v>
      </c>
      <c r="AC217" s="8">
        <v>0</v>
      </c>
      <c r="AD217" s="8">
        <v>345162980.07419997</v>
      </c>
      <c r="AE217" s="20">
        <v>3623659.4556999998</v>
      </c>
      <c r="AF217" s="8">
        <v>478119783.78789997</v>
      </c>
      <c r="AG217" s="8">
        <v>0</v>
      </c>
      <c r="AH217" s="8">
        <v>311878125.22170001</v>
      </c>
      <c r="AI217" s="20">
        <v>3874881.3267000001</v>
      </c>
      <c r="AJ217" s="8">
        <v>553377521.37769997</v>
      </c>
      <c r="AK217" s="8">
        <v>0</v>
      </c>
      <c r="AL217" s="8">
        <v>340005990.17229998</v>
      </c>
      <c r="AM217" s="20">
        <v>3681190.9555000002</v>
      </c>
      <c r="AN217" s="8">
        <v>503620254.87040001</v>
      </c>
      <c r="AO217" s="8">
        <v>0</v>
      </c>
      <c r="AP217" s="8">
        <v>323157026.95840001</v>
      </c>
      <c r="AQ217" s="20">
        <v>3565545.2842000001</v>
      </c>
      <c r="AR217" s="8">
        <v>477852373.72009999</v>
      </c>
      <c r="AS217" s="8">
        <v>0</v>
      </c>
      <c r="AT217" s="8">
        <v>316361510.08880001</v>
      </c>
      <c r="AU217" s="20">
        <v>3824616.8650000002</v>
      </c>
      <c r="AV217" s="8">
        <v>501158978.73890001</v>
      </c>
      <c r="AW217" s="8">
        <v>0</v>
      </c>
      <c r="AX217" s="52">
        <v>321936656.87599999</v>
      </c>
      <c r="AY217" s="1"/>
    </row>
    <row r="218" spans="1:65" x14ac:dyDescent="0.2">
      <c r="A218" s="1"/>
      <c r="B218" s="57" t="str">
        <f>$B$59</f>
        <v>菓子類</v>
      </c>
      <c r="C218" s="20"/>
      <c r="D218" s="8"/>
      <c r="E218" s="8"/>
      <c r="F218" s="8"/>
      <c r="G218" s="20">
        <v>7540729.7660999997</v>
      </c>
      <c r="H218" s="8">
        <v>1006967219.1197</v>
      </c>
      <c r="I218" s="8">
        <v>0</v>
      </c>
      <c r="J218" s="8">
        <v>887354205.99129999</v>
      </c>
      <c r="K218" s="20">
        <v>7535603.3874000004</v>
      </c>
      <c r="L218" s="8">
        <v>995183481.7392</v>
      </c>
      <c r="M218" s="8">
        <v>0</v>
      </c>
      <c r="N218" s="8">
        <v>911914798.03890002</v>
      </c>
      <c r="O218" s="20">
        <v>7971454.7544999998</v>
      </c>
      <c r="P218" s="8">
        <v>1044262581.5687</v>
      </c>
      <c r="Q218" s="8">
        <v>0</v>
      </c>
      <c r="R218" s="8">
        <v>1024490498.9127001</v>
      </c>
      <c r="S218" s="20">
        <v>7737684.1960000005</v>
      </c>
      <c r="T218" s="8">
        <v>1051259648.7676001</v>
      </c>
      <c r="U218" s="8">
        <v>0</v>
      </c>
      <c r="V218" s="8">
        <v>964649458.61549997</v>
      </c>
      <c r="W218" s="20">
        <v>7015545.0192999998</v>
      </c>
      <c r="X218" s="8">
        <v>946504232.26240003</v>
      </c>
      <c r="Y218" s="8">
        <v>0</v>
      </c>
      <c r="Z218" s="8">
        <v>821192629.9325</v>
      </c>
      <c r="AA218" s="20">
        <v>7190950.2204</v>
      </c>
      <c r="AB218" s="8">
        <v>973932638.05649996</v>
      </c>
      <c r="AC218" s="8">
        <v>0</v>
      </c>
      <c r="AD218" s="8">
        <v>780623410.88209999</v>
      </c>
      <c r="AE218" s="20">
        <v>6475765.8616000004</v>
      </c>
      <c r="AF218" s="8">
        <v>904741015.1286</v>
      </c>
      <c r="AG218" s="8">
        <v>0</v>
      </c>
      <c r="AH218" s="8">
        <v>685457599.32280004</v>
      </c>
      <c r="AI218" s="20">
        <v>7036566.2621999998</v>
      </c>
      <c r="AJ218" s="8">
        <v>1099994800.7664001</v>
      </c>
      <c r="AK218" s="8">
        <v>0</v>
      </c>
      <c r="AL218" s="8">
        <v>743040944.63960004</v>
      </c>
      <c r="AM218" s="20">
        <v>6547352.0930000003</v>
      </c>
      <c r="AN218" s="8">
        <v>939124270.6904</v>
      </c>
      <c r="AO218" s="8">
        <v>0</v>
      </c>
      <c r="AP218" s="8">
        <v>703287137.94099998</v>
      </c>
      <c r="AQ218" s="20">
        <v>6788215.9812000003</v>
      </c>
      <c r="AR218" s="8">
        <v>977646223.53139997</v>
      </c>
      <c r="AS218" s="8">
        <v>0</v>
      </c>
      <c r="AT218" s="8">
        <v>701915478.19850004</v>
      </c>
      <c r="AU218" s="20">
        <v>7304903.9765999997</v>
      </c>
      <c r="AV218" s="8">
        <v>1038333236.5825</v>
      </c>
      <c r="AW218" s="8">
        <v>0</v>
      </c>
      <c r="AX218" s="52">
        <v>772356823.44400001</v>
      </c>
      <c r="AY218" s="1"/>
    </row>
    <row r="219" spans="1:65" x14ac:dyDescent="0.2">
      <c r="A219" s="1"/>
      <c r="B219" s="57" t="str">
        <f>$B$60</f>
        <v>項目4</v>
      </c>
      <c r="C219" s="20"/>
      <c r="D219" s="8"/>
      <c r="E219" s="8"/>
      <c r="F219" s="8"/>
      <c r="G219" s="20"/>
      <c r="H219" s="8"/>
      <c r="I219" s="8"/>
      <c r="J219" s="8"/>
      <c r="K219" s="20"/>
      <c r="L219" s="8"/>
      <c r="M219" s="8"/>
      <c r="N219" s="8"/>
      <c r="O219" s="20"/>
      <c r="P219" s="8"/>
      <c r="Q219" s="8"/>
      <c r="R219" s="8"/>
      <c r="S219" s="20"/>
      <c r="T219" s="8"/>
      <c r="U219" s="8"/>
      <c r="V219" s="8"/>
      <c r="W219" s="20"/>
      <c r="X219" s="8"/>
      <c r="Y219" s="8"/>
      <c r="Z219" s="8"/>
      <c r="AA219" s="20"/>
      <c r="AB219" s="8"/>
      <c r="AC219" s="8"/>
      <c r="AD219" s="8"/>
      <c r="AE219" s="20"/>
      <c r="AF219" s="8"/>
      <c r="AG219" s="8"/>
      <c r="AH219" s="8"/>
      <c r="AI219" s="20"/>
      <c r="AJ219" s="8"/>
      <c r="AK219" s="8"/>
      <c r="AL219" s="8"/>
      <c r="AM219" s="20"/>
      <c r="AN219" s="8"/>
      <c r="AO219" s="8"/>
      <c r="AP219" s="8"/>
      <c r="AQ219" s="20"/>
      <c r="AR219" s="8"/>
      <c r="AS219" s="8"/>
      <c r="AT219" s="8"/>
      <c r="AU219" s="20"/>
      <c r="AV219" s="8"/>
      <c r="AW219" s="8"/>
      <c r="AX219" s="52"/>
      <c r="AY219" s="1"/>
    </row>
    <row r="220" spans="1:65" x14ac:dyDescent="0.2">
      <c r="A220" s="1"/>
      <c r="B220" s="57" t="str">
        <f>$B$61</f>
        <v>項目5</v>
      </c>
      <c r="C220" s="20"/>
      <c r="D220" s="8"/>
      <c r="E220" s="8"/>
      <c r="F220" s="8"/>
      <c r="G220" s="20"/>
      <c r="H220" s="8"/>
      <c r="I220" s="8"/>
      <c r="J220" s="8"/>
      <c r="K220" s="20"/>
      <c r="L220" s="8"/>
      <c r="M220" s="8"/>
      <c r="N220" s="8"/>
      <c r="O220" s="20"/>
      <c r="P220" s="8"/>
      <c r="Q220" s="8"/>
      <c r="R220" s="8"/>
      <c r="S220" s="20"/>
      <c r="T220" s="8"/>
      <c r="U220" s="8"/>
      <c r="V220" s="8"/>
      <c r="W220" s="20"/>
      <c r="X220" s="8"/>
      <c r="Y220" s="8"/>
      <c r="Z220" s="8"/>
      <c r="AA220" s="20"/>
      <c r="AB220" s="8"/>
      <c r="AC220" s="8"/>
      <c r="AD220" s="8"/>
      <c r="AE220" s="20"/>
      <c r="AF220" s="8"/>
      <c r="AG220" s="8"/>
      <c r="AH220" s="8"/>
      <c r="AI220" s="20"/>
      <c r="AJ220" s="8"/>
      <c r="AK220" s="8"/>
      <c r="AL220" s="8"/>
      <c r="AM220" s="20"/>
      <c r="AN220" s="8"/>
      <c r="AO220" s="8"/>
      <c r="AP220" s="8"/>
      <c r="AQ220" s="20"/>
      <c r="AR220" s="8"/>
      <c r="AS220" s="8"/>
      <c r="AT220" s="8"/>
      <c r="AU220" s="20"/>
      <c r="AV220" s="8"/>
      <c r="AW220" s="8"/>
      <c r="AX220" s="52"/>
      <c r="AY220" s="1"/>
    </row>
    <row r="221" spans="1:65" x14ac:dyDescent="0.2">
      <c r="A221" s="1"/>
      <c r="B221" s="57" t="str">
        <f>$B$62</f>
        <v>項目6</v>
      </c>
      <c r="C221" s="20"/>
      <c r="D221" s="8"/>
      <c r="E221" s="8"/>
      <c r="F221" s="8"/>
      <c r="G221" s="20"/>
      <c r="H221" s="8"/>
      <c r="I221" s="8"/>
      <c r="J221" s="8"/>
      <c r="K221" s="20"/>
      <c r="L221" s="8"/>
      <c r="M221" s="8"/>
      <c r="N221" s="8"/>
      <c r="O221" s="20"/>
      <c r="P221" s="8"/>
      <c r="Q221" s="8"/>
      <c r="R221" s="8"/>
      <c r="S221" s="20"/>
      <c r="T221" s="8"/>
      <c r="U221" s="8"/>
      <c r="V221" s="8"/>
      <c r="W221" s="20"/>
      <c r="X221" s="8"/>
      <c r="Y221" s="8"/>
      <c r="Z221" s="8"/>
      <c r="AA221" s="20"/>
      <c r="AB221" s="8"/>
      <c r="AC221" s="8"/>
      <c r="AD221" s="8"/>
      <c r="AE221" s="20"/>
      <c r="AF221" s="8"/>
      <c r="AG221" s="8"/>
      <c r="AH221" s="8"/>
      <c r="AI221" s="20"/>
      <c r="AJ221" s="8"/>
      <c r="AK221" s="8"/>
      <c r="AL221" s="8"/>
      <c r="AM221" s="20"/>
      <c r="AN221" s="8"/>
      <c r="AO221" s="8"/>
      <c r="AP221" s="8"/>
      <c r="AQ221" s="20"/>
      <c r="AR221" s="8"/>
      <c r="AS221" s="8"/>
      <c r="AT221" s="8"/>
      <c r="AU221" s="20"/>
      <c r="AV221" s="8"/>
      <c r="AW221" s="8"/>
      <c r="AX221" s="52"/>
      <c r="AY221" s="1"/>
    </row>
    <row r="222" spans="1:65" x14ac:dyDescent="0.2">
      <c r="A222" s="1"/>
      <c r="B222" s="57" t="str">
        <f>$B$63</f>
        <v>項目7</v>
      </c>
      <c r="C222" s="20"/>
      <c r="D222" s="8"/>
      <c r="E222" s="8"/>
      <c r="F222" s="8"/>
      <c r="G222" s="20"/>
      <c r="H222" s="8"/>
      <c r="I222" s="8"/>
      <c r="J222" s="8"/>
      <c r="K222" s="20"/>
      <c r="L222" s="8"/>
      <c r="M222" s="8"/>
      <c r="N222" s="8"/>
      <c r="O222" s="20"/>
      <c r="P222" s="8"/>
      <c r="Q222" s="8"/>
      <c r="R222" s="8"/>
      <c r="S222" s="20"/>
      <c r="T222" s="8"/>
      <c r="U222" s="8"/>
      <c r="V222" s="8"/>
      <c r="W222" s="20"/>
      <c r="X222" s="8"/>
      <c r="Y222" s="8"/>
      <c r="Z222" s="8"/>
      <c r="AA222" s="20"/>
      <c r="AB222" s="8"/>
      <c r="AC222" s="8"/>
      <c r="AD222" s="8"/>
      <c r="AE222" s="20"/>
      <c r="AF222" s="8"/>
      <c r="AG222" s="8"/>
      <c r="AH222" s="8"/>
      <c r="AI222" s="20"/>
      <c r="AJ222" s="8"/>
      <c r="AK222" s="8"/>
      <c r="AL222" s="8"/>
      <c r="AM222" s="20"/>
      <c r="AN222" s="8"/>
      <c r="AO222" s="8"/>
      <c r="AP222" s="8"/>
      <c r="AQ222" s="20"/>
      <c r="AR222" s="8"/>
      <c r="AS222" s="8"/>
      <c r="AT222" s="8"/>
      <c r="AU222" s="20"/>
      <c r="AV222" s="8"/>
      <c r="AW222" s="8"/>
      <c r="AX222" s="52"/>
      <c r="AY222" s="1"/>
    </row>
    <row r="223" spans="1:65" x14ac:dyDescent="0.2">
      <c r="A223" s="1"/>
      <c r="B223" s="57" t="str">
        <f>$B$64</f>
        <v>項目8</v>
      </c>
      <c r="C223" s="20"/>
      <c r="D223" s="8"/>
      <c r="E223" s="8"/>
      <c r="F223" s="8"/>
      <c r="G223" s="20"/>
      <c r="H223" s="8"/>
      <c r="I223" s="8"/>
      <c r="J223" s="8"/>
      <c r="K223" s="20"/>
      <c r="L223" s="8"/>
      <c r="M223" s="8"/>
      <c r="N223" s="8"/>
      <c r="O223" s="20"/>
      <c r="P223" s="8"/>
      <c r="Q223" s="8"/>
      <c r="R223" s="8"/>
      <c r="S223" s="20"/>
      <c r="T223" s="8"/>
      <c r="U223" s="8"/>
      <c r="V223" s="8"/>
      <c r="W223" s="20"/>
      <c r="X223" s="8"/>
      <c r="Y223" s="8"/>
      <c r="Z223" s="8"/>
      <c r="AA223" s="20"/>
      <c r="AB223" s="8"/>
      <c r="AC223" s="8"/>
      <c r="AD223" s="8"/>
      <c r="AE223" s="20"/>
      <c r="AF223" s="8"/>
      <c r="AG223" s="8"/>
      <c r="AH223" s="8"/>
      <c r="AI223" s="20"/>
      <c r="AJ223" s="8"/>
      <c r="AK223" s="8"/>
      <c r="AL223" s="8"/>
      <c r="AM223" s="20"/>
      <c r="AN223" s="8"/>
      <c r="AO223" s="8"/>
      <c r="AP223" s="8"/>
      <c r="AQ223" s="20"/>
      <c r="AR223" s="8"/>
      <c r="AS223" s="8"/>
      <c r="AT223" s="8"/>
      <c r="AU223" s="20"/>
      <c r="AV223" s="8"/>
      <c r="AW223" s="8"/>
      <c r="AX223" s="52"/>
      <c r="AY223" s="1"/>
    </row>
    <row r="224" spans="1:65" x14ac:dyDescent="0.2">
      <c r="A224" s="1"/>
      <c r="B224" s="57" t="str">
        <f>$B$65</f>
        <v>項目9</v>
      </c>
      <c r="C224" s="20"/>
      <c r="D224" s="8"/>
      <c r="E224" s="8"/>
      <c r="F224" s="8"/>
      <c r="G224" s="20"/>
      <c r="H224" s="8"/>
      <c r="I224" s="8"/>
      <c r="J224" s="8"/>
      <c r="K224" s="20"/>
      <c r="L224" s="8"/>
      <c r="M224" s="8"/>
      <c r="N224" s="8"/>
      <c r="O224" s="20"/>
      <c r="P224" s="8"/>
      <c r="Q224" s="8"/>
      <c r="R224" s="8"/>
      <c r="S224" s="20"/>
      <c r="T224" s="8"/>
      <c r="U224" s="8"/>
      <c r="V224" s="8"/>
      <c r="W224" s="20"/>
      <c r="X224" s="8"/>
      <c r="Y224" s="8"/>
      <c r="Z224" s="8"/>
      <c r="AA224" s="20"/>
      <c r="AB224" s="8"/>
      <c r="AC224" s="8"/>
      <c r="AD224" s="8"/>
      <c r="AE224" s="20"/>
      <c r="AF224" s="8"/>
      <c r="AG224" s="8"/>
      <c r="AH224" s="8"/>
      <c r="AI224" s="20"/>
      <c r="AJ224" s="8"/>
      <c r="AK224" s="8"/>
      <c r="AL224" s="8"/>
      <c r="AM224" s="20"/>
      <c r="AN224" s="8"/>
      <c r="AO224" s="8"/>
      <c r="AP224" s="8"/>
      <c r="AQ224" s="20"/>
      <c r="AR224" s="8"/>
      <c r="AS224" s="8"/>
      <c r="AT224" s="8"/>
      <c r="AU224" s="20"/>
      <c r="AV224" s="8"/>
      <c r="AW224" s="8"/>
      <c r="AX224" s="52"/>
      <c r="AY224" s="1"/>
    </row>
    <row r="225" spans="1:51" x14ac:dyDescent="0.2">
      <c r="A225" s="1"/>
      <c r="B225" s="57" t="str">
        <f>$B$66</f>
        <v>項目10</v>
      </c>
      <c r="C225" s="20"/>
      <c r="D225" s="8"/>
      <c r="E225" s="8"/>
      <c r="F225" s="8"/>
      <c r="G225" s="20"/>
      <c r="H225" s="8"/>
      <c r="I225" s="8"/>
      <c r="J225" s="8"/>
      <c r="K225" s="20"/>
      <c r="L225" s="8"/>
      <c r="M225" s="8"/>
      <c r="N225" s="8"/>
      <c r="O225" s="20"/>
      <c r="P225" s="8"/>
      <c r="Q225" s="8"/>
      <c r="R225" s="8"/>
      <c r="S225" s="20"/>
      <c r="T225" s="8"/>
      <c r="U225" s="8"/>
      <c r="V225" s="8"/>
      <c r="W225" s="20"/>
      <c r="X225" s="8"/>
      <c r="Y225" s="8"/>
      <c r="Z225" s="8"/>
      <c r="AA225" s="20"/>
      <c r="AB225" s="8"/>
      <c r="AC225" s="8"/>
      <c r="AD225" s="8"/>
      <c r="AE225" s="20"/>
      <c r="AF225" s="8"/>
      <c r="AG225" s="8"/>
      <c r="AH225" s="8"/>
      <c r="AI225" s="20"/>
      <c r="AJ225" s="8"/>
      <c r="AK225" s="8"/>
      <c r="AL225" s="8"/>
      <c r="AM225" s="20"/>
      <c r="AN225" s="8"/>
      <c r="AO225" s="8"/>
      <c r="AP225" s="8"/>
      <c r="AQ225" s="20"/>
      <c r="AR225" s="8"/>
      <c r="AS225" s="8"/>
      <c r="AT225" s="8"/>
      <c r="AU225" s="20"/>
      <c r="AV225" s="8"/>
      <c r="AW225" s="8"/>
      <c r="AX225" s="52"/>
      <c r="AY225" s="1"/>
    </row>
    <row r="226" spans="1:51" x14ac:dyDescent="0.2">
      <c r="A226" s="1"/>
      <c r="B226" s="57" t="str">
        <f>$B$67</f>
        <v>項目11</v>
      </c>
      <c r="C226" s="20"/>
      <c r="D226" s="8"/>
      <c r="E226" s="8"/>
      <c r="F226" s="8"/>
      <c r="G226" s="20"/>
      <c r="H226" s="8"/>
      <c r="I226" s="8"/>
      <c r="J226" s="8"/>
      <c r="K226" s="20"/>
      <c r="L226" s="8"/>
      <c r="M226" s="8"/>
      <c r="N226" s="8"/>
      <c r="O226" s="20"/>
      <c r="P226" s="8"/>
      <c r="Q226" s="8"/>
      <c r="R226" s="8"/>
      <c r="S226" s="20"/>
      <c r="T226" s="8"/>
      <c r="U226" s="8"/>
      <c r="V226" s="8"/>
      <c r="W226" s="20"/>
      <c r="X226" s="8"/>
      <c r="Y226" s="8"/>
      <c r="Z226" s="8"/>
      <c r="AA226" s="20"/>
      <c r="AB226" s="8"/>
      <c r="AC226" s="8"/>
      <c r="AD226" s="8"/>
      <c r="AE226" s="20"/>
      <c r="AF226" s="8"/>
      <c r="AG226" s="8"/>
      <c r="AH226" s="8"/>
      <c r="AI226" s="20"/>
      <c r="AJ226" s="8"/>
      <c r="AK226" s="8"/>
      <c r="AL226" s="8"/>
      <c r="AM226" s="20"/>
      <c r="AN226" s="8"/>
      <c r="AO226" s="8"/>
      <c r="AP226" s="8"/>
      <c r="AQ226" s="20"/>
      <c r="AR226" s="8"/>
      <c r="AS226" s="8"/>
      <c r="AT226" s="8"/>
      <c r="AU226" s="20"/>
      <c r="AV226" s="8"/>
      <c r="AW226" s="8"/>
      <c r="AX226" s="52"/>
      <c r="AY226" s="1"/>
    </row>
    <row r="227" spans="1:51" x14ac:dyDescent="0.2">
      <c r="A227" s="1"/>
      <c r="B227" s="57" t="str">
        <f>$B$68</f>
        <v>項目12</v>
      </c>
      <c r="C227" s="20"/>
      <c r="D227" s="8"/>
      <c r="E227" s="8"/>
      <c r="F227" s="8"/>
      <c r="G227" s="20"/>
      <c r="H227" s="8"/>
      <c r="I227" s="8"/>
      <c r="J227" s="8"/>
      <c r="K227" s="20"/>
      <c r="L227" s="8"/>
      <c r="M227" s="8"/>
      <c r="N227" s="8"/>
      <c r="O227" s="20"/>
      <c r="P227" s="8"/>
      <c r="Q227" s="8"/>
      <c r="R227" s="8"/>
      <c r="S227" s="20"/>
      <c r="T227" s="8"/>
      <c r="U227" s="8"/>
      <c r="V227" s="8"/>
      <c r="W227" s="20"/>
      <c r="X227" s="8"/>
      <c r="Y227" s="8"/>
      <c r="Z227" s="8"/>
      <c r="AA227" s="20"/>
      <c r="AB227" s="8"/>
      <c r="AC227" s="8"/>
      <c r="AD227" s="8"/>
      <c r="AE227" s="20"/>
      <c r="AF227" s="8"/>
      <c r="AG227" s="8"/>
      <c r="AH227" s="8"/>
      <c r="AI227" s="20"/>
      <c r="AJ227" s="8"/>
      <c r="AK227" s="8"/>
      <c r="AL227" s="8"/>
      <c r="AM227" s="20"/>
      <c r="AN227" s="8"/>
      <c r="AO227" s="8"/>
      <c r="AP227" s="8"/>
      <c r="AQ227" s="20"/>
      <c r="AR227" s="8"/>
      <c r="AS227" s="8"/>
      <c r="AT227" s="8"/>
      <c r="AU227" s="20"/>
      <c r="AV227" s="8"/>
      <c r="AW227" s="8"/>
      <c r="AX227" s="52"/>
      <c r="AY227" s="1"/>
    </row>
    <row r="228" spans="1:51" x14ac:dyDescent="0.2">
      <c r="A228" s="1"/>
      <c r="B228" s="57" t="str">
        <f>$B$69</f>
        <v>項目13</v>
      </c>
      <c r="C228" s="20"/>
      <c r="D228" s="8"/>
      <c r="E228" s="8"/>
      <c r="F228" s="8"/>
      <c r="G228" s="20"/>
      <c r="H228" s="8"/>
      <c r="I228" s="8"/>
      <c r="J228" s="8"/>
      <c r="K228" s="20"/>
      <c r="L228" s="8"/>
      <c r="M228" s="8"/>
      <c r="N228" s="8"/>
      <c r="O228" s="20"/>
      <c r="P228" s="8"/>
      <c r="Q228" s="8"/>
      <c r="R228" s="8"/>
      <c r="S228" s="20"/>
      <c r="T228" s="8"/>
      <c r="U228" s="8"/>
      <c r="V228" s="8"/>
      <c r="W228" s="20"/>
      <c r="X228" s="8"/>
      <c r="Y228" s="8"/>
      <c r="Z228" s="8"/>
      <c r="AA228" s="20"/>
      <c r="AB228" s="8"/>
      <c r="AC228" s="8"/>
      <c r="AD228" s="8"/>
      <c r="AE228" s="20"/>
      <c r="AF228" s="8"/>
      <c r="AG228" s="8"/>
      <c r="AH228" s="8"/>
      <c r="AI228" s="20"/>
      <c r="AJ228" s="8"/>
      <c r="AK228" s="8"/>
      <c r="AL228" s="8"/>
      <c r="AM228" s="20"/>
      <c r="AN228" s="8"/>
      <c r="AO228" s="8"/>
      <c r="AP228" s="8"/>
      <c r="AQ228" s="20"/>
      <c r="AR228" s="8"/>
      <c r="AS228" s="8"/>
      <c r="AT228" s="8"/>
      <c r="AU228" s="20"/>
      <c r="AV228" s="8"/>
      <c r="AW228" s="8"/>
      <c r="AX228" s="52"/>
      <c r="AY228" s="1"/>
    </row>
    <row r="229" spans="1:51" x14ac:dyDescent="0.2">
      <c r="A229" s="1"/>
      <c r="B229" s="57" t="str">
        <f>$B$70</f>
        <v>項目14</v>
      </c>
      <c r="C229" s="20"/>
      <c r="D229" s="8"/>
      <c r="E229" s="8"/>
      <c r="F229" s="8"/>
      <c r="G229" s="20"/>
      <c r="H229" s="8"/>
      <c r="I229" s="8"/>
      <c r="J229" s="8"/>
      <c r="K229" s="20"/>
      <c r="L229" s="8"/>
      <c r="M229" s="8"/>
      <c r="N229" s="8"/>
      <c r="O229" s="20"/>
      <c r="P229" s="8"/>
      <c r="Q229" s="8"/>
      <c r="R229" s="8"/>
      <c r="S229" s="20"/>
      <c r="T229" s="8"/>
      <c r="U229" s="8"/>
      <c r="V229" s="8"/>
      <c r="W229" s="20"/>
      <c r="X229" s="8"/>
      <c r="Y229" s="8"/>
      <c r="Z229" s="8"/>
      <c r="AA229" s="20"/>
      <c r="AB229" s="8"/>
      <c r="AC229" s="8"/>
      <c r="AD229" s="8"/>
      <c r="AE229" s="20"/>
      <c r="AF229" s="8"/>
      <c r="AG229" s="8"/>
      <c r="AH229" s="8"/>
      <c r="AI229" s="20"/>
      <c r="AJ229" s="8"/>
      <c r="AK229" s="8"/>
      <c r="AL229" s="8"/>
      <c r="AM229" s="20"/>
      <c r="AN229" s="8"/>
      <c r="AO229" s="8"/>
      <c r="AP229" s="8"/>
      <c r="AQ229" s="20"/>
      <c r="AR229" s="8"/>
      <c r="AS229" s="8"/>
      <c r="AT229" s="8"/>
      <c r="AU229" s="20"/>
      <c r="AV229" s="8"/>
      <c r="AW229" s="8"/>
      <c r="AX229" s="52"/>
      <c r="AY229" s="1"/>
    </row>
    <row r="230" spans="1:51" x14ac:dyDescent="0.2">
      <c r="A230" s="1"/>
      <c r="B230" s="57" t="str">
        <f>$B$71</f>
        <v>項目15</v>
      </c>
      <c r="C230" s="20"/>
      <c r="D230" s="8"/>
      <c r="E230" s="8"/>
      <c r="F230" s="8"/>
      <c r="G230" s="20"/>
      <c r="H230" s="8"/>
      <c r="I230" s="8"/>
      <c r="J230" s="8"/>
      <c r="K230" s="20"/>
      <c r="L230" s="8"/>
      <c r="M230" s="8"/>
      <c r="N230" s="8"/>
      <c r="O230" s="20"/>
      <c r="P230" s="8"/>
      <c r="Q230" s="8"/>
      <c r="R230" s="8"/>
      <c r="S230" s="20"/>
      <c r="T230" s="8"/>
      <c r="U230" s="8"/>
      <c r="V230" s="8"/>
      <c r="W230" s="20"/>
      <c r="X230" s="8"/>
      <c r="Y230" s="8"/>
      <c r="Z230" s="8"/>
      <c r="AA230" s="20"/>
      <c r="AB230" s="8"/>
      <c r="AC230" s="8"/>
      <c r="AD230" s="8"/>
      <c r="AE230" s="20"/>
      <c r="AF230" s="8"/>
      <c r="AG230" s="8"/>
      <c r="AH230" s="8"/>
      <c r="AI230" s="20"/>
      <c r="AJ230" s="8"/>
      <c r="AK230" s="8"/>
      <c r="AL230" s="8"/>
      <c r="AM230" s="20"/>
      <c r="AN230" s="8"/>
      <c r="AO230" s="8"/>
      <c r="AP230" s="8"/>
      <c r="AQ230" s="20"/>
      <c r="AR230" s="8"/>
      <c r="AS230" s="8"/>
      <c r="AT230" s="8"/>
      <c r="AU230" s="20"/>
      <c r="AV230" s="8"/>
      <c r="AW230" s="8"/>
      <c r="AX230" s="52"/>
      <c r="AY230" s="1"/>
    </row>
    <row r="231" spans="1:51" x14ac:dyDescent="0.2">
      <c r="A231" s="1"/>
      <c r="B231" s="57" t="str">
        <f>$B$72</f>
        <v>項目16</v>
      </c>
      <c r="C231" s="20"/>
      <c r="D231" s="8"/>
      <c r="E231" s="8"/>
      <c r="F231" s="8"/>
      <c r="G231" s="20"/>
      <c r="H231" s="8"/>
      <c r="I231" s="8"/>
      <c r="J231" s="8"/>
      <c r="K231" s="20"/>
      <c r="L231" s="8"/>
      <c r="M231" s="8"/>
      <c r="N231" s="8"/>
      <c r="O231" s="20"/>
      <c r="P231" s="8"/>
      <c r="Q231" s="8"/>
      <c r="R231" s="8"/>
      <c r="S231" s="20"/>
      <c r="T231" s="8"/>
      <c r="U231" s="8"/>
      <c r="V231" s="8"/>
      <c r="W231" s="20"/>
      <c r="X231" s="8"/>
      <c r="Y231" s="8"/>
      <c r="Z231" s="8"/>
      <c r="AA231" s="20"/>
      <c r="AB231" s="8"/>
      <c r="AC231" s="8"/>
      <c r="AD231" s="8"/>
      <c r="AE231" s="20"/>
      <c r="AF231" s="8"/>
      <c r="AG231" s="8"/>
      <c r="AH231" s="8"/>
      <c r="AI231" s="20"/>
      <c r="AJ231" s="8"/>
      <c r="AK231" s="8"/>
      <c r="AL231" s="8"/>
      <c r="AM231" s="20"/>
      <c r="AN231" s="8"/>
      <c r="AO231" s="8"/>
      <c r="AP231" s="8"/>
      <c r="AQ231" s="20"/>
      <c r="AR231" s="8"/>
      <c r="AS231" s="8"/>
      <c r="AT231" s="8"/>
      <c r="AU231" s="20"/>
      <c r="AV231" s="8"/>
      <c r="AW231" s="8"/>
      <c r="AX231" s="52"/>
      <c r="AY231" s="1"/>
    </row>
    <row r="232" spans="1:51" x14ac:dyDescent="0.2">
      <c r="A232" s="1"/>
      <c r="B232" s="57" t="str">
        <f>$B$73</f>
        <v>項目17</v>
      </c>
      <c r="C232" s="20"/>
      <c r="D232" s="8"/>
      <c r="E232" s="8"/>
      <c r="F232" s="8"/>
      <c r="G232" s="20"/>
      <c r="H232" s="8"/>
      <c r="I232" s="8"/>
      <c r="J232" s="8"/>
      <c r="K232" s="20"/>
      <c r="L232" s="8"/>
      <c r="M232" s="8"/>
      <c r="N232" s="8"/>
      <c r="O232" s="20"/>
      <c r="P232" s="8"/>
      <c r="Q232" s="8"/>
      <c r="R232" s="8"/>
      <c r="S232" s="20"/>
      <c r="T232" s="8"/>
      <c r="U232" s="8"/>
      <c r="V232" s="8"/>
      <c r="W232" s="20"/>
      <c r="X232" s="8"/>
      <c r="Y232" s="8"/>
      <c r="Z232" s="8"/>
      <c r="AA232" s="20"/>
      <c r="AB232" s="8"/>
      <c r="AC232" s="8"/>
      <c r="AD232" s="8"/>
      <c r="AE232" s="20"/>
      <c r="AF232" s="8"/>
      <c r="AG232" s="8"/>
      <c r="AH232" s="8"/>
      <c r="AI232" s="20"/>
      <c r="AJ232" s="8"/>
      <c r="AK232" s="8"/>
      <c r="AL232" s="8"/>
      <c r="AM232" s="20"/>
      <c r="AN232" s="8"/>
      <c r="AO232" s="8"/>
      <c r="AP232" s="8"/>
      <c r="AQ232" s="20"/>
      <c r="AR232" s="8"/>
      <c r="AS232" s="8"/>
      <c r="AT232" s="8"/>
      <c r="AU232" s="20"/>
      <c r="AV232" s="8"/>
      <c r="AW232" s="8"/>
      <c r="AX232" s="52"/>
      <c r="AY232" s="1"/>
    </row>
    <row r="233" spans="1:51" x14ac:dyDescent="0.2">
      <c r="A233" s="1"/>
      <c r="B233" s="57" t="str">
        <f>$B$74</f>
        <v>項目18</v>
      </c>
      <c r="C233" s="20"/>
      <c r="D233" s="8"/>
      <c r="E233" s="8"/>
      <c r="F233" s="8"/>
      <c r="G233" s="20"/>
      <c r="H233" s="8"/>
      <c r="I233" s="8"/>
      <c r="J233" s="8"/>
      <c r="K233" s="20"/>
      <c r="L233" s="8"/>
      <c r="M233" s="8"/>
      <c r="N233" s="8"/>
      <c r="O233" s="20"/>
      <c r="P233" s="8"/>
      <c r="Q233" s="8"/>
      <c r="R233" s="8"/>
      <c r="S233" s="20"/>
      <c r="T233" s="8"/>
      <c r="U233" s="8"/>
      <c r="V233" s="8"/>
      <c r="W233" s="20"/>
      <c r="X233" s="8"/>
      <c r="Y233" s="8"/>
      <c r="Z233" s="8"/>
      <c r="AA233" s="20"/>
      <c r="AB233" s="8"/>
      <c r="AC233" s="8"/>
      <c r="AD233" s="8"/>
      <c r="AE233" s="20"/>
      <c r="AF233" s="8"/>
      <c r="AG233" s="8"/>
      <c r="AH233" s="8"/>
      <c r="AI233" s="20"/>
      <c r="AJ233" s="8"/>
      <c r="AK233" s="8"/>
      <c r="AL233" s="8"/>
      <c r="AM233" s="20"/>
      <c r="AN233" s="8"/>
      <c r="AO233" s="8"/>
      <c r="AP233" s="8"/>
      <c r="AQ233" s="20"/>
      <c r="AR233" s="8"/>
      <c r="AS233" s="8"/>
      <c r="AT233" s="8"/>
      <c r="AU233" s="20"/>
      <c r="AV233" s="8"/>
      <c r="AW233" s="8"/>
      <c r="AX233" s="52"/>
      <c r="AY233" s="1"/>
    </row>
    <row r="234" spans="1:51" x14ac:dyDescent="0.2">
      <c r="A234" s="1"/>
      <c r="B234" s="57" t="str">
        <f>$B$75</f>
        <v>項目19</v>
      </c>
      <c r="C234" s="20"/>
      <c r="D234" s="8"/>
      <c r="E234" s="8"/>
      <c r="F234" s="8"/>
      <c r="G234" s="20"/>
      <c r="H234" s="8"/>
      <c r="I234" s="8"/>
      <c r="J234" s="8"/>
      <c r="K234" s="20"/>
      <c r="L234" s="8"/>
      <c r="M234" s="8"/>
      <c r="N234" s="8"/>
      <c r="O234" s="20"/>
      <c r="P234" s="8"/>
      <c r="Q234" s="8"/>
      <c r="R234" s="8"/>
      <c r="S234" s="20"/>
      <c r="T234" s="8"/>
      <c r="U234" s="8"/>
      <c r="V234" s="8"/>
      <c r="W234" s="20"/>
      <c r="X234" s="8"/>
      <c r="Y234" s="8"/>
      <c r="Z234" s="8"/>
      <c r="AA234" s="20"/>
      <c r="AB234" s="8"/>
      <c r="AC234" s="8"/>
      <c r="AD234" s="8"/>
      <c r="AE234" s="20"/>
      <c r="AF234" s="8"/>
      <c r="AG234" s="8"/>
      <c r="AH234" s="8"/>
      <c r="AI234" s="20"/>
      <c r="AJ234" s="8"/>
      <c r="AK234" s="8"/>
      <c r="AL234" s="8"/>
      <c r="AM234" s="20"/>
      <c r="AN234" s="8"/>
      <c r="AO234" s="8"/>
      <c r="AP234" s="8"/>
      <c r="AQ234" s="20"/>
      <c r="AR234" s="8"/>
      <c r="AS234" s="8"/>
      <c r="AT234" s="8"/>
      <c r="AU234" s="20"/>
      <c r="AV234" s="8"/>
      <c r="AW234" s="8"/>
      <c r="AX234" s="52"/>
      <c r="AY234" s="1"/>
    </row>
    <row r="235" spans="1:51" x14ac:dyDescent="0.2">
      <c r="A235" s="1"/>
      <c r="B235" s="57" t="str">
        <f>$B$76</f>
        <v>項目20</v>
      </c>
      <c r="C235" s="20"/>
      <c r="D235" s="8"/>
      <c r="E235" s="8"/>
      <c r="F235" s="8"/>
      <c r="G235" s="20"/>
      <c r="H235" s="8"/>
      <c r="I235" s="8"/>
      <c r="J235" s="8"/>
      <c r="K235" s="20"/>
      <c r="L235" s="8"/>
      <c r="M235" s="8"/>
      <c r="N235" s="8"/>
      <c r="O235" s="20"/>
      <c r="P235" s="8"/>
      <c r="Q235" s="8"/>
      <c r="R235" s="8"/>
      <c r="S235" s="20"/>
      <c r="T235" s="8"/>
      <c r="U235" s="8"/>
      <c r="V235" s="8"/>
      <c r="W235" s="20"/>
      <c r="X235" s="8"/>
      <c r="Y235" s="8"/>
      <c r="Z235" s="8"/>
      <c r="AA235" s="20"/>
      <c r="AB235" s="8"/>
      <c r="AC235" s="8"/>
      <c r="AD235" s="8"/>
      <c r="AE235" s="20"/>
      <c r="AF235" s="8"/>
      <c r="AG235" s="8"/>
      <c r="AH235" s="8"/>
      <c r="AI235" s="20"/>
      <c r="AJ235" s="8"/>
      <c r="AK235" s="8"/>
      <c r="AL235" s="8"/>
      <c r="AM235" s="20"/>
      <c r="AN235" s="8"/>
      <c r="AO235" s="8"/>
      <c r="AP235" s="8"/>
      <c r="AQ235" s="20"/>
      <c r="AR235" s="8"/>
      <c r="AS235" s="8"/>
      <c r="AT235" s="8"/>
      <c r="AU235" s="20"/>
      <c r="AV235" s="8"/>
      <c r="AW235" s="8"/>
      <c r="AX235" s="52"/>
      <c r="AY235" s="1"/>
    </row>
    <row r="236" spans="1:51" x14ac:dyDescent="0.2">
      <c r="A236" s="1"/>
      <c r="B236" s="57" t="str">
        <f>$B$77</f>
        <v>項目21</v>
      </c>
      <c r="C236" s="20"/>
      <c r="D236" s="8"/>
      <c r="E236" s="8"/>
      <c r="F236" s="8"/>
      <c r="G236" s="20"/>
      <c r="H236" s="8"/>
      <c r="I236" s="8"/>
      <c r="J236" s="8"/>
      <c r="K236" s="20"/>
      <c r="L236" s="8"/>
      <c r="M236" s="8"/>
      <c r="N236" s="8"/>
      <c r="O236" s="20"/>
      <c r="P236" s="8"/>
      <c r="Q236" s="8"/>
      <c r="R236" s="8"/>
      <c r="S236" s="20"/>
      <c r="T236" s="8"/>
      <c r="U236" s="8"/>
      <c r="V236" s="8"/>
      <c r="W236" s="20"/>
      <c r="X236" s="8"/>
      <c r="Y236" s="8"/>
      <c r="Z236" s="8"/>
      <c r="AA236" s="20"/>
      <c r="AB236" s="8"/>
      <c r="AC236" s="8"/>
      <c r="AD236" s="8"/>
      <c r="AE236" s="20"/>
      <c r="AF236" s="8"/>
      <c r="AG236" s="8"/>
      <c r="AH236" s="8"/>
      <c r="AI236" s="20"/>
      <c r="AJ236" s="8"/>
      <c r="AK236" s="8"/>
      <c r="AL236" s="8"/>
      <c r="AM236" s="20"/>
      <c r="AN236" s="8"/>
      <c r="AO236" s="8"/>
      <c r="AP236" s="8"/>
      <c r="AQ236" s="20"/>
      <c r="AR236" s="8"/>
      <c r="AS236" s="8"/>
      <c r="AT236" s="8"/>
      <c r="AU236" s="20"/>
      <c r="AV236" s="8"/>
      <c r="AW236" s="8"/>
      <c r="AX236" s="52"/>
      <c r="AY236" s="1"/>
    </row>
    <row r="237" spans="1:51" x14ac:dyDescent="0.2">
      <c r="A237" s="1"/>
      <c r="B237" s="57" t="str">
        <f>$B$78</f>
        <v>項目22</v>
      </c>
      <c r="C237" s="20"/>
      <c r="D237" s="8"/>
      <c r="E237" s="8"/>
      <c r="F237" s="8"/>
      <c r="G237" s="20"/>
      <c r="H237" s="8"/>
      <c r="I237" s="8"/>
      <c r="J237" s="8"/>
      <c r="K237" s="20"/>
      <c r="L237" s="8"/>
      <c r="M237" s="8"/>
      <c r="N237" s="8"/>
      <c r="O237" s="20"/>
      <c r="P237" s="8"/>
      <c r="Q237" s="8"/>
      <c r="R237" s="8"/>
      <c r="S237" s="20"/>
      <c r="T237" s="8"/>
      <c r="U237" s="8"/>
      <c r="V237" s="8"/>
      <c r="W237" s="20"/>
      <c r="X237" s="8"/>
      <c r="Y237" s="8"/>
      <c r="Z237" s="8"/>
      <c r="AA237" s="20"/>
      <c r="AB237" s="8"/>
      <c r="AC237" s="8"/>
      <c r="AD237" s="8"/>
      <c r="AE237" s="20"/>
      <c r="AF237" s="8"/>
      <c r="AG237" s="8"/>
      <c r="AH237" s="8"/>
      <c r="AI237" s="20"/>
      <c r="AJ237" s="8"/>
      <c r="AK237" s="8"/>
      <c r="AL237" s="8"/>
      <c r="AM237" s="20"/>
      <c r="AN237" s="8"/>
      <c r="AO237" s="8"/>
      <c r="AP237" s="8"/>
      <c r="AQ237" s="20"/>
      <c r="AR237" s="8"/>
      <c r="AS237" s="8"/>
      <c r="AT237" s="8"/>
      <c r="AU237" s="20"/>
      <c r="AV237" s="8"/>
      <c r="AW237" s="8"/>
      <c r="AX237" s="52"/>
      <c r="AY237" s="1"/>
    </row>
    <row r="238" spans="1:51" x14ac:dyDescent="0.2">
      <c r="A238" s="1"/>
      <c r="B238" s="57" t="str">
        <f>$B$79</f>
        <v>項目23</v>
      </c>
      <c r="C238" s="20"/>
      <c r="D238" s="8"/>
      <c r="E238" s="8"/>
      <c r="F238" s="8"/>
      <c r="G238" s="20"/>
      <c r="H238" s="8"/>
      <c r="I238" s="8"/>
      <c r="J238" s="8"/>
      <c r="K238" s="20"/>
      <c r="L238" s="8"/>
      <c r="M238" s="8"/>
      <c r="N238" s="8"/>
      <c r="O238" s="20"/>
      <c r="P238" s="8"/>
      <c r="Q238" s="8"/>
      <c r="R238" s="8"/>
      <c r="S238" s="20"/>
      <c r="T238" s="8"/>
      <c r="U238" s="8"/>
      <c r="V238" s="8"/>
      <c r="W238" s="20"/>
      <c r="X238" s="8"/>
      <c r="Y238" s="8"/>
      <c r="Z238" s="8"/>
      <c r="AA238" s="20"/>
      <c r="AB238" s="8"/>
      <c r="AC238" s="8"/>
      <c r="AD238" s="8"/>
      <c r="AE238" s="20"/>
      <c r="AF238" s="8"/>
      <c r="AG238" s="8"/>
      <c r="AH238" s="8"/>
      <c r="AI238" s="20"/>
      <c r="AJ238" s="8"/>
      <c r="AK238" s="8"/>
      <c r="AL238" s="8"/>
      <c r="AM238" s="20"/>
      <c r="AN238" s="8"/>
      <c r="AO238" s="8"/>
      <c r="AP238" s="8"/>
      <c r="AQ238" s="20"/>
      <c r="AR238" s="8"/>
      <c r="AS238" s="8"/>
      <c r="AT238" s="8"/>
      <c r="AU238" s="20"/>
      <c r="AV238" s="8"/>
      <c r="AW238" s="8"/>
      <c r="AX238" s="52"/>
      <c r="AY238" s="1"/>
    </row>
    <row r="239" spans="1:51" x14ac:dyDescent="0.2">
      <c r="A239" s="1"/>
      <c r="B239" s="57" t="str">
        <f>$B$80</f>
        <v>項目24</v>
      </c>
      <c r="C239" s="20"/>
      <c r="D239" s="8"/>
      <c r="E239" s="8"/>
      <c r="F239" s="8"/>
      <c r="G239" s="20"/>
      <c r="H239" s="8"/>
      <c r="I239" s="8"/>
      <c r="J239" s="8"/>
      <c r="K239" s="20"/>
      <c r="L239" s="8"/>
      <c r="M239" s="8"/>
      <c r="N239" s="8"/>
      <c r="O239" s="20"/>
      <c r="P239" s="8"/>
      <c r="Q239" s="8"/>
      <c r="R239" s="8"/>
      <c r="S239" s="20"/>
      <c r="T239" s="8"/>
      <c r="U239" s="8"/>
      <c r="V239" s="8"/>
      <c r="W239" s="20"/>
      <c r="X239" s="8"/>
      <c r="Y239" s="8"/>
      <c r="Z239" s="8"/>
      <c r="AA239" s="20"/>
      <c r="AB239" s="8"/>
      <c r="AC239" s="8"/>
      <c r="AD239" s="8"/>
      <c r="AE239" s="20"/>
      <c r="AF239" s="8"/>
      <c r="AG239" s="8"/>
      <c r="AH239" s="8"/>
      <c r="AI239" s="20"/>
      <c r="AJ239" s="8"/>
      <c r="AK239" s="8"/>
      <c r="AL239" s="8"/>
      <c r="AM239" s="20"/>
      <c r="AN239" s="8"/>
      <c r="AO239" s="8"/>
      <c r="AP239" s="8"/>
      <c r="AQ239" s="20"/>
      <c r="AR239" s="8"/>
      <c r="AS239" s="8"/>
      <c r="AT239" s="8"/>
      <c r="AU239" s="20"/>
      <c r="AV239" s="8"/>
      <c r="AW239" s="8"/>
      <c r="AX239" s="52"/>
      <c r="AY239" s="1"/>
    </row>
    <row r="240" spans="1:51" x14ac:dyDescent="0.2">
      <c r="A240" s="1"/>
      <c r="B240" s="57" t="str">
        <f>$B$81</f>
        <v>項目25</v>
      </c>
      <c r="C240" s="20"/>
      <c r="D240" s="8"/>
      <c r="E240" s="8"/>
      <c r="F240" s="8"/>
      <c r="G240" s="20"/>
      <c r="H240" s="8"/>
      <c r="I240" s="8"/>
      <c r="J240" s="8"/>
      <c r="K240" s="20"/>
      <c r="L240" s="8"/>
      <c r="M240" s="8"/>
      <c r="N240" s="8"/>
      <c r="O240" s="20"/>
      <c r="P240" s="8"/>
      <c r="Q240" s="8"/>
      <c r="R240" s="8"/>
      <c r="S240" s="20"/>
      <c r="T240" s="8"/>
      <c r="U240" s="8"/>
      <c r="V240" s="8"/>
      <c r="W240" s="20"/>
      <c r="X240" s="8"/>
      <c r="Y240" s="8"/>
      <c r="Z240" s="8"/>
      <c r="AA240" s="20"/>
      <c r="AB240" s="8"/>
      <c r="AC240" s="8"/>
      <c r="AD240" s="8"/>
      <c r="AE240" s="20"/>
      <c r="AF240" s="8"/>
      <c r="AG240" s="8"/>
      <c r="AH240" s="8"/>
      <c r="AI240" s="20"/>
      <c r="AJ240" s="8"/>
      <c r="AK240" s="8"/>
      <c r="AL240" s="8"/>
      <c r="AM240" s="20"/>
      <c r="AN240" s="8"/>
      <c r="AO240" s="8"/>
      <c r="AP240" s="8"/>
      <c r="AQ240" s="20"/>
      <c r="AR240" s="8"/>
      <c r="AS240" s="8"/>
      <c r="AT240" s="8"/>
      <c r="AU240" s="20"/>
      <c r="AV240" s="8"/>
      <c r="AW240" s="8"/>
      <c r="AX240" s="52"/>
      <c r="AY240" s="1"/>
    </row>
    <row r="241" spans="1:51" x14ac:dyDescent="0.2">
      <c r="A241" s="1"/>
      <c r="B241" s="57" t="str">
        <f>$B$82</f>
        <v>項目26</v>
      </c>
      <c r="C241" s="20"/>
      <c r="D241" s="8"/>
      <c r="E241" s="8"/>
      <c r="F241" s="8"/>
      <c r="G241" s="20"/>
      <c r="H241" s="8"/>
      <c r="I241" s="8"/>
      <c r="J241" s="8"/>
      <c r="K241" s="20"/>
      <c r="L241" s="8"/>
      <c r="M241" s="8"/>
      <c r="N241" s="8"/>
      <c r="O241" s="20"/>
      <c r="P241" s="8"/>
      <c r="Q241" s="8"/>
      <c r="R241" s="8"/>
      <c r="S241" s="20"/>
      <c r="T241" s="8"/>
      <c r="U241" s="8"/>
      <c r="V241" s="8"/>
      <c r="W241" s="20"/>
      <c r="X241" s="8"/>
      <c r="Y241" s="8"/>
      <c r="Z241" s="8"/>
      <c r="AA241" s="20"/>
      <c r="AB241" s="8"/>
      <c r="AC241" s="8"/>
      <c r="AD241" s="8"/>
      <c r="AE241" s="20"/>
      <c r="AF241" s="8"/>
      <c r="AG241" s="8"/>
      <c r="AH241" s="8"/>
      <c r="AI241" s="20"/>
      <c r="AJ241" s="8"/>
      <c r="AK241" s="8"/>
      <c r="AL241" s="8"/>
      <c r="AM241" s="20"/>
      <c r="AN241" s="8"/>
      <c r="AO241" s="8"/>
      <c r="AP241" s="8"/>
      <c r="AQ241" s="20"/>
      <c r="AR241" s="8"/>
      <c r="AS241" s="8"/>
      <c r="AT241" s="8"/>
      <c r="AU241" s="20"/>
      <c r="AV241" s="8"/>
      <c r="AW241" s="8"/>
      <c r="AX241" s="52"/>
      <c r="AY241" s="1"/>
    </row>
    <row r="242" spans="1:51" x14ac:dyDescent="0.2">
      <c r="A242" s="1"/>
      <c r="B242" s="57" t="str">
        <f>$B$83</f>
        <v>項目27</v>
      </c>
      <c r="C242" s="20"/>
      <c r="D242" s="8"/>
      <c r="E242" s="8"/>
      <c r="F242" s="8"/>
      <c r="G242" s="20"/>
      <c r="H242" s="8"/>
      <c r="I242" s="8"/>
      <c r="J242" s="8"/>
      <c r="K242" s="20"/>
      <c r="L242" s="8"/>
      <c r="M242" s="8"/>
      <c r="N242" s="8"/>
      <c r="O242" s="20"/>
      <c r="P242" s="8"/>
      <c r="Q242" s="8"/>
      <c r="R242" s="8"/>
      <c r="S242" s="20"/>
      <c r="T242" s="8"/>
      <c r="U242" s="8"/>
      <c r="V242" s="8"/>
      <c r="W242" s="20"/>
      <c r="X242" s="8"/>
      <c r="Y242" s="8"/>
      <c r="Z242" s="8"/>
      <c r="AA242" s="20"/>
      <c r="AB242" s="8"/>
      <c r="AC242" s="8"/>
      <c r="AD242" s="8"/>
      <c r="AE242" s="20"/>
      <c r="AF242" s="8"/>
      <c r="AG242" s="8"/>
      <c r="AH242" s="8"/>
      <c r="AI242" s="20"/>
      <c r="AJ242" s="8"/>
      <c r="AK242" s="8"/>
      <c r="AL242" s="8"/>
      <c r="AM242" s="20"/>
      <c r="AN242" s="8"/>
      <c r="AO242" s="8"/>
      <c r="AP242" s="8"/>
      <c r="AQ242" s="20"/>
      <c r="AR242" s="8"/>
      <c r="AS242" s="8"/>
      <c r="AT242" s="8"/>
      <c r="AU242" s="20"/>
      <c r="AV242" s="8"/>
      <c r="AW242" s="8"/>
      <c r="AX242" s="52"/>
      <c r="AY242" s="1"/>
    </row>
    <row r="243" spans="1:51" x14ac:dyDescent="0.2">
      <c r="A243" s="1"/>
      <c r="B243" s="57" t="str">
        <f>$B$84</f>
        <v>項目28</v>
      </c>
      <c r="C243" s="20"/>
      <c r="D243" s="8"/>
      <c r="E243" s="8"/>
      <c r="F243" s="8"/>
      <c r="G243" s="20"/>
      <c r="H243" s="8"/>
      <c r="I243" s="8"/>
      <c r="J243" s="8"/>
      <c r="K243" s="20"/>
      <c r="L243" s="8"/>
      <c r="M243" s="8"/>
      <c r="N243" s="8"/>
      <c r="O243" s="20"/>
      <c r="P243" s="8"/>
      <c r="Q243" s="8"/>
      <c r="R243" s="8"/>
      <c r="S243" s="20"/>
      <c r="T243" s="8"/>
      <c r="U243" s="8"/>
      <c r="V243" s="8"/>
      <c r="W243" s="20"/>
      <c r="X243" s="8"/>
      <c r="Y243" s="8"/>
      <c r="Z243" s="8"/>
      <c r="AA243" s="20"/>
      <c r="AB243" s="8"/>
      <c r="AC243" s="8"/>
      <c r="AD243" s="8"/>
      <c r="AE243" s="20"/>
      <c r="AF243" s="8"/>
      <c r="AG243" s="8"/>
      <c r="AH243" s="8"/>
      <c r="AI243" s="20"/>
      <c r="AJ243" s="8"/>
      <c r="AK243" s="8"/>
      <c r="AL243" s="8"/>
      <c r="AM243" s="20"/>
      <c r="AN243" s="8"/>
      <c r="AO243" s="8"/>
      <c r="AP243" s="8"/>
      <c r="AQ243" s="20"/>
      <c r="AR243" s="8"/>
      <c r="AS243" s="8"/>
      <c r="AT243" s="8"/>
      <c r="AU243" s="20"/>
      <c r="AV243" s="8"/>
      <c r="AW243" s="8"/>
      <c r="AX243" s="52"/>
      <c r="AY243" s="1"/>
    </row>
    <row r="244" spans="1:51" x14ac:dyDescent="0.2">
      <c r="A244" s="1"/>
      <c r="B244" s="57" t="str">
        <f>$B$85</f>
        <v>項目29</v>
      </c>
      <c r="C244" s="20"/>
      <c r="D244" s="8"/>
      <c r="E244" s="8"/>
      <c r="F244" s="8"/>
      <c r="G244" s="20"/>
      <c r="H244" s="8"/>
      <c r="I244" s="8"/>
      <c r="J244" s="8"/>
      <c r="K244" s="20"/>
      <c r="L244" s="8"/>
      <c r="M244" s="8"/>
      <c r="N244" s="8"/>
      <c r="O244" s="20"/>
      <c r="P244" s="8"/>
      <c r="Q244" s="8"/>
      <c r="R244" s="8"/>
      <c r="S244" s="20"/>
      <c r="T244" s="8"/>
      <c r="U244" s="8"/>
      <c r="V244" s="8"/>
      <c r="W244" s="20"/>
      <c r="X244" s="8"/>
      <c r="Y244" s="8"/>
      <c r="Z244" s="8"/>
      <c r="AA244" s="20"/>
      <c r="AB244" s="8"/>
      <c r="AC244" s="8"/>
      <c r="AD244" s="8"/>
      <c r="AE244" s="20"/>
      <c r="AF244" s="8"/>
      <c r="AG244" s="8"/>
      <c r="AH244" s="8"/>
      <c r="AI244" s="20"/>
      <c r="AJ244" s="8"/>
      <c r="AK244" s="8"/>
      <c r="AL244" s="8"/>
      <c r="AM244" s="20"/>
      <c r="AN244" s="8"/>
      <c r="AO244" s="8"/>
      <c r="AP244" s="8"/>
      <c r="AQ244" s="20"/>
      <c r="AR244" s="8"/>
      <c r="AS244" s="8"/>
      <c r="AT244" s="8"/>
      <c r="AU244" s="20"/>
      <c r="AV244" s="8"/>
      <c r="AW244" s="8"/>
      <c r="AX244" s="52"/>
      <c r="AY244" s="1"/>
    </row>
    <row r="245" spans="1:51" x14ac:dyDescent="0.2">
      <c r="A245" s="1"/>
      <c r="B245" s="57" t="str">
        <f>$B$86</f>
        <v>項目30</v>
      </c>
      <c r="C245" s="20"/>
      <c r="D245" s="8"/>
      <c r="E245" s="8"/>
      <c r="F245" s="8"/>
      <c r="G245" s="20"/>
      <c r="H245" s="8"/>
      <c r="I245" s="8"/>
      <c r="J245" s="8"/>
      <c r="K245" s="20"/>
      <c r="L245" s="8"/>
      <c r="M245" s="8"/>
      <c r="N245" s="8"/>
      <c r="O245" s="20"/>
      <c r="P245" s="8"/>
      <c r="Q245" s="8"/>
      <c r="R245" s="8"/>
      <c r="S245" s="20"/>
      <c r="T245" s="8"/>
      <c r="U245" s="8"/>
      <c r="V245" s="8"/>
      <c r="W245" s="20"/>
      <c r="X245" s="8"/>
      <c r="Y245" s="8"/>
      <c r="Z245" s="8"/>
      <c r="AA245" s="20"/>
      <c r="AB245" s="8"/>
      <c r="AC245" s="8"/>
      <c r="AD245" s="8"/>
      <c r="AE245" s="20"/>
      <c r="AF245" s="8"/>
      <c r="AG245" s="8"/>
      <c r="AH245" s="8"/>
      <c r="AI245" s="20"/>
      <c r="AJ245" s="8"/>
      <c r="AK245" s="8"/>
      <c r="AL245" s="8"/>
      <c r="AM245" s="20"/>
      <c r="AN245" s="8"/>
      <c r="AO245" s="8"/>
      <c r="AP245" s="8"/>
      <c r="AQ245" s="20"/>
      <c r="AR245" s="8"/>
      <c r="AS245" s="8"/>
      <c r="AT245" s="8"/>
      <c r="AU245" s="20"/>
      <c r="AV245" s="8"/>
      <c r="AW245" s="8"/>
      <c r="AX245" s="52"/>
      <c r="AY245" s="1"/>
    </row>
    <row r="246" spans="1:51" x14ac:dyDescent="0.2">
      <c r="A246" s="1"/>
      <c r="B246" s="57" t="str">
        <f>$B$87</f>
        <v>項目31</v>
      </c>
      <c r="C246" s="20"/>
      <c r="D246" s="8"/>
      <c r="E246" s="8"/>
      <c r="F246" s="8"/>
      <c r="G246" s="20"/>
      <c r="H246" s="8"/>
      <c r="I246" s="8"/>
      <c r="J246" s="8"/>
      <c r="K246" s="20"/>
      <c r="L246" s="8"/>
      <c r="M246" s="8"/>
      <c r="N246" s="8"/>
      <c r="O246" s="20"/>
      <c r="P246" s="8"/>
      <c r="Q246" s="8"/>
      <c r="R246" s="8"/>
      <c r="S246" s="20"/>
      <c r="T246" s="8"/>
      <c r="U246" s="8"/>
      <c r="V246" s="8"/>
      <c r="W246" s="20"/>
      <c r="X246" s="8"/>
      <c r="Y246" s="8"/>
      <c r="Z246" s="8"/>
      <c r="AA246" s="20"/>
      <c r="AB246" s="8"/>
      <c r="AC246" s="8"/>
      <c r="AD246" s="8"/>
      <c r="AE246" s="20"/>
      <c r="AF246" s="8"/>
      <c r="AG246" s="8"/>
      <c r="AH246" s="8"/>
      <c r="AI246" s="20"/>
      <c r="AJ246" s="8"/>
      <c r="AK246" s="8"/>
      <c r="AL246" s="8"/>
      <c r="AM246" s="20"/>
      <c r="AN246" s="8"/>
      <c r="AO246" s="8"/>
      <c r="AP246" s="8"/>
      <c r="AQ246" s="20"/>
      <c r="AR246" s="8"/>
      <c r="AS246" s="8"/>
      <c r="AT246" s="8"/>
      <c r="AU246" s="20"/>
      <c r="AV246" s="8"/>
      <c r="AW246" s="8"/>
      <c r="AX246" s="52"/>
      <c r="AY246" s="1"/>
    </row>
    <row r="247" spans="1:51" x14ac:dyDescent="0.2">
      <c r="A247" s="1"/>
      <c r="B247" s="57" t="str">
        <f>$B$88</f>
        <v>項目32</v>
      </c>
      <c r="C247" s="20"/>
      <c r="D247" s="8"/>
      <c r="E247" s="8"/>
      <c r="F247" s="8"/>
      <c r="G247" s="20"/>
      <c r="H247" s="8"/>
      <c r="I247" s="8"/>
      <c r="J247" s="8"/>
      <c r="K247" s="20"/>
      <c r="L247" s="8"/>
      <c r="M247" s="8"/>
      <c r="N247" s="8"/>
      <c r="O247" s="20"/>
      <c r="P247" s="8"/>
      <c r="Q247" s="8"/>
      <c r="R247" s="8"/>
      <c r="S247" s="20"/>
      <c r="T247" s="8"/>
      <c r="U247" s="8"/>
      <c r="V247" s="8"/>
      <c r="W247" s="20"/>
      <c r="X247" s="8"/>
      <c r="Y247" s="8"/>
      <c r="Z247" s="8"/>
      <c r="AA247" s="20"/>
      <c r="AB247" s="8"/>
      <c r="AC247" s="8"/>
      <c r="AD247" s="8"/>
      <c r="AE247" s="20"/>
      <c r="AF247" s="8"/>
      <c r="AG247" s="8"/>
      <c r="AH247" s="8"/>
      <c r="AI247" s="20"/>
      <c r="AJ247" s="8"/>
      <c r="AK247" s="8"/>
      <c r="AL247" s="8"/>
      <c r="AM247" s="20"/>
      <c r="AN247" s="8"/>
      <c r="AO247" s="8"/>
      <c r="AP247" s="8"/>
      <c r="AQ247" s="20"/>
      <c r="AR247" s="8"/>
      <c r="AS247" s="8"/>
      <c r="AT247" s="8"/>
      <c r="AU247" s="20"/>
      <c r="AV247" s="8"/>
      <c r="AW247" s="8"/>
      <c r="AX247" s="52"/>
      <c r="AY247" s="1"/>
    </row>
    <row r="248" spans="1:51" x14ac:dyDescent="0.2">
      <c r="A248" s="1"/>
      <c r="B248" s="57" t="str">
        <f>$B$89</f>
        <v>項目33</v>
      </c>
      <c r="C248" s="20"/>
      <c r="D248" s="8"/>
      <c r="E248" s="8"/>
      <c r="F248" s="8"/>
      <c r="G248" s="20"/>
      <c r="H248" s="8"/>
      <c r="I248" s="8"/>
      <c r="J248" s="8"/>
      <c r="K248" s="20"/>
      <c r="L248" s="8"/>
      <c r="M248" s="8"/>
      <c r="N248" s="8"/>
      <c r="O248" s="20"/>
      <c r="P248" s="8"/>
      <c r="Q248" s="8"/>
      <c r="R248" s="8"/>
      <c r="S248" s="20"/>
      <c r="T248" s="8"/>
      <c r="U248" s="8"/>
      <c r="V248" s="8"/>
      <c r="W248" s="20"/>
      <c r="X248" s="8"/>
      <c r="Y248" s="8"/>
      <c r="Z248" s="8"/>
      <c r="AA248" s="20"/>
      <c r="AB248" s="8"/>
      <c r="AC248" s="8"/>
      <c r="AD248" s="8"/>
      <c r="AE248" s="20"/>
      <c r="AF248" s="8"/>
      <c r="AG248" s="8"/>
      <c r="AH248" s="8"/>
      <c r="AI248" s="20"/>
      <c r="AJ248" s="8"/>
      <c r="AK248" s="8"/>
      <c r="AL248" s="8"/>
      <c r="AM248" s="20"/>
      <c r="AN248" s="8"/>
      <c r="AO248" s="8"/>
      <c r="AP248" s="8"/>
      <c r="AQ248" s="20"/>
      <c r="AR248" s="8"/>
      <c r="AS248" s="8"/>
      <c r="AT248" s="8"/>
      <c r="AU248" s="20"/>
      <c r="AV248" s="8"/>
      <c r="AW248" s="8"/>
      <c r="AX248" s="52"/>
      <c r="AY248" s="1"/>
    </row>
    <row r="249" spans="1:51" x14ac:dyDescent="0.2">
      <c r="A249" s="1"/>
      <c r="B249" s="57" t="str">
        <f>$B$90</f>
        <v>項目34</v>
      </c>
      <c r="C249" s="20"/>
      <c r="D249" s="8"/>
      <c r="E249" s="8"/>
      <c r="F249" s="8"/>
      <c r="G249" s="20"/>
      <c r="H249" s="8"/>
      <c r="I249" s="8"/>
      <c r="J249" s="8"/>
      <c r="K249" s="20"/>
      <c r="L249" s="8"/>
      <c r="M249" s="8"/>
      <c r="N249" s="8"/>
      <c r="O249" s="20"/>
      <c r="P249" s="8"/>
      <c r="Q249" s="8"/>
      <c r="R249" s="8"/>
      <c r="S249" s="20"/>
      <c r="T249" s="8"/>
      <c r="U249" s="8"/>
      <c r="V249" s="8"/>
      <c r="W249" s="20"/>
      <c r="X249" s="8"/>
      <c r="Y249" s="8"/>
      <c r="Z249" s="8"/>
      <c r="AA249" s="20"/>
      <c r="AB249" s="8"/>
      <c r="AC249" s="8"/>
      <c r="AD249" s="8"/>
      <c r="AE249" s="20"/>
      <c r="AF249" s="8"/>
      <c r="AG249" s="8"/>
      <c r="AH249" s="8"/>
      <c r="AI249" s="20"/>
      <c r="AJ249" s="8"/>
      <c r="AK249" s="8"/>
      <c r="AL249" s="8"/>
      <c r="AM249" s="20"/>
      <c r="AN249" s="8"/>
      <c r="AO249" s="8"/>
      <c r="AP249" s="8"/>
      <c r="AQ249" s="20"/>
      <c r="AR249" s="8"/>
      <c r="AS249" s="8"/>
      <c r="AT249" s="8"/>
      <c r="AU249" s="20"/>
      <c r="AV249" s="8"/>
      <c r="AW249" s="8"/>
      <c r="AX249" s="52"/>
      <c r="AY249" s="1"/>
    </row>
    <row r="250" spans="1:51" x14ac:dyDescent="0.2">
      <c r="A250" s="1"/>
      <c r="B250" s="57" t="str">
        <f>$B$91</f>
        <v>項目35</v>
      </c>
      <c r="C250" s="20"/>
      <c r="D250" s="8"/>
      <c r="E250" s="8"/>
      <c r="F250" s="8"/>
      <c r="G250" s="20"/>
      <c r="H250" s="8"/>
      <c r="I250" s="8"/>
      <c r="J250" s="8"/>
      <c r="K250" s="20"/>
      <c r="L250" s="8"/>
      <c r="M250" s="8"/>
      <c r="N250" s="8"/>
      <c r="O250" s="20"/>
      <c r="P250" s="8"/>
      <c r="Q250" s="8"/>
      <c r="R250" s="8"/>
      <c r="S250" s="20"/>
      <c r="T250" s="8"/>
      <c r="U250" s="8"/>
      <c r="V250" s="8"/>
      <c r="W250" s="20"/>
      <c r="X250" s="8"/>
      <c r="Y250" s="8"/>
      <c r="Z250" s="8"/>
      <c r="AA250" s="20"/>
      <c r="AB250" s="8"/>
      <c r="AC250" s="8"/>
      <c r="AD250" s="8"/>
      <c r="AE250" s="20"/>
      <c r="AF250" s="8"/>
      <c r="AG250" s="8"/>
      <c r="AH250" s="8"/>
      <c r="AI250" s="20"/>
      <c r="AJ250" s="8"/>
      <c r="AK250" s="8"/>
      <c r="AL250" s="8"/>
      <c r="AM250" s="20"/>
      <c r="AN250" s="8"/>
      <c r="AO250" s="8"/>
      <c r="AP250" s="8"/>
      <c r="AQ250" s="20"/>
      <c r="AR250" s="8"/>
      <c r="AS250" s="8"/>
      <c r="AT250" s="8"/>
      <c r="AU250" s="20"/>
      <c r="AV250" s="8"/>
      <c r="AW250" s="8"/>
      <c r="AX250" s="52"/>
      <c r="AY250" s="1"/>
    </row>
    <row r="251" spans="1:51" x14ac:dyDescent="0.2">
      <c r="A251" s="1"/>
      <c r="B251" s="57" t="str">
        <f>$B$92</f>
        <v>項目36</v>
      </c>
      <c r="C251" s="20"/>
      <c r="D251" s="8"/>
      <c r="E251" s="8"/>
      <c r="F251" s="8"/>
      <c r="G251" s="20"/>
      <c r="H251" s="8"/>
      <c r="I251" s="8"/>
      <c r="J251" s="8"/>
      <c r="K251" s="20"/>
      <c r="L251" s="8"/>
      <c r="M251" s="8"/>
      <c r="N251" s="8"/>
      <c r="O251" s="20"/>
      <c r="P251" s="8"/>
      <c r="Q251" s="8"/>
      <c r="R251" s="8"/>
      <c r="S251" s="20"/>
      <c r="T251" s="8"/>
      <c r="U251" s="8"/>
      <c r="V251" s="8"/>
      <c r="W251" s="20"/>
      <c r="X251" s="8"/>
      <c r="Y251" s="8"/>
      <c r="Z251" s="8"/>
      <c r="AA251" s="20"/>
      <c r="AB251" s="8"/>
      <c r="AC251" s="8"/>
      <c r="AD251" s="8"/>
      <c r="AE251" s="20"/>
      <c r="AF251" s="8"/>
      <c r="AG251" s="8"/>
      <c r="AH251" s="8"/>
      <c r="AI251" s="20"/>
      <c r="AJ251" s="8"/>
      <c r="AK251" s="8"/>
      <c r="AL251" s="8"/>
      <c r="AM251" s="20"/>
      <c r="AN251" s="8"/>
      <c r="AO251" s="8"/>
      <c r="AP251" s="8"/>
      <c r="AQ251" s="20"/>
      <c r="AR251" s="8"/>
      <c r="AS251" s="8"/>
      <c r="AT251" s="8"/>
      <c r="AU251" s="20"/>
      <c r="AV251" s="8"/>
      <c r="AW251" s="8"/>
      <c r="AX251" s="52"/>
      <c r="AY251" s="1"/>
    </row>
    <row r="252" spans="1:51" x14ac:dyDescent="0.2">
      <c r="A252" s="1"/>
      <c r="B252" s="57" t="str">
        <f>$B$93</f>
        <v>項目37</v>
      </c>
      <c r="C252" s="20"/>
      <c r="D252" s="8"/>
      <c r="E252" s="8"/>
      <c r="F252" s="8"/>
      <c r="G252" s="20"/>
      <c r="H252" s="8"/>
      <c r="I252" s="8"/>
      <c r="J252" s="8"/>
      <c r="K252" s="20"/>
      <c r="L252" s="8"/>
      <c r="M252" s="8"/>
      <c r="N252" s="8"/>
      <c r="O252" s="20"/>
      <c r="P252" s="8"/>
      <c r="Q252" s="8"/>
      <c r="R252" s="8"/>
      <c r="S252" s="20"/>
      <c r="T252" s="8"/>
      <c r="U252" s="8"/>
      <c r="V252" s="8"/>
      <c r="W252" s="20"/>
      <c r="X252" s="8"/>
      <c r="Y252" s="8"/>
      <c r="Z252" s="8"/>
      <c r="AA252" s="20"/>
      <c r="AB252" s="8"/>
      <c r="AC252" s="8"/>
      <c r="AD252" s="8"/>
      <c r="AE252" s="20"/>
      <c r="AF252" s="8"/>
      <c r="AG252" s="8"/>
      <c r="AH252" s="8"/>
      <c r="AI252" s="20"/>
      <c r="AJ252" s="8"/>
      <c r="AK252" s="8"/>
      <c r="AL252" s="8"/>
      <c r="AM252" s="20"/>
      <c r="AN252" s="8"/>
      <c r="AO252" s="8"/>
      <c r="AP252" s="8"/>
      <c r="AQ252" s="20"/>
      <c r="AR252" s="8"/>
      <c r="AS252" s="8"/>
      <c r="AT252" s="8"/>
      <c r="AU252" s="20"/>
      <c r="AV252" s="8"/>
      <c r="AW252" s="8"/>
      <c r="AX252" s="52"/>
      <c r="AY252" s="1"/>
    </row>
    <row r="253" spans="1:51" x14ac:dyDescent="0.2">
      <c r="A253" s="1"/>
      <c r="B253" s="57" t="str">
        <f>$B$94</f>
        <v>項目38</v>
      </c>
      <c r="C253" s="20"/>
      <c r="D253" s="8"/>
      <c r="E253" s="8"/>
      <c r="F253" s="8"/>
      <c r="G253" s="20"/>
      <c r="H253" s="8"/>
      <c r="I253" s="8"/>
      <c r="J253" s="8"/>
      <c r="K253" s="20"/>
      <c r="L253" s="8"/>
      <c r="M253" s="8"/>
      <c r="N253" s="8"/>
      <c r="O253" s="20"/>
      <c r="P253" s="8"/>
      <c r="Q253" s="8"/>
      <c r="R253" s="8"/>
      <c r="S253" s="20"/>
      <c r="T253" s="8"/>
      <c r="U253" s="8"/>
      <c r="V253" s="8"/>
      <c r="W253" s="20"/>
      <c r="X253" s="8"/>
      <c r="Y253" s="8"/>
      <c r="Z253" s="8"/>
      <c r="AA253" s="20"/>
      <c r="AB253" s="8"/>
      <c r="AC253" s="8"/>
      <c r="AD253" s="8"/>
      <c r="AE253" s="20"/>
      <c r="AF253" s="8"/>
      <c r="AG253" s="8"/>
      <c r="AH253" s="8"/>
      <c r="AI253" s="20"/>
      <c r="AJ253" s="8"/>
      <c r="AK253" s="8"/>
      <c r="AL253" s="8"/>
      <c r="AM253" s="20"/>
      <c r="AN253" s="8"/>
      <c r="AO253" s="8"/>
      <c r="AP253" s="8"/>
      <c r="AQ253" s="20"/>
      <c r="AR253" s="8"/>
      <c r="AS253" s="8"/>
      <c r="AT253" s="8"/>
      <c r="AU253" s="20"/>
      <c r="AV253" s="8"/>
      <c r="AW253" s="8"/>
      <c r="AX253" s="52"/>
      <c r="AY253" s="1"/>
    </row>
    <row r="254" spans="1:51" x14ac:dyDescent="0.2">
      <c r="A254" s="1"/>
      <c r="B254" s="57" t="str">
        <f>$B$95</f>
        <v>項目39</v>
      </c>
      <c r="C254" s="20"/>
      <c r="D254" s="8"/>
      <c r="E254" s="8"/>
      <c r="F254" s="8"/>
      <c r="G254" s="20"/>
      <c r="H254" s="8"/>
      <c r="I254" s="8"/>
      <c r="J254" s="8"/>
      <c r="K254" s="20"/>
      <c r="L254" s="8"/>
      <c r="M254" s="8"/>
      <c r="N254" s="8"/>
      <c r="O254" s="20"/>
      <c r="P254" s="8"/>
      <c r="Q254" s="8"/>
      <c r="R254" s="8"/>
      <c r="S254" s="20"/>
      <c r="T254" s="8"/>
      <c r="U254" s="8"/>
      <c r="V254" s="8"/>
      <c r="W254" s="20"/>
      <c r="X254" s="8"/>
      <c r="Y254" s="8"/>
      <c r="Z254" s="8"/>
      <c r="AA254" s="20"/>
      <c r="AB254" s="8"/>
      <c r="AC254" s="8"/>
      <c r="AD254" s="8"/>
      <c r="AE254" s="20"/>
      <c r="AF254" s="8"/>
      <c r="AG254" s="8"/>
      <c r="AH254" s="8"/>
      <c r="AI254" s="20"/>
      <c r="AJ254" s="8"/>
      <c r="AK254" s="8"/>
      <c r="AL254" s="8"/>
      <c r="AM254" s="20"/>
      <c r="AN254" s="8"/>
      <c r="AO254" s="8"/>
      <c r="AP254" s="8"/>
      <c r="AQ254" s="20"/>
      <c r="AR254" s="8"/>
      <c r="AS254" s="8"/>
      <c r="AT254" s="8"/>
      <c r="AU254" s="20"/>
      <c r="AV254" s="8"/>
      <c r="AW254" s="8"/>
      <c r="AX254" s="52"/>
      <c r="AY254" s="1"/>
    </row>
    <row r="255" spans="1:51" x14ac:dyDescent="0.2">
      <c r="A255" s="1"/>
      <c r="B255" s="57" t="str">
        <f>$B$96</f>
        <v>項目40</v>
      </c>
      <c r="C255" s="20"/>
      <c r="D255" s="8"/>
      <c r="E255" s="8"/>
      <c r="F255" s="8"/>
      <c r="G255" s="20"/>
      <c r="H255" s="8"/>
      <c r="I255" s="8"/>
      <c r="J255" s="8"/>
      <c r="K255" s="20"/>
      <c r="L255" s="8"/>
      <c r="M255" s="8"/>
      <c r="N255" s="8"/>
      <c r="O255" s="20"/>
      <c r="P255" s="8"/>
      <c r="Q255" s="8"/>
      <c r="R255" s="8"/>
      <c r="S255" s="20"/>
      <c r="T255" s="8"/>
      <c r="U255" s="8"/>
      <c r="V255" s="8"/>
      <c r="W255" s="20"/>
      <c r="X255" s="8"/>
      <c r="Y255" s="8"/>
      <c r="Z255" s="8"/>
      <c r="AA255" s="20"/>
      <c r="AB255" s="8"/>
      <c r="AC255" s="8"/>
      <c r="AD255" s="8"/>
      <c r="AE255" s="20"/>
      <c r="AF255" s="8"/>
      <c r="AG255" s="8"/>
      <c r="AH255" s="8"/>
      <c r="AI255" s="20"/>
      <c r="AJ255" s="8"/>
      <c r="AK255" s="8"/>
      <c r="AL255" s="8"/>
      <c r="AM255" s="20"/>
      <c r="AN255" s="8"/>
      <c r="AO255" s="8"/>
      <c r="AP255" s="8"/>
      <c r="AQ255" s="20"/>
      <c r="AR255" s="8"/>
      <c r="AS255" s="8"/>
      <c r="AT255" s="8"/>
      <c r="AU255" s="20"/>
      <c r="AV255" s="8"/>
      <c r="AW255" s="8"/>
      <c r="AX255" s="52"/>
      <c r="AY255" s="1"/>
    </row>
    <row r="256" spans="1:51" x14ac:dyDescent="0.2">
      <c r="A256" s="1"/>
      <c r="B256" s="57" t="str">
        <f>$B$97</f>
        <v>項目41</v>
      </c>
      <c r="C256" s="20"/>
      <c r="D256" s="8"/>
      <c r="E256" s="8"/>
      <c r="F256" s="8"/>
      <c r="G256" s="20"/>
      <c r="H256" s="8"/>
      <c r="I256" s="8"/>
      <c r="J256" s="8"/>
      <c r="K256" s="20"/>
      <c r="L256" s="8"/>
      <c r="M256" s="8"/>
      <c r="N256" s="8"/>
      <c r="O256" s="20"/>
      <c r="P256" s="8"/>
      <c r="Q256" s="8"/>
      <c r="R256" s="8"/>
      <c r="S256" s="20"/>
      <c r="T256" s="8"/>
      <c r="U256" s="8"/>
      <c r="V256" s="8"/>
      <c r="W256" s="20"/>
      <c r="X256" s="8"/>
      <c r="Y256" s="8"/>
      <c r="Z256" s="8"/>
      <c r="AA256" s="20"/>
      <c r="AB256" s="8"/>
      <c r="AC256" s="8"/>
      <c r="AD256" s="8"/>
      <c r="AE256" s="20"/>
      <c r="AF256" s="8"/>
      <c r="AG256" s="8"/>
      <c r="AH256" s="8"/>
      <c r="AI256" s="20"/>
      <c r="AJ256" s="8"/>
      <c r="AK256" s="8"/>
      <c r="AL256" s="8"/>
      <c r="AM256" s="20"/>
      <c r="AN256" s="8"/>
      <c r="AO256" s="8"/>
      <c r="AP256" s="8"/>
      <c r="AQ256" s="20"/>
      <c r="AR256" s="8"/>
      <c r="AS256" s="8"/>
      <c r="AT256" s="8"/>
      <c r="AU256" s="20"/>
      <c r="AV256" s="8"/>
      <c r="AW256" s="8"/>
      <c r="AX256" s="52"/>
      <c r="AY256" s="1"/>
    </row>
    <row r="257" spans="1:51" x14ac:dyDescent="0.2">
      <c r="A257" s="1"/>
      <c r="B257" s="57" t="str">
        <f>$B$98</f>
        <v>項目42</v>
      </c>
      <c r="C257" s="20"/>
      <c r="D257" s="8"/>
      <c r="E257" s="8"/>
      <c r="F257" s="8"/>
      <c r="G257" s="20"/>
      <c r="H257" s="8"/>
      <c r="I257" s="8"/>
      <c r="J257" s="8"/>
      <c r="K257" s="20"/>
      <c r="L257" s="8"/>
      <c r="M257" s="8"/>
      <c r="N257" s="8"/>
      <c r="O257" s="20"/>
      <c r="P257" s="8"/>
      <c r="Q257" s="8"/>
      <c r="R257" s="8"/>
      <c r="S257" s="20"/>
      <c r="T257" s="8"/>
      <c r="U257" s="8"/>
      <c r="V257" s="8"/>
      <c r="W257" s="20"/>
      <c r="X257" s="8"/>
      <c r="Y257" s="8"/>
      <c r="Z257" s="8"/>
      <c r="AA257" s="20"/>
      <c r="AB257" s="8"/>
      <c r="AC257" s="8"/>
      <c r="AD257" s="8"/>
      <c r="AE257" s="20"/>
      <c r="AF257" s="8"/>
      <c r="AG257" s="8"/>
      <c r="AH257" s="8"/>
      <c r="AI257" s="20"/>
      <c r="AJ257" s="8"/>
      <c r="AK257" s="8"/>
      <c r="AL257" s="8"/>
      <c r="AM257" s="20"/>
      <c r="AN257" s="8"/>
      <c r="AO257" s="8"/>
      <c r="AP257" s="8"/>
      <c r="AQ257" s="20"/>
      <c r="AR257" s="8"/>
      <c r="AS257" s="8"/>
      <c r="AT257" s="8"/>
      <c r="AU257" s="20"/>
      <c r="AV257" s="8"/>
      <c r="AW257" s="8"/>
      <c r="AX257" s="52"/>
      <c r="AY257" s="1"/>
    </row>
    <row r="258" spans="1:51" x14ac:dyDescent="0.2">
      <c r="A258" s="1"/>
      <c r="B258" s="57" t="str">
        <f>$B$99</f>
        <v>項目43</v>
      </c>
      <c r="C258" s="20"/>
      <c r="D258" s="8"/>
      <c r="E258" s="8"/>
      <c r="F258" s="8"/>
      <c r="G258" s="20"/>
      <c r="H258" s="8"/>
      <c r="I258" s="8"/>
      <c r="J258" s="8"/>
      <c r="K258" s="20"/>
      <c r="L258" s="8"/>
      <c r="M258" s="8"/>
      <c r="N258" s="8"/>
      <c r="O258" s="20"/>
      <c r="P258" s="8"/>
      <c r="Q258" s="8"/>
      <c r="R258" s="8"/>
      <c r="S258" s="20"/>
      <c r="T258" s="8"/>
      <c r="U258" s="8"/>
      <c r="V258" s="8"/>
      <c r="W258" s="20"/>
      <c r="X258" s="8"/>
      <c r="Y258" s="8"/>
      <c r="Z258" s="8"/>
      <c r="AA258" s="20"/>
      <c r="AB258" s="8"/>
      <c r="AC258" s="8"/>
      <c r="AD258" s="8"/>
      <c r="AE258" s="20"/>
      <c r="AF258" s="8"/>
      <c r="AG258" s="8"/>
      <c r="AH258" s="8"/>
      <c r="AI258" s="20"/>
      <c r="AJ258" s="8"/>
      <c r="AK258" s="8"/>
      <c r="AL258" s="8"/>
      <c r="AM258" s="20"/>
      <c r="AN258" s="8"/>
      <c r="AO258" s="8"/>
      <c r="AP258" s="8"/>
      <c r="AQ258" s="20"/>
      <c r="AR258" s="8"/>
      <c r="AS258" s="8"/>
      <c r="AT258" s="8"/>
      <c r="AU258" s="20"/>
      <c r="AV258" s="8"/>
      <c r="AW258" s="8"/>
      <c r="AX258" s="52"/>
      <c r="AY258" s="1"/>
    </row>
    <row r="259" spans="1:51" x14ac:dyDescent="0.2">
      <c r="A259" s="1"/>
      <c r="B259" s="57" t="str">
        <f>$B$100</f>
        <v>項目44</v>
      </c>
      <c r="C259" s="20"/>
      <c r="D259" s="8"/>
      <c r="E259" s="8"/>
      <c r="F259" s="8"/>
      <c r="G259" s="20"/>
      <c r="H259" s="8"/>
      <c r="I259" s="8"/>
      <c r="J259" s="8"/>
      <c r="K259" s="20"/>
      <c r="L259" s="8"/>
      <c r="M259" s="8"/>
      <c r="N259" s="8"/>
      <c r="O259" s="20"/>
      <c r="P259" s="8"/>
      <c r="Q259" s="8"/>
      <c r="R259" s="8"/>
      <c r="S259" s="20"/>
      <c r="T259" s="8"/>
      <c r="U259" s="8"/>
      <c r="V259" s="8"/>
      <c r="W259" s="20"/>
      <c r="X259" s="8"/>
      <c r="Y259" s="8"/>
      <c r="Z259" s="8"/>
      <c r="AA259" s="20"/>
      <c r="AB259" s="8"/>
      <c r="AC259" s="8"/>
      <c r="AD259" s="8"/>
      <c r="AE259" s="20"/>
      <c r="AF259" s="8"/>
      <c r="AG259" s="8"/>
      <c r="AH259" s="8"/>
      <c r="AI259" s="20"/>
      <c r="AJ259" s="8"/>
      <c r="AK259" s="8"/>
      <c r="AL259" s="8"/>
      <c r="AM259" s="20"/>
      <c r="AN259" s="8"/>
      <c r="AO259" s="8"/>
      <c r="AP259" s="8"/>
      <c r="AQ259" s="20"/>
      <c r="AR259" s="8"/>
      <c r="AS259" s="8"/>
      <c r="AT259" s="8"/>
      <c r="AU259" s="20"/>
      <c r="AV259" s="8"/>
      <c r="AW259" s="8"/>
      <c r="AX259" s="52"/>
      <c r="AY259" s="1"/>
    </row>
    <row r="260" spans="1:51" x14ac:dyDescent="0.2">
      <c r="A260" s="1"/>
      <c r="B260" s="57" t="str">
        <f>$B$101</f>
        <v>項目45</v>
      </c>
      <c r="C260" s="20"/>
      <c r="D260" s="8"/>
      <c r="E260" s="8"/>
      <c r="F260" s="8"/>
      <c r="G260" s="20"/>
      <c r="H260" s="8"/>
      <c r="I260" s="8"/>
      <c r="J260" s="8"/>
      <c r="K260" s="20"/>
      <c r="L260" s="8"/>
      <c r="M260" s="8"/>
      <c r="N260" s="8"/>
      <c r="O260" s="20"/>
      <c r="P260" s="8"/>
      <c r="Q260" s="8"/>
      <c r="R260" s="8"/>
      <c r="S260" s="20"/>
      <c r="T260" s="8"/>
      <c r="U260" s="8"/>
      <c r="V260" s="8"/>
      <c r="W260" s="20"/>
      <c r="X260" s="8"/>
      <c r="Y260" s="8"/>
      <c r="Z260" s="8"/>
      <c r="AA260" s="20"/>
      <c r="AB260" s="8"/>
      <c r="AC260" s="8"/>
      <c r="AD260" s="8"/>
      <c r="AE260" s="20"/>
      <c r="AF260" s="8"/>
      <c r="AG260" s="8"/>
      <c r="AH260" s="8"/>
      <c r="AI260" s="20"/>
      <c r="AJ260" s="8"/>
      <c r="AK260" s="8"/>
      <c r="AL260" s="8"/>
      <c r="AM260" s="20"/>
      <c r="AN260" s="8"/>
      <c r="AO260" s="8"/>
      <c r="AP260" s="8"/>
      <c r="AQ260" s="20"/>
      <c r="AR260" s="8"/>
      <c r="AS260" s="8"/>
      <c r="AT260" s="8"/>
      <c r="AU260" s="20"/>
      <c r="AV260" s="8"/>
      <c r="AW260" s="8"/>
      <c r="AX260" s="52"/>
      <c r="AY260" s="1"/>
    </row>
    <row r="261" spans="1:51" x14ac:dyDescent="0.2">
      <c r="A261" s="1"/>
      <c r="B261" s="57" t="str">
        <f>$B$102</f>
        <v>項目46</v>
      </c>
      <c r="C261" s="20"/>
      <c r="D261" s="8"/>
      <c r="E261" s="8"/>
      <c r="F261" s="8"/>
      <c r="G261" s="20"/>
      <c r="H261" s="8"/>
      <c r="I261" s="8"/>
      <c r="J261" s="8"/>
      <c r="K261" s="20"/>
      <c r="L261" s="8"/>
      <c r="M261" s="8"/>
      <c r="N261" s="8"/>
      <c r="O261" s="20"/>
      <c r="P261" s="8"/>
      <c r="Q261" s="8"/>
      <c r="R261" s="8"/>
      <c r="S261" s="20"/>
      <c r="T261" s="8"/>
      <c r="U261" s="8"/>
      <c r="V261" s="8"/>
      <c r="W261" s="20"/>
      <c r="X261" s="8"/>
      <c r="Y261" s="8"/>
      <c r="Z261" s="8"/>
      <c r="AA261" s="20"/>
      <c r="AB261" s="8"/>
      <c r="AC261" s="8"/>
      <c r="AD261" s="8"/>
      <c r="AE261" s="20"/>
      <c r="AF261" s="8"/>
      <c r="AG261" s="8"/>
      <c r="AH261" s="8"/>
      <c r="AI261" s="20"/>
      <c r="AJ261" s="8"/>
      <c r="AK261" s="8"/>
      <c r="AL261" s="8"/>
      <c r="AM261" s="20"/>
      <c r="AN261" s="8"/>
      <c r="AO261" s="8"/>
      <c r="AP261" s="8"/>
      <c r="AQ261" s="20"/>
      <c r="AR261" s="8"/>
      <c r="AS261" s="8"/>
      <c r="AT261" s="8"/>
      <c r="AU261" s="20"/>
      <c r="AV261" s="8"/>
      <c r="AW261" s="8"/>
      <c r="AX261" s="52"/>
      <c r="AY261" s="1"/>
    </row>
    <row r="262" spans="1:51" x14ac:dyDescent="0.2">
      <c r="A262" s="1"/>
      <c r="B262" s="57" t="str">
        <f>$B$103</f>
        <v>項目47</v>
      </c>
      <c r="C262" s="20"/>
      <c r="D262" s="8"/>
      <c r="E262" s="8"/>
      <c r="F262" s="8"/>
      <c r="G262" s="20"/>
      <c r="H262" s="8"/>
      <c r="I262" s="8"/>
      <c r="J262" s="8"/>
      <c r="K262" s="20"/>
      <c r="L262" s="8"/>
      <c r="M262" s="8"/>
      <c r="N262" s="8"/>
      <c r="O262" s="20"/>
      <c r="P262" s="8"/>
      <c r="Q262" s="8"/>
      <c r="R262" s="8"/>
      <c r="S262" s="20"/>
      <c r="T262" s="8"/>
      <c r="U262" s="8"/>
      <c r="V262" s="8"/>
      <c r="W262" s="20"/>
      <c r="X262" s="8"/>
      <c r="Y262" s="8"/>
      <c r="Z262" s="8"/>
      <c r="AA262" s="20"/>
      <c r="AB262" s="8"/>
      <c r="AC262" s="8"/>
      <c r="AD262" s="8"/>
      <c r="AE262" s="20"/>
      <c r="AF262" s="8"/>
      <c r="AG262" s="8"/>
      <c r="AH262" s="8"/>
      <c r="AI262" s="20"/>
      <c r="AJ262" s="8"/>
      <c r="AK262" s="8"/>
      <c r="AL262" s="8"/>
      <c r="AM262" s="20"/>
      <c r="AN262" s="8"/>
      <c r="AO262" s="8"/>
      <c r="AP262" s="8"/>
      <c r="AQ262" s="20"/>
      <c r="AR262" s="8"/>
      <c r="AS262" s="8"/>
      <c r="AT262" s="8"/>
      <c r="AU262" s="20"/>
      <c r="AV262" s="8"/>
      <c r="AW262" s="8"/>
      <c r="AX262" s="52"/>
      <c r="AY262" s="1"/>
    </row>
    <row r="263" spans="1:51" x14ac:dyDescent="0.2">
      <c r="A263" s="1"/>
      <c r="B263" s="57" t="str">
        <f>$B$104</f>
        <v>項目48</v>
      </c>
      <c r="C263" s="20"/>
      <c r="D263" s="8"/>
      <c r="E263" s="8"/>
      <c r="F263" s="8"/>
      <c r="G263" s="20"/>
      <c r="H263" s="8"/>
      <c r="I263" s="8"/>
      <c r="J263" s="8"/>
      <c r="K263" s="20"/>
      <c r="L263" s="8"/>
      <c r="M263" s="8"/>
      <c r="N263" s="8"/>
      <c r="O263" s="20"/>
      <c r="P263" s="8"/>
      <c r="Q263" s="8"/>
      <c r="R263" s="8"/>
      <c r="S263" s="20"/>
      <c r="T263" s="8"/>
      <c r="U263" s="8"/>
      <c r="V263" s="8"/>
      <c r="W263" s="20"/>
      <c r="X263" s="8"/>
      <c r="Y263" s="8"/>
      <c r="Z263" s="8"/>
      <c r="AA263" s="20"/>
      <c r="AB263" s="8"/>
      <c r="AC263" s="8"/>
      <c r="AD263" s="8"/>
      <c r="AE263" s="20"/>
      <c r="AF263" s="8"/>
      <c r="AG263" s="8"/>
      <c r="AH263" s="8"/>
      <c r="AI263" s="20"/>
      <c r="AJ263" s="8"/>
      <c r="AK263" s="8"/>
      <c r="AL263" s="8"/>
      <c r="AM263" s="20"/>
      <c r="AN263" s="8"/>
      <c r="AO263" s="8"/>
      <c r="AP263" s="8"/>
      <c r="AQ263" s="20"/>
      <c r="AR263" s="8"/>
      <c r="AS263" s="8"/>
      <c r="AT263" s="8"/>
      <c r="AU263" s="20"/>
      <c r="AV263" s="8"/>
      <c r="AW263" s="8"/>
      <c r="AX263" s="52"/>
      <c r="AY263" s="1"/>
    </row>
    <row r="264" spans="1:51" x14ac:dyDescent="0.2">
      <c r="A264" s="1"/>
      <c r="B264" s="57" t="str">
        <f>$B$105</f>
        <v>項目49</v>
      </c>
      <c r="C264" s="20"/>
      <c r="D264" s="8"/>
      <c r="E264" s="8"/>
      <c r="F264" s="8"/>
      <c r="G264" s="20"/>
      <c r="H264" s="8"/>
      <c r="I264" s="8"/>
      <c r="J264" s="8"/>
      <c r="K264" s="20"/>
      <c r="L264" s="8"/>
      <c r="M264" s="8"/>
      <c r="N264" s="8"/>
      <c r="O264" s="20"/>
      <c r="P264" s="8"/>
      <c r="Q264" s="8"/>
      <c r="R264" s="8"/>
      <c r="S264" s="20"/>
      <c r="T264" s="8"/>
      <c r="U264" s="8"/>
      <c r="V264" s="8"/>
      <c r="W264" s="20"/>
      <c r="X264" s="8"/>
      <c r="Y264" s="8"/>
      <c r="Z264" s="8"/>
      <c r="AA264" s="20"/>
      <c r="AB264" s="8"/>
      <c r="AC264" s="8"/>
      <c r="AD264" s="8"/>
      <c r="AE264" s="20"/>
      <c r="AF264" s="8"/>
      <c r="AG264" s="8"/>
      <c r="AH264" s="8"/>
      <c r="AI264" s="20"/>
      <c r="AJ264" s="8"/>
      <c r="AK264" s="8"/>
      <c r="AL264" s="8"/>
      <c r="AM264" s="20"/>
      <c r="AN264" s="8"/>
      <c r="AO264" s="8"/>
      <c r="AP264" s="8"/>
      <c r="AQ264" s="20"/>
      <c r="AR264" s="8"/>
      <c r="AS264" s="8"/>
      <c r="AT264" s="8"/>
      <c r="AU264" s="20"/>
      <c r="AV264" s="8"/>
      <c r="AW264" s="8"/>
      <c r="AX264" s="52"/>
      <c r="AY264" s="1"/>
    </row>
    <row r="265" spans="1:51" x14ac:dyDescent="0.2">
      <c r="A265" s="1"/>
      <c r="B265" s="58" t="str">
        <f>$B$106</f>
        <v>項目50</v>
      </c>
      <c r="C265" s="21"/>
      <c r="D265" s="7"/>
      <c r="E265" s="7"/>
      <c r="F265" s="7"/>
      <c r="G265" s="21"/>
      <c r="H265" s="7"/>
      <c r="I265" s="7"/>
      <c r="J265" s="7"/>
      <c r="K265" s="21"/>
      <c r="L265" s="7"/>
      <c r="M265" s="7"/>
      <c r="N265" s="7"/>
      <c r="O265" s="21"/>
      <c r="P265" s="7"/>
      <c r="Q265" s="7"/>
      <c r="R265" s="7"/>
      <c r="S265" s="21"/>
      <c r="T265" s="7"/>
      <c r="U265" s="7"/>
      <c r="V265" s="7"/>
      <c r="W265" s="21"/>
      <c r="X265" s="7"/>
      <c r="Y265" s="7"/>
      <c r="Z265" s="7"/>
      <c r="AA265" s="21"/>
      <c r="AB265" s="7"/>
      <c r="AC265" s="7"/>
      <c r="AD265" s="7"/>
      <c r="AE265" s="21"/>
      <c r="AF265" s="7"/>
      <c r="AG265" s="7"/>
      <c r="AH265" s="7"/>
      <c r="AI265" s="21"/>
      <c r="AJ265" s="7"/>
      <c r="AK265" s="7"/>
      <c r="AL265" s="7"/>
      <c r="AM265" s="21"/>
      <c r="AN265" s="7"/>
      <c r="AO265" s="7"/>
      <c r="AP265" s="7"/>
      <c r="AQ265" s="21"/>
      <c r="AR265" s="7"/>
      <c r="AS265" s="7"/>
      <c r="AT265" s="7"/>
      <c r="AU265" s="21"/>
      <c r="AV265" s="7"/>
      <c r="AW265" s="7"/>
      <c r="AX265" s="54"/>
      <c r="AY265" s="1"/>
    </row>
    <row r="266" spans="1:51" s="76" customFormat="1" x14ac:dyDescent="0.2">
      <c r="A266" s="5"/>
      <c r="B266" s="5"/>
      <c r="C266" s="26"/>
      <c r="D266" s="26"/>
      <c r="E266" s="26"/>
      <c r="F266" s="2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spans="1:51" s="145" customFormat="1" ht="10.5" customHeight="1" x14ac:dyDescent="0.2">
      <c r="A267" s="78"/>
      <c r="B267" s="358" t="s">
        <v>37</v>
      </c>
      <c r="C267" s="15" t="str">
        <f>INDEX(INFO!$AC$4:$AN$5,1,DATA!C$213+1)</f>
        <v>4月</v>
      </c>
      <c r="D267" s="4"/>
      <c r="E267" s="4"/>
      <c r="F267" s="16"/>
      <c r="G267" s="15" t="str">
        <f>INDEX(INFO!$AC$4:$AN$5,1,DATA!G$213+1)</f>
        <v>5月</v>
      </c>
      <c r="H267" s="4"/>
      <c r="I267" s="4"/>
      <c r="J267" s="16"/>
      <c r="K267" s="15" t="str">
        <f>INDEX(INFO!$AC$4:$AN$5,1,DATA!K$213+1)</f>
        <v>6月</v>
      </c>
      <c r="L267" s="4"/>
      <c r="M267" s="4"/>
      <c r="N267" s="16"/>
      <c r="O267" s="15" t="str">
        <f>INDEX(INFO!$AC$4:$AN$5,1,DATA!O$213+1)</f>
        <v>7月</v>
      </c>
      <c r="P267" s="4"/>
      <c r="Q267" s="4"/>
      <c r="R267" s="16"/>
      <c r="S267" s="15" t="str">
        <f>INDEX(INFO!$AC$4:$AN$5,1,DATA!S$213+1)</f>
        <v>8月</v>
      </c>
      <c r="T267" s="4"/>
      <c r="U267" s="4"/>
      <c r="V267" s="16"/>
      <c r="W267" s="15" t="str">
        <f>INDEX(INFO!$AC$4:$AN$5,1,DATA!W$213+1)</f>
        <v>9月</v>
      </c>
      <c r="X267" s="4"/>
      <c r="Y267" s="4"/>
      <c r="Z267" s="16"/>
      <c r="AA267" s="15" t="str">
        <f>INDEX(INFO!$AC$4:$AN$5,1,DATA!AA$213+1)</f>
        <v>10月</v>
      </c>
      <c r="AB267" s="4"/>
      <c r="AC267" s="4"/>
      <c r="AD267" s="16"/>
      <c r="AE267" s="15" t="str">
        <f>INDEX(INFO!$AC$4:$AN$5,1,DATA!AE$213+1)</f>
        <v>11月</v>
      </c>
      <c r="AF267" s="4"/>
      <c r="AG267" s="4"/>
      <c r="AH267" s="16"/>
      <c r="AI267" s="15" t="str">
        <f>INDEX(INFO!$AC$4:$AN$5,1,DATA!AI$213+1)</f>
        <v>12月</v>
      </c>
      <c r="AJ267" s="4"/>
      <c r="AK267" s="4"/>
      <c r="AL267" s="16"/>
      <c r="AM267" s="15" t="str">
        <f>INDEX(INFO!$AC$4:$AN$5,1,DATA!AM$213+1)</f>
        <v>1月</v>
      </c>
      <c r="AN267" s="4"/>
      <c r="AO267" s="4"/>
      <c r="AP267" s="16"/>
      <c r="AQ267" s="15" t="str">
        <f>INDEX(INFO!$AC$4:$AN$5,1,DATA!AQ$213+1)</f>
        <v>2月</v>
      </c>
      <c r="AR267" s="4"/>
      <c r="AS267" s="4"/>
      <c r="AT267" s="16"/>
      <c r="AU267" s="15" t="str">
        <f>INDEX(INFO!$AC$4:$AN$5,1,DATA!AU$213+1)</f>
        <v>3月</v>
      </c>
      <c r="AV267" s="4"/>
      <c r="AW267" s="4"/>
      <c r="AX267" s="16"/>
      <c r="AY267" s="78"/>
    </row>
    <row r="268" spans="1:51" s="145" customFormat="1" x14ac:dyDescent="0.2">
      <c r="A268" s="78"/>
      <c r="B268" s="359"/>
      <c r="C268" s="14" t="s">
        <v>0</v>
      </c>
      <c r="D268" s="13" t="s">
        <v>1</v>
      </c>
      <c r="E268" s="12" t="s">
        <v>2</v>
      </c>
      <c r="F268" s="17" t="s">
        <v>3</v>
      </c>
      <c r="G268" s="14" t="s">
        <v>0</v>
      </c>
      <c r="H268" s="13" t="s">
        <v>1</v>
      </c>
      <c r="I268" s="12" t="s">
        <v>2</v>
      </c>
      <c r="J268" s="17" t="s">
        <v>3</v>
      </c>
      <c r="K268" s="14" t="s">
        <v>0</v>
      </c>
      <c r="L268" s="13" t="s">
        <v>1</v>
      </c>
      <c r="M268" s="12" t="s">
        <v>2</v>
      </c>
      <c r="N268" s="17" t="s">
        <v>3</v>
      </c>
      <c r="O268" s="14" t="s">
        <v>0</v>
      </c>
      <c r="P268" s="13" t="s">
        <v>1</v>
      </c>
      <c r="Q268" s="12" t="s">
        <v>2</v>
      </c>
      <c r="R268" s="17" t="s">
        <v>3</v>
      </c>
      <c r="S268" s="14" t="s">
        <v>0</v>
      </c>
      <c r="T268" s="13" t="s">
        <v>1</v>
      </c>
      <c r="U268" s="12" t="s">
        <v>2</v>
      </c>
      <c r="V268" s="17" t="s">
        <v>3</v>
      </c>
      <c r="W268" s="14" t="s">
        <v>0</v>
      </c>
      <c r="X268" s="13" t="s">
        <v>1</v>
      </c>
      <c r="Y268" s="12" t="s">
        <v>2</v>
      </c>
      <c r="Z268" s="17" t="s">
        <v>3</v>
      </c>
      <c r="AA268" s="14" t="s">
        <v>0</v>
      </c>
      <c r="AB268" s="13" t="s">
        <v>1</v>
      </c>
      <c r="AC268" s="12" t="s">
        <v>2</v>
      </c>
      <c r="AD268" s="17" t="s">
        <v>3</v>
      </c>
      <c r="AE268" s="14" t="s">
        <v>0</v>
      </c>
      <c r="AF268" s="13" t="s">
        <v>1</v>
      </c>
      <c r="AG268" s="12" t="s">
        <v>2</v>
      </c>
      <c r="AH268" s="17" t="s">
        <v>3</v>
      </c>
      <c r="AI268" s="14" t="s">
        <v>0</v>
      </c>
      <c r="AJ268" s="13" t="s">
        <v>1</v>
      </c>
      <c r="AK268" s="12" t="s">
        <v>2</v>
      </c>
      <c r="AL268" s="17" t="s">
        <v>3</v>
      </c>
      <c r="AM268" s="14" t="s">
        <v>0</v>
      </c>
      <c r="AN268" s="13" t="s">
        <v>1</v>
      </c>
      <c r="AO268" s="12" t="s">
        <v>2</v>
      </c>
      <c r="AP268" s="17" t="s">
        <v>3</v>
      </c>
      <c r="AQ268" s="14" t="s">
        <v>0</v>
      </c>
      <c r="AR268" s="13" t="s">
        <v>1</v>
      </c>
      <c r="AS268" s="12" t="s">
        <v>2</v>
      </c>
      <c r="AT268" s="17" t="s">
        <v>3</v>
      </c>
      <c r="AU268" s="14" t="s">
        <v>0</v>
      </c>
      <c r="AV268" s="13" t="s">
        <v>1</v>
      </c>
      <c r="AW268" s="12" t="s">
        <v>2</v>
      </c>
      <c r="AX268" s="37" t="s">
        <v>3</v>
      </c>
      <c r="AY268" s="78"/>
    </row>
    <row r="269" spans="1:51" x14ac:dyDescent="0.2">
      <c r="A269" s="1"/>
      <c r="B269" s="61" t="str">
        <f>$B$57</f>
        <v>加工食品</v>
      </c>
      <c r="C269" s="23"/>
      <c r="D269" s="9"/>
      <c r="E269" s="9"/>
      <c r="F269" s="9"/>
      <c r="G269" s="23"/>
      <c r="H269" s="9"/>
      <c r="I269" s="9"/>
      <c r="J269" s="9"/>
      <c r="K269" s="23"/>
      <c r="L269" s="9"/>
      <c r="M269" s="9"/>
      <c r="N269" s="9"/>
      <c r="O269" s="23"/>
      <c r="P269" s="9"/>
      <c r="Q269" s="9"/>
      <c r="R269" s="9"/>
      <c r="S269" s="23"/>
      <c r="T269" s="9"/>
      <c r="U269" s="9"/>
      <c r="V269" s="9"/>
      <c r="W269" s="23"/>
      <c r="X269" s="9"/>
      <c r="Y269" s="9"/>
      <c r="Z269" s="9"/>
      <c r="AA269" s="23"/>
      <c r="AB269" s="9"/>
      <c r="AC269" s="9"/>
      <c r="AD269" s="9"/>
      <c r="AE269" s="23"/>
      <c r="AF269" s="9"/>
      <c r="AG269" s="9"/>
      <c r="AH269" s="9"/>
      <c r="AI269" s="23"/>
      <c r="AJ269" s="9"/>
      <c r="AK269" s="9"/>
      <c r="AL269" s="9"/>
      <c r="AM269" s="23"/>
      <c r="AN269" s="9"/>
      <c r="AO269" s="9"/>
      <c r="AP269" s="9"/>
      <c r="AQ269" s="23"/>
      <c r="AR269" s="9"/>
      <c r="AS269" s="9"/>
      <c r="AT269" s="9"/>
      <c r="AU269" s="23"/>
      <c r="AV269" s="9"/>
      <c r="AW269" s="9"/>
      <c r="AX269" s="53"/>
      <c r="AY269" s="1"/>
    </row>
    <row r="270" spans="1:51" x14ac:dyDescent="0.2">
      <c r="A270" s="1"/>
      <c r="B270" s="57" t="str">
        <f>$B$58</f>
        <v>生鮮食品</v>
      </c>
      <c r="C270" s="20"/>
      <c r="D270" s="8"/>
      <c r="E270" s="8"/>
      <c r="F270" s="8"/>
      <c r="G270" s="20"/>
      <c r="H270" s="8"/>
      <c r="I270" s="8"/>
      <c r="J270" s="8"/>
      <c r="K270" s="20"/>
      <c r="L270" s="8"/>
      <c r="M270" s="8"/>
      <c r="N270" s="8"/>
      <c r="O270" s="20"/>
      <c r="P270" s="8"/>
      <c r="Q270" s="8"/>
      <c r="R270" s="8"/>
      <c r="S270" s="20"/>
      <c r="T270" s="8"/>
      <c r="U270" s="8"/>
      <c r="V270" s="8"/>
      <c r="W270" s="20"/>
      <c r="X270" s="8"/>
      <c r="Y270" s="8"/>
      <c r="Z270" s="8"/>
      <c r="AA270" s="20"/>
      <c r="AB270" s="8"/>
      <c r="AC270" s="8"/>
      <c r="AD270" s="8"/>
      <c r="AE270" s="20"/>
      <c r="AF270" s="8"/>
      <c r="AG270" s="8"/>
      <c r="AH270" s="8"/>
      <c r="AI270" s="20"/>
      <c r="AJ270" s="8"/>
      <c r="AK270" s="8"/>
      <c r="AL270" s="8"/>
      <c r="AM270" s="20"/>
      <c r="AN270" s="8"/>
      <c r="AO270" s="8"/>
      <c r="AP270" s="8"/>
      <c r="AQ270" s="20"/>
      <c r="AR270" s="8"/>
      <c r="AS270" s="8"/>
      <c r="AT270" s="8"/>
      <c r="AU270" s="20"/>
      <c r="AV270" s="8"/>
      <c r="AW270" s="8"/>
      <c r="AX270" s="52"/>
      <c r="AY270" s="1"/>
    </row>
    <row r="271" spans="1:51" x14ac:dyDescent="0.2">
      <c r="A271" s="1"/>
      <c r="B271" s="57" t="str">
        <f>$B$59</f>
        <v>菓子類</v>
      </c>
      <c r="C271" s="20"/>
      <c r="D271" s="8"/>
      <c r="E271" s="8"/>
      <c r="F271" s="8"/>
      <c r="G271" s="20"/>
      <c r="H271" s="8"/>
      <c r="I271" s="8"/>
      <c r="J271" s="8"/>
      <c r="K271" s="20"/>
      <c r="L271" s="8"/>
      <c r="M271" s="8"/>
      <c r="N271" s="8"/>
      <c r="O271" s="20"/>
      <c r="P271" s="8"/>
      <c r="Q271" s="8"/>
      <c r="R271" s="8"/>
      <c r="S271" s="20"/>
      <c r="T271" s="8"/>
      <c r="U271" s="8"/>
      <c r="V271" s="8"/>
      <c r="W271" s="20"/>
      <c r="X271" s="8"/>
      <c r="Y271" s="8"/>
      <c r="Z271" s="8"/>
      <c r="AA271" s="20"/>
      <c r="AB271" s="8"/>
      <c r="AC271" s="8"/>
      <c r="AD271" s="8"/>
      <c r="AE271" s="20"/>
      <c r="AF271" s="8"/>
      <c r="AG271" s="8"/>
      <c r="AH271" s="8"/>
      <c r="AI271" s="20"/>
      <c r="AJ271" s="8"/>
      <c r="AK271" s="8"/>
      <c r="AL271" s="8"/>
      <c r="AM271" s="20"/>
      <c r="AN271" s="8"/>
      <c r="AO271" s="8"/>
      <c r="AP271" s="8"/>
      <c r="AQ271" s="20"/>
      <c r="AR271" s="8"/>
      <c r="AS271" s="8"/>
      <c r="AT271" s="8"/>
      <c r="AU271" s="20"/>
      <c r="AV271" s="8"/>
      <c r="AW271" s="8"/>
      <c r="AX271" s="52"/>
      <c r="AY271" s="1"/>
    </row>
    <row r="272" spans="1:51" x14ac:dyDescent="0.2">
      <c r="A272" s="1"/>
      <c r="B272" s="57" t="str">
        <f>$B$60</f>
        <v>項目4</v>
      </c>
      <c r="C272" s="20"/>
      <c r="D272" s="8"/>
      <c r="E272" s="8"/>
      <c r="F272" s="8"/>
      <c r="G272" s="20"/>
      <c r="H272" s="8"/>
      <c r="I272" s="8"/>
      <c r="J272" s="8"/>
      <c r="K272" s="20"/>
      <c r="L272" s="8"/>
      <c r="M272" s="8"/>
      <c r="N272" s="8"/>
      <c r="O272" s="20"/>
      <c r="P272" s="8"/>
      <c r="Q272" s="8"/>
      <c r="R272" s="8"/>
      <c r="S272" s="20"/>
      <c r="T272" s="8"/>
      <c r="U272" s="8"/>
      <c r="V272" s="8"/>
      <c r="W272" s="20"/>
      <c r="X272" s="8"/>
      <c r="Y272" s="8"/>
      <c r="Z272" s="8"/>
      <c r="AA272" s="20"/>
      <c r="AB272" s="8"/>
      <c r="AC272" s="8"/>
      <c r="AD272" s="8"/>
      <c r="AE272" s="20"/>
      <c r="AF272" s="8"/>
      <c r="AG272" s="8"/>
      <c r="AH272" s="8"/>
      <c r="AI272" s="20"/>
      <c r="AJ272" s="8"/>
      <c r="AK272" s="8"/>
      <c r="AL272" s="8"/>
      <c r="AM272" s="20"/>
      <c r="AN272" s="8"/>
      <c r="AO272" s="8"/>
      <c r="AP272" s="8"/>
      <c r="AQ272" s="20"/>
      <c r="AR272" s="8"/>
      <c r="AS272" s="8"/>
      <c r="AT272" s="8"/>
      <c r="AU272" s="20"/>
      <c r="AV272" s="8"/>
      <c r="AW272" s="8"/>
      <c r="AX272" s="52"/>
      <c r="AY272" s="1"/>
    </row>
    <row r="273" spans="1:51" x14ac:dyDescent="0.2">
      <c r="A273" s="1"/>
      <c r="B273" s="57" t="str">
        <f>$B$61</f>
        <v>項目5</v>
      </c>
      <c r="C273" s="20"/>
      <c r="D273" s="8"/>
      <c r="E273" s="8"/>
      <c r="F273" s="8"/>
      <c r="G273" s="20"/>
      <c r="H273" s="8"/>
      <c r="I273" s="8"/>
      <c r="J273" s="8"/>
      <c r="K273" s="20"/>
      <c r="L273" s="8"/>
      <c r="M273" s="8"/>
      <c r="N273" s="8"/>
      <c r="O273" s="20"/>
      <c r="P273" s="8"/>
      <c r="Q273" s="8"/>
      <c r="R273" s="8"/>
      <c r="S273" s="20"/>
      <c r="T273" s="8"/>
      <c r="U273" s="8"/>
      <c r="V273" s="8"/>
      <c r="W273" s="20"/>
      <c r="X273" s="8"/>
      <c r="Y273" s="8"/>
      <c r="Z273" s="8"/>
      <c r="AA273" s="20"/>
      <c r="AB273" s="8"/>
      <c r="AC273" s="8"/>
      <c r="AD273" s="8"/>
      <c r="AE273" s="20"/>
      <c r="AF273" s="8"/>
      <c r="AG273" s="8"/>
      <c r="AH273" s="8"/>
      <c r="AI273" s="20"/>
      <c r="AJ273" s="8"/>
      <c r="AK273" s="8"/>
      <c r="AL273" s="8"/>
      <c r="AM273" s="20"/>
      <c r="AN273" s="8"/>
      <c r="AO273" s="8"/>
      <c r="AP273" s="8"/>
      <c r="AQ273" s="20"/>
      <c r="AR273" s="8"/>
      <c r="AS273" s="8"/>
      <c r="AT273" s="8"/>
      <c r="AU273" s="20"/>
      <c r="AV273" s="8"/>
      <c r="AW273" s="8"/>
      <c r="AX273" s="52"/>
      <c r="AY273" s="1"/>
    </row>
    <row r="274" spans="1:51" x14ac:dyDescent="0.2">
      <c r="A274" s="1"/>
      <c r="B274" s="57" t="str">
        <f>$B$62</f>
        <v>項目6</v>
      </c>
      <c r="C274" s="20"/>
      <c r="D274" s="8"/>
      <c r="E274" s="8"/>
      <c r="F274" s="8"/>
      <c r="G274" s="20"/>
      <c r="H274" s="8"/>
      <c r="I274" s="8"/>
      <c r="J274" s="8"/>
      <c r="K274" s="20"/>
      <c r="L274" s="8"/>
      <c r="M274" s="8"/>
      <c r="N274" s="8"/>
      <c r="O274" s="20"/>
      <c r="P274" s="8"/>
      <c r="Q274" s="8"/>
      <c r="R274" s="8"/>
      <c r="S274" s="20"/>
      <c r="T274" s="8"/>
      <c r="U274" s="8"/>
      <c r="V274" s="8"/>
      <c r="W274" s="20"/>
      <c r="X274" s="8"/>
      <c r="Y274" s="8"/>
      <c r="Z274" s="8"/>
      <c r="AA274" s="20"/>
      <c r="AB274" s="8"/>
      <c r="AC274" s="8"/>
      <c r="AD274" s="8"/>
      <c r="AE274" s="20"/>
      <c r="AF274" s="8"/>
      <c r="AG274" s="8"/>
      <c r="AH274" s="8"/>
      <c r="AI274" s="20"/>
      <c r="AJ274" s="8"/>
      <c r="AK274" s="8"/>
      <c r="AL274" s="8"/>
      <c r="AM274" s="20"/>
      <c r="AN274" s="8"/>
      <c r="AO274" s="8"/>
      <c r="AP274" s="8"/>
      <c r="AQ274" s="20"/>
      <c r="AR274" s="8"/>
      <c r="AS274" s="8"/>
      <c r="AT274" s="8"/>
      <c r="AU274" s="20"/>
      <c r="AV274" s="8"/>
      <c r="AW274" s="8"/>
      <c r="AX274" s="52"/>
      <c r="AY274" s="1"/>
    </row>
    <row r="275" spans="1:51" x14ac:dyDescent="0.2">
      <c r="A275" s="1"/>
      <c r="B275" s="57" t="str">
        <f>$B$63</f>
        <v>項目7</v>
      </c>
      <c r="C275" s="20"/>
      <c r="D275" s="8"/>
      <c r="E275" s="8"/>
      <c r="F275" s="8"/>
      <c r="G275" s="20"/>
      <c r="H275" s="8"/>
      <c r="I275" s="8"/>
      <c r="J275" s="8"/>
      <c r="K275" s="20"/>
      <c r="L275" s="8"/>
      <c r="M275" s="8"/>
      <c r="N275" s="8"/>
      <c r="O275" s="20"/>
      <c r="P275" s="8"/>
      <c r="Q275" s="8"/>
      <c r="R275" s="8"/>
      <c r="S275" s="20"/>
      <c r="T275" s="8"/>
      <c r="U275" s="8"/>
      <c r="V275" s="8"/>
      <c r="W275" s="20"/>
      <c r="X275" s="8"/>
      <c r="Y275" s="8"/>
      <c r="Z275" s="8"/>
      <c r="AA275" s="20"/>
      <c r="AB275" s="8"/>
      <c r="AC275" s="8"/>
      <c r="AD275" s="8"/>
      <c r="AE275" s="20"/>
      <c r="AF275" s="8"/>
      <c r="AG275" s="8"/>
      <c r="AH275" s="8"/>
      <c r="AI275" s="20"/>
      <c r="AJ275" s="8"/>
      <c r="AK275" s="8"/>
      <c r="AL275" s="8"/>
      <c r="AM275" s="20"/>
      <c r="AN275" s="8"/>
      <c r="AO275" s="8"/>
      <c r="AP275" s="8"/>
      <c r="AQ275" s="20"/>
      <c r="AR275" s="8"/>
      <c r="AS275" s="8"/>
      <c r="AT275" s="8"/>
      <c r="AU275" s="20"/>
      <c r="AV275" s="8"/>
      <c r="AW275" s="8"/>
      <c r="AX275" s="52"/>
      <c r="AY275" s="1"/>
    </row>
    <row r="276" spans="1:51" x14ac:dyDescent="0.2">
      <c r="A276" s="1"/>
      <c r="B276" s="57" t="str">
        <f>$B$64</f>
        <v>項目8</v>
      </c>
      <c r="C276" s="20"/>
      <c r="D276" s="8"/>
      <c r="E276" s="8"/>
      <c r="F276" s="8"/>
      <c r="G276" s="20"/>
      <c r="H276" s="8"/>
      <c r="I276" s="8"/>
      <c r="J276" s="8"/>
      <c r="K276" s="20"/>
      <c r="L276" s="8"/>
      <c r="M276" s="8"/>
      <c r="N276" s="8"/>
      <c r="O276" s="20"/>
      <c r="P276" s="8"/>
      <c r="Q276" s="8"/>
      <c r="R276" s="8"/>
      <c r="S276" s="20"/>
      <c r="T276" s="8"/>
      <c r="U276" s="8"/>
      <c r="V276" s="8"/>
      <c r="W276" s="20"/>
      <c r="X276" s="8"/>
      <c r="Y276" s="8"/>
      <c r="Z276" s="8"/>
      <c r="AA276" s="20"/>
      <c r="AB276" s="8"/>
      <c r="AC276" s="8"/>
      <c r="AD276" s="8"/>
      <c r="AE276" s="20"/>
      <c r="AF276" s="8"/>
      <c r="AG276" s="8"/>
      <c r="AH276" s="8"/>
      <c r="AI276" s="20"/>
      <c r="AJ276" s="8"/>
      <c r="AK276" s="8"/>
      <c r="AL276" s="8"/>
      <c r="AM276" s="20"/>
      <c r="AN276" s="8"/>
      <c r="AO276" s="8"/>
      <c r="AP276" s="8"/>
      <c r="AQ276" s="20"/>
      <c r="AR276" s="8"/>
      <c r="AS276" s="8"/>
      <c r="AT276" s="8"/>
      <c r="AU276" s="20"/>
      <c r="AV276" s="8"/>
      <c r="AW276" s="8"/>
      <c r="AX276" s="52"/>
      <c r="AY276" s="1"/>
    </row>
    <row r="277" spans="1:51" x14ac:dyDescent="0.2">
      <c r="A277" s="1"/>
      <c r="B277" s="57" t="str">
        <f>$B$65</f>
        <v>項目9</v>
      </c>
      <c r="C277" s="20"/>
      <c r="D277" s="8"/>
      <c r="E277" s="8"/>
      <c r="F277" s="8"/>
      <c r="G277" s="20"/>
      <c r="H277" s="8"/>
      <c r="I277" s="8"/>
      <c r="J277" s="8"/>
      <c r="K277" s="20"/>
      <c r="L277" s="8"/>
      <c r="M277" s="8"/>
      <c r="N277" s="8"/>
      <c r="O277" s="20"/>
      <c r="P277" s="8"/>
      <c r="Q277" s="8"/>
      <c r="R277" s="8"/>
      <c r="S277" s="20"/>
      <c r="T277" s="8"/>
      <c r="U277" s="8"/>
      <c r="V277" s="8"/>
      <c r="W277" s="20"/>
      <c r="X277" s="8"/>
      <c r="Y277" s="8"/>
      <c r="Z277" s="8"/>
      <c r="AA277" s="20"/>
      <c r="AB277" s="8"/>
      <c r="AC277" s="8"/>
      <c r="AD277" s="8"/>
      <c r="AE277" s="20"/>
      <c r="AF277" s="8"/>
      <c r="AG277" s="8"/>
      <c r="AH277" s="8"/>
      <c r="AI277" s="20"/>
      <c r="AJ277" s="8"/>
      <c r="AK277" s="8"/>
      <c r="AL277" s="8"/>
      <c r="AM277" s="20"/>
      <c r="AN277" s="8"/>
      <c r="AO277" s="8"/>
      <c r="AP277" s="8"/>
      <c r="AQ277" s="20"/>
      <c r="AR277" s="8"/>
      <c r="AS277" s="8"/>
      <c r="AT277" s="8"/>
      <c r="AU277" s="20"/>
      <c r="AV277" s="8"/>
      <c r="AW277" s="8"/>
      <c r="AX277" s="52"/>
      <c r="AY277" s="1"/>
    </row>
    <row r="278" spans="1:51" x14ac:dyDescent="0.2">
      <c r="A278" s="1"/>
      <c r="B278" s="57" t="str">
        <f>$B$66</f>
        <v>項目10</v>
      </c>
      <c r="C278" s="20"/>
      <c r="D278" s="8"/>
      <c r="E278" s="8"/>
      <c r="F278" s="8"/>
      <c r="G278" s="20"/>
      <c r="H278" s="8"/>
      <c r="I278" s="8"/>
      <c r="J278" s="8"/>
      <c r="K278" s="20"/>
      <c r="L278" s="8"/>
      <c r="M278" s="8"/>
      <c r="N278" s="8"/>
      <c r="O278" s="20"/>
      <c r="P278" s="8"/>
      <c r="Q278" s="8"/>
      <c r="R278" s="8"/>
      <c r="S278" s="20"/>
      <c r="T278" s="8"/>
      <c r="U278" s="8"/>
      <c r="V278" s="8"/>
      <c r="W278" s="20"/>
      <c r="X278" s="8"/>
      <c r="Y278" s="8"/>
      <c r="Z278" s="8"/>
      <c r="AA278" s="20"/>
      <c r="AB278" s="8"/>
      <c r="AC278" s="8"/>
      <c r="AD278" s="8"/>
      <c r="AE278" s="20"/>
      <c r="AF278" s="8"/>
      <c r="AG278" s="8"/>
      <c r="AH278" s="8"/>
      <c r="AI278" s="20"/>
      <c r="AJ278" s="8"/>
      <c r="AK278" s="8"/>
      <c r="AL278" s="8"/>
      <c r="AM278" s="20"/>
      <c r="AN278" s="8"/>
      <c r="AO278" s="8"/>
      <c r="AP278" s="8"/>
      <c r="AQ278" s="20"/>
      <c r="AR278" s="8"/>
      <c r="AS278" s="8"/>
      <c r="AT278" s="8"/>
      <c r="AU278" s="20"/>
      <c r="AV278" s="8"/>
      <c r="AW278" s="8"/>
      <c r="AX278" s="52"/>
      <c r="AY278" s="1"/>
    </row>
    <row r="279" spans="1:51" x14ac:dyDescent="0.2">
      <c r="A279" s="1"/>
      <c r="B279" s="57" t="str">
        <f>$B$67</f>
        <v>項目11</v>
      </c>
      <c r="C279" s="20"/>
      <c r="D279" s="8"/>
      <c r="E279" s="8"/>
      <c r="F279" s="8"/>
      <c r="G279" s="20"/>
      <c r="H279" s="8"/>
      <c r="I279" s="8"/>
      <c r="J279" s="8"/>
      <c r="K279" s="20"/>
      <c r="L279" s="8"/>
      <c r="M279" s="8"/>
      <c r="N279" s="8"/>
      <c r="O279" s="20"/>
      <c r="P279" s="8"/>
      <c r="Q279" s="8"/>
      <c r="R279" s="8"/>
      <c r="S279" s="20"/>
      <c r="T279" s="8"/>
      <c r="U279" s="8"/>
      <c r="V279" s="8"/>
      <c r="W279" s="20"/>
      <c r="X279" s="8"/>
      <c r="Y279" s="8"/>
      <c r="Z279" s="8"/>
      <c r="AA279" s="20"/>
      <c r="AB279" s="8"/>
      <c r="AC279" s="8"/>
      <c r="AD279" s="8"/>
      <c r="AE279" s="20"/>
      <c r="AF279" s="8"/>
      <c r="AG279" s="8"/>
      <c r="AH279" s="8"/>
      <c r="AI279" s="20"/>
      <c r="AJ279" s="8"/>
      <c r="AK279" s="8"/>
      <c r="AL279" s="8"/>
      <c r="AM279" s="20"/>
      <c r="AN279" s="8"/>
      <c r="AO279" s="8"/>
      <c r="AP279" s="8"/>
      <c r="AQ279" s="20"/>
      <c r="AR279" s="8"/>
      <c r="AS279" s="8"/>
      <c r="AT279" s="8"/>
      <c r="AU279" s="20"/>
      <c r="AV279" s="8"/>
      <c r="AW279" s="8"/>
      <c r="AX279" s="52"/>
      <c r="AY279" s="1"/>
    </row>
    <row r="280" spans="1:51" x14ac:dyDescent="0.2">
      <c r="A280" s="1"/>
      <c r="B280" s="57" t="str">
        <f>$B$68</f>
        <v>項目12</v>
      </c>
      <c r="C280" s="20"/>
      <c r="D280" s="8"/>
      <c r="E280" s="8"/>
      <c r="F280" s="8"/>
      <c r="G280" s="20"/>
      <c r="H280" s="8"/>
      <c r="I280" s="8"/>
      <c r="J280" s="8"/>
      <c r="K280" s="20"/>
      <c r="L280" s="8"/>
      <c r="M280" s="8"/>
      <c r="N280" s="8"/>
      <c r="O280" s="20"/>
      <c r="P280" s="8"/>
      <c r="Q280" s="8"/>
      <c r="R280" s="8"/>
      <c r="S280" s="20"/>
      <c r="T280" s="8"/>
      <c r="U280" s="8"/>
      <c r="V280" s="8"/>
      <c r="W280" s="20"/>
      <c r="X280" s="8"/>
      <c r="Y280" s="8"/>
      <c r="Z280" s="8"/>
      <c r="AA280" s="20"/>
      <c r="AB280" s="8"/>
      <c r="AC280" s="8"/>
      <c r="AD280" s="8"/>
      <c r="AE280" s="20"/>
      <c r="AF280" s="8"/>
      <c r="AG280" s="8"/>
      <c r="AH280" s="8"/>
      <c r="AI280" s="20"/>
      <c r="AJ280" s="8"/>
      <c r="AK280" s="8"/>
      <c r="AL280" s="8"/>
      <c r="AM280" s="20"/>
      <c r="AN280" s="8"/>
      <c r="AO280" s="8"/>
      <c r="AP280" s="8"/>
      <c r="AQ280" s="20"/>
      <c r="AR280" s="8"/>
      <c r="AS280" s="8"/>
      <c r="AT280" s="8"/>
      <c r="AU280" s="20"/>
      <c r="AV280" s="8"/>
      <c r="AW280" s="8"/>
      <c r="AX280" s="52"/>
      <c r="AY280" s="1"/>
    </row>
    <row r="281" spans="1:51" x14ac:dyDescent="0.2">
      <c r="A281" s="1"/>
      <c r="B281" s="57" t="str">
        <f>$B$69</f>
        <v>項目13</v>
      </c>
      <c r="C281" s="20"/>
      <c r="D281" s="8"/>
      <c r="E281" s="8"/>
      <c r="F281" s="8"/>
      <c r="G281" s="20"/>
      <c r="H281" s="8"/>
      <c r="I281" s="8"/>
      <c r="J281" s="8"/>
      <c r="K281" s="20"/>
      <c r="L281" s="8"/>
      <c r="M281" s="8"/>
      <c r="N281" s="8"/>
      <c r="O281" s="20"/>
      <c r="P281" s="8"/>
      <c r="Q281" s="8"/>
      <c r="R281" s="8"/>
      <c r="S281" s="20"/>
      <c r="T281" s="8"/>
      <c r="U281" s="8"/>
      <c r="V281" s="8"/>
      <c r="W281" s="20"/>
      <c r="X281" s="8"/>
      <c r="Y281" s="8"/>
      <c r="Z281" s="8"/>
      <c r="AA281" s="20"/>
      <c r="AB281" s="8"/>
      <c r="AC281" s="8"/>
      <c r="AD281" s="8"/>
      <c r="AE281" s="20"/>
      <c r="AF281" s="8"/>
      <c r="AG281" s="8"/>
      <c r="AH281" s="8"/>
      <c r="AI281" s="20"/>
      <c r="AJ281" s="8"/>
      <c r="AK281" s="8"/>
      <c r="AL281" s="8"/>
      <c r="AM281" s="20"/>
      <c r="AN281" s="8"/>
      <c r="AO281" s="8"/>
      <c r="AP281" s="8"/>
      <c r="AQ281" s="20"/>
      <c r="AR281" s="8"/>
      <c r="AS281" s="8"/>
      <c r="AT281" s="8"/>
      <c r="AU281" s="20"/>
      <c r="AV281" s="8"/>
      <c r="AW281" s="8"/>
      <c r="AX281" s="52"/>
      <c r="AY281" s="1"/>
    </row>
    <row r="282" spans="1:51" x14ac:dyDescent="0.2">
      <c r="A282" s="1"/>
      <c r="B282" s="57" t="str">
        <f>$B$70</f>
        <v>項目14</v>
      </c>
      <c r="C282" s="20"/>
      <c r="D282" s="8"/>
      <c r="E282" s="8"/>
      <c r="F282" s="8"/>
      <c r="G282" s="20"/>
      <c r="H282" s="8"/>
      <c r="I282" s="8"/>
      <c r="J282" s="8"/>
      <c r="K282" s="20"/>
      <c r="L282" s="8"/>
      <c r="M282" s="8"/>
      <c r="N282" s="8"/>
      <c r="O282" s="20"/>
      <c r="P282" s="8"/>
      <c r="Q282" s="8"/>
      <c r="R282" s="8"/>
      <c r="S282" s="20"/>
      <c r="T282" s="8"/>
      <c r="U282" s="8"/>
      <c r="V282" s="8"/>
      <c r="W282" s="20"/>
      <c r="X282" s="8"/>
      <c r="Y282" s="8"/>
      <c r="Z282" s="8"/>
      <c r="AA282" s="20"/>
      <c r="AB282" s="8"/>
      <c r="AC282" s="8"/>
      <c r="AD282" s="8"/>
      <c r="AE282" s="20"/>
      <c r="AF282" s="8"/>
      <c r="AG282" s="8"/>
      <c r="AH282" s="8"/>
      <c r="AI282" s="20"/>
      <c r="AJ282" s="8"/>
      <c r="AK282" s="8"/>
      <c r="AL282" s="8"/>
      <c r="AM282" s="20"/>
      <c r="AN282" s="8"/>
      <c r="AO282" s="8"/>
      <c r="AP282" s="8"/>
      <c r="AQ282" s="20"/>
      <c r="AR282" s="8"/>
      <c r="AS282" s="8"/>
      <c r="AT282" s="8"/>
      <c r="AU282" s="20"/>
      <c r="AV282" s="8"/>
      <c r="AW282" s="8"/>
      <c r="AX282" s="52"/>
      <c r="AY282" s="1"/>
    </row>
    <row r="283" spans="1:51" x14ac:dyDescent="0.2">
      <c r="A283" s="1"/>
      <c r="B283" s="57" t="str">
        <f>$B$71</f>
        <v>項目15</v>
      </c>
      <c r="C283" s="20"/>
      <c r="D283" s="8"/>
      <c r="E283" s="8"/>
      <c r="F283" s="8"/>
      <c r="G283" s="20"/>
      <c r="H283" s="8"/>
      <c r="I283" s="8"/>
      <c r="J283" s="8"/>
      <c r="K283" s="20"/>
      <c r="L283" s="8"/>
      <c r="M283" s="8"/>
      <c r="N283" s="8"/>
      <c r="O283" s="20"/>
      <c r="P283" s="8"/>
      <c r="Q283" s="8"/>
      <c r="R283" s="8"/>
      <c r="S283" s="20"/>
      <c r="T283" s="8"/>
      <c r="U283" s="8"/>
      <c r="V283" s="8"/>
      <c r="W283" s="20"/>
      <c r="X283" s="8"/>
      <c r="Y283" s="8"/>
      <c r="Z283" s="8"/>
      <c r="AA283" s="20"/>
      <c r="AB283" s="8"/>
      <c r="AC283" s="8"/>
      <c r="AD283" s="8"/>
      <c r="AE283" s="20"/>
      <c r="AF283" s="8"/>
      <c r="AG283" s="8"/>
      <c r="AH283" s="8"/>
      <c r="AI283" s="20"/>
      <c r="AJ283" s="8"/>
      <c r="AK283" s="8"/>
      <c r="AL283" s="8"/>
      <c r="AM283" s="20"/>
      <c r="AN283" s="8"/>
      <c r="AO283" s="8"/>
      <c r="AP283" s="8"/>
      <c r="AQ283" s="20"/>
      <c r="AR283" s="8"/>
      <c r="AS283" s="8"/>
      <c r="AT283" s="8"/>
      <c r="AU283" s="20"/>
      <c r="AV283" s="8"/>
      <c r="AW283" s="8"/>
      <c r="AX283" s="52"/>
      <c r="AY283" s="1"/>
    </row>
    <row r="284" spans="1:51" x14ac:dyDescent="0.2">
      <c r="A284" s="1"/>
      <c r="B284" s="57" t="str">
        <f>$B$72</f>
        <v>項目16</v>
      </c>
      <c r="C284" s="20"/>
      <c r="D284" s="8"/>
      <c r="E284" s="8"/>
      <c r="F284" s="8"/>
      <c r="G284" s="20"/>
      <c r="H284" s="8"/>
      <c r="I284" s="8"/>
      <c r="J284" s="8"/>
      <c r="K284" s="20"/>
      <c r="L284" s="8"/>
      <c r="M284" s="8"/>
      <c r="N284" s="8"/>
      <c r="O284" s="20"/>
      <c r="P284" s="8"/>
      <c r="Q284" s="8"/>
      <c r="R284" s="8"/>
      <c r="S284" s="20"/>
      <c r="T284" s="8"/>
      <c r="U284" s="8"/>
      <c r="V284" s="8"/>
      <c r="W284" s="20"/>
      <c r="X284" s="8"/>
      <c r="Y284" s="8"/>
      <c r="Z284" s="8"/>
      <c r="AA284" s="20"/>
      <c r="AB284" s="8"/>
      <c r="AC284" s="8"/>
      <c r="AD284" s="8"/>
      <c r="AE284" s="20"/>
      <c r="AF284" s="8"/>
      <c r="AG284" s="8"/>
      <c r="AH284" s="8"/>
      <c r="AI284" s="20"/>
      <c r="AJ284" s="8"/>
      <c r="AK284" s="8"/>
      <c r="AL284" s="8"/>
      <c r="AM284" s="20"/>
      <c r="AN284" s="8"/>
      <c r="AO284" s="8"/>
      <c r="AP284" s="8"/>
      <c r="AQ284" s="20"/>
      <c r="AR284" s="8"/>
      <c r="AS284" s="8"/>
      <c r="AT284" s="8"/>
      <c r="AU284" s="20"/>
      <c r="AV284" s="8"/>
      <c r="AW284" s="8"/>
      <c r="AX284" s="52"/>
      <c r="AY284" s="1"/>
    </row>
    <row r="285" spans="1:51" x14ac:dyDescent="0.2">
      <c r="A285" s="1"/>
      <c r="B285" s="57" t="str">
        <f>$B$73</f>
        <v>項目17</v>
      </c>
      <c r="C285" s="20"/>
      <c r="D285" s="8"/>
      <c r="E285" s="8"/>
      <c r="F285" s="8"/>
      <c r="G285" s="20"/>
      <c r="H285" s="8"/>
      <c r="I285" s="8"/>
      <c r="J285" s="8"/>
      <c r="K285" s="20"/>
      <c r="L285" s="8"/>
      <c r="M285" s="8"/>
      <c r="N285" s="8"/>
      <c r="O285" s="20"/>
      <c r="P285" s="8"/>
      <c r="Q285" s="8"/>
      <c r="R285" s="8"/>
      <c r="S285" s="20"/>
      <c r="T285" s="8"/>
      <c r="U285" s="8"/>
      <c r="V285" s="8"/>
      <c r="W285" s="20"/>
      <c r="X285" s="8"/>
      <c r="Y285" s="8"/>
      <c r="Z285" s="8"/>
      <c r="AA285" s="20"/>
      <c r="AB285" s="8"/>
      <c r="AC285" s="8"/>
      <c r="AD285" s="8"/>
      <c r="AE285" s="20"/>
      <c r="AF285" s="8"/>
      <c r="AG285" s="8"/>
      <c r="AH285" s="8"/>
      <c r="AI285" s="20"/>
      <c r="AJ285" s="8"/>
      <c r="AK285" s="8"/>
      <c r="AL285" s="8"/>
      <c r="AM285" s="20"/>
      <c r="AN285" s="8"/>
      <c r="AO285" s="8"/>
      <c r="AP285" s="8"/>
      <c r="AQ285" s="20"/>
      <c r="AR285" s="8"/>
      <c r="AS285" s="8"/>
      <c r="AT285" s="8"/>
      <c r="AU285" s="20"/>
      <c r="AV285" s="8"/>
      <c r="AW285" s="8"/>
      <c r="AX285" s="52"/>
      <c r="AY285" s="1"/>
    </row>
    <row r="286" spans="1:51" x14ac:dyDescent="0.2">
      <c r="A286" s="1"/>
      <c r="B286" s="57" t="str">
        <f>$B$74</f>
        <v>項目18</v>
      </c>
      <c r="C286" s="20"/>
      <c r="D286" s="8"/>
      <c r="E286" s="8"/>
      <c r="F286" s="8"/>
      <c r="G286" s="20"/>
      <c r="H286" s="8"/>
      <c r="I286" s="8"/>
      <c r="J286" s="8"/>
      <c r="K286" s="20"/>
      <c r="L286" s="8"/>
      <c r="M286" s="8"/>
      <c r="N286" s="8"/>
      <c r="O286" s="20"/>
      <c r="P286" s="8"/>
      <c r="Q286" s="8"/>
      <c r="R286" s="8"/>
      <c r="S286" s="20"/>
      <c r="T286" s="8"/>
      <c r="U286" s="8"/>
      <c r="V286" s="8"/>
      <c r="W286" s="20"/>
      <c r="X286" s="8"/>
      <c r="Y286" s="8"/>
      <c r="Z286" s="8"/>
      <c r="AA286" s="20"/>
      <c r="AB286" s="8"/>
      <c r="AC286" s="8"/>
      <c r="AD286" s="8"/>
      <c r="AE286" s="20"/>
      <c r="AF286" s="8"/>
      <c r="AG286" s="8"/>
      <c r="AH286" s="8"/>
      <c r="AI286" s="20"/>
      <c r="AJ286" s="8"/>
      <c r="AK286" s="8"/>
      <c r="AL286" s="8"/>
      <c r="AM286" s="20"/>
      <c r="AN286" s="8"/>
      <c r="AO286" s="8"/>
      <c r="AP286" s="8"/>
      <c r="AQ286" s="20"/>
      <c r="AR286" s="8"/>
      <c r="AS286" s="8"/>
      <c r="AT286" s="8"/>
      <c r="AU286" s="20"/>
      <c r="AV286" s="8"/>
      <c r="AW286" s="8"/>
      <c r="AX286" s="52"/>
      <c r="AY286" s="1"/>
    </row>
    <row r="287" spans="1:51" x14ac:dyDescent="0.2">
      <c r="A287" s="1"/>
      <c r="B287" s="57" t="str">
        <f>$B$75</f>
        <v>項目19</v>
      </c>
      <c r="C287" s="20"/>
      <c r="D287" s="8"/>
      <c r="E287" s="8"/>
      <c r="F287" s="8"/>
      <c r="G287" s="20"/>
      <c r="H287" s="8"/>
      <c r="I287" s="8"/>
      <c r="J287" s="8"/>
      <c r="K287" s="20"/>
      <c r="L287" s="8"/>
      <c r="M287" s="8"/>
      <c r="N287" s="8"/>
      <c r="O287" s="20"/>
      <c r="P287" s="8"/>
      <c r="Q287" s="8"/>
      <c r="R287" s="8"/>
      <c r="S287" s="20"/>
      <c r="T287" s="8"/>
      <c r="U287" s="8"/>
      <c r="V287" s="8"/>
      <c r="W287" s="20"/>
      <c r="X287" s="8"/>
      <c r="Y287" s="8"/>
      <c r="Z287" s="8"/>
      <c r="AA287" s="20"/>
      <c r="AB287" s="8"/>
      <c r="AC287" s="8"/>
      <c r="AD287" s="8"/>
      <c r="AE287" s="20"/>
      <c r="AF287" s="8"/>
      <c r="AG287" s="8"/>
      <c r="AH287" s="8"/>
      <c r="AI287" s="20"/>
      <c r="AJ287" s="8"/>
      <c r="AK287" s="8"/>
      <c r="AL287" s="8"/>
      <c r="AM287" s="20"/>
      <c r="AN287" s="8"/>
      <c r="AO287" s="8"/>
      <c r="AP287" s="8"/>
      <c r="AQ287" s="20"/>
      <c r="AR287" s="8"/>
      <c r="AS287" s="8"/>
      <c r="AT287" s="8"/>
      <c r="AU287" s="20"/>
      <c r="AV287" s="8"/>
      <c r="AW287" s="8"/>
      <c r="AX287" s="52"/>
      <c r="AY287" s="1"/>
    </row>
    <row r="288" spans="1:51" x14ac:dyDescent="0.2">
      <c r="A288" s="1"/>
      <c r="B288" s="57" t="str">
        <f>$B$76</f>
        <v>項目20</v>
      </c>
      <c r="C288" s="20"/>
      <c r="D288" s="8"/>
      <c r="E288" s="8"/>
      <c r="F288" s="8"/>
      <c r="G288" s="20"/>
      <c r="H288" s="8"/>
      <c r="I288" s="8"/>
      <c r="J288" s="8"/>
      <c r="K288" s="20"/>
      <c r="L288" s="8"/>
      <c r="M288" s="8"/>
      <c r="N288" s="8"/>
      <c r="O288" s="20"/>
      <c r="P288" s="8"/>
      <c r="Q288" s="8"/>
      <c r="R288" s="8"/>
      <c r="S288" s="20"/>
      <c r="T288" s="8"/>
      <c r="U288" s="8"/>
      <c r="V288" s="8"/>
      <c r="W288" s="20"/>
      <c r="X288" s="8"/>
      <c r="Y288" s="8"/>
      <c r="Z288" s="8"/>
      <c r="AA288" s="20"/>
      <c r="AB288" s="8"/>
      <c r="AC288" s="8"/>
      <c r="AD288" s="8"/>
      <c r="AE288" s="20"/>
      <c r="AF288" s="8"/>
      <c r="AG288" s="8"/>
      <c r="AH288" s="8"/>
      <c r="AI288" s="20"/>
      <c r="AJ288" s="8"/>
      <c r="AK288" s="8"/>
      <c r="AL288" s="8"/>
      <c r="AM288" s="20"/>
      <c r="AN288" s="8"/>
      <c r="AO288" s="8"/>
      <c r="AP288" s="8"/>
      <c r="AQ288" s="20"/>
      <c r="AR288" s="8"/>
      <c r="AS288" s="8"/>
      <c r="AT288" s="8"/>
      <c r="AU288" s="20"/>
      <c r="AV288" s="8"/>
      <c r="AW288" s="8"/>
      <c r="AX288" s="52"/>
      <c r="AY288" s="1"/>
    </row>
    <row r="289" spans="1:51" x14ac:dyDescent="0.2">
      <c r="A289" s="1"/>
      <c r="B289" s="57" t="str">
        <f>$B$77</f>
        <v>項目21</v>
      </c>
      <c r="C289" s="20"/>
      <c r="D289" s="8"/>
      <c r="E289" s="8"/>
      <c r="F289" s="8"/>
      <c r="G289" s="20"/>
      <c r="H289" s="8"/>
      <c r="I289" s="8"/>
      <c r="J289" s="8"/>
      <c r="K289" s="20"/>
      <c r="L289" s="8"/>
      <c r="M289" s="8"/>
      <c r="N289" s="8"/>
      <c r="O289" s="20"/>
      <c r="P289" s="8"/>
      <c r="Q289" s="8"/>
      <c r="R289" s="8"/>
      <c r="S289" s="20"/>
      <c r="T289" s="8"/>
      <c r="U289" s="8"/>
      <c r="V289" s="8"/>
      <c r="W289" s="20"/>
      <c r="X289" s="8"/>
      <c r="Y289" s="8"/>
      <c r="Z289" s="8"/>
      <c r="AA289" s="20"/>
      <c r="AB289" s="8"/>
      <c r="AC289" s="8"/>
      <c r="AD289" s="8"/>
      <c r="AE289" s="20"/>
      <c r="AF289" s="8"/>
      <c r="AG289" s="8"/>
      <c r="AH289" s="8"/>
      <c r="AI289" s="20"/>
      <c r="AJ289" s="8"/>
      <c r="AK289" s="8"/>
      <c r="AL289" s="8"/>
      <c r="AM289" s="20"/>
      <c r="AN289" s="8"/>
      <c r="AO289" s="8"/>
      <c r="AP289" s="8"/>
      <c r="AQ289" s="20"/>
      <c r="AR289" s="8"/>
      <c r="AS289" s="8"/>
      <c r="AT289" s="8"/>
      <c r="AU289" s="20"/>
      <c r="AV289" s="8"/>
      <c r="AW289" s="8"/>
      <c r="AX289" s="52"/>
      <c r="AY289" s="1"/>
    </row>
    <row r="290" spans="1:51" x14ac:dyDescent="0.2">
      <c r="A290" s="1"/>
      <c r="B290" s="57" t="str">
        <f>$B$78</f>
        <v>項目22</v>
      </c>
      <c r="C290" s="20"/>
      <c r="D290" s="8"/>
      <c r="E290" s="8"/>
      <c r="F290" s="8"/>
      <c r="G290" s="20"/>
      <c r="H290" s="8"/>
      <c r="I290" s="8"/>
      <c r="J290" s="8"/>
      <c r="K290" s="20"/>
      <c r="L290" s="8"/>
      <c r="M290" s="8"/>
      <c r="N290" s="8"/>
      <c r="O290" s="20"/>
      <c r="P290" s="8"/>
      <c r="Q290" s="8"/>
      <c r="R290" s="8"/>
      <c r="S290" s="20"/>
      <c r="T290" s="8"/>
      <c r="U290" s="8"/>
      <c r="V290" s="8"/>
      <c r="W290" s="20"/>
      <c r="X290" s="8"/>
      <c r="Y290" s="8"/>
      <c r="Z290" s="8"/>
      <c r="AA290" s="20"/>
      <c r="AB290" s="8"/>
      <c r="AC290" s="8"/>
      <c r="AD290" s="8"/>
      <c r="AE290" s="20"/>
      <c r="AF290" s="8"/>
      <c r="AG290" s="8"/>
      <c r="AH290" s="8"/>
      <c r="AI290" s="20"/>
      <c r="AJ290" s="8"/>
      <c r="AK290" s="8"/>
      <c r="AL290" s="8"/>
      <c r="AM290" s="20"/>
      <c r="AN290" s="8"/>
      <c r="AO290" s="8"/>
      <c r="AP290" s="8"/>
      <c r="AQ290" s="20"/>
      <c r="AR290" s="8"/>
      <c r="AS290" s="8"/>
      <c r="AT290" s="8"/>
      <c r="AU290" s="20"/>
      <c r="AV290" s="8"/>
      <c r="AW290" s="8"/>
      <c r="AX290" s="52"/>
      <c r="AY290" s="1"/>
    </row>
    <row r="291" spans="1:51" x14ac:dyDescent="0.2">
      <c r="A291" s="1"/>
      <c r="B291" s="57" t="str">
        <f>$B$79</f>
        <v>項目23</v>
      </c>
      <c r="C291" s="20"/>
      <c r="D291" s="8"/>
      <c r="E291" s="8"/>
      <c r="F291" s="8"/>
      <c r="G291" s="20"/>
      <c r="H291" s="8"/>
      <c r="I291" s="8"/>
      <c r="J291" s="8"/>
      <c r="K291" s="20"/>
      <c r="L291" s="8"/>
      <c r="M291" s="8"/>
      <c r="N291" s="8"/>
      <c r="O291" s="20"/>
      <c r="P291" s="8"/>
      <c r="Q291" s="8"/>
      <c r="R291" s="8"/>
      <c r="S291" s="20"/>
      <c r="T291" s="8"/>
      <c r="U291" s="8"/>
      <c r="V291" s="8"/>
      <c r="W291" s="20"/>
      <c r="X291" s="8"/>
      <c r="Y291" s="8"/>
      <c r="Z291" s="8"/>
      <c r="AA291" s="20"/>
      <c r="AB291" s="8"/>
      <c r="AC291" s="8"/>
      <c r="AD291" s="8"/>
      <c r="AE291" s="20"/>
      <c r="AF291" s="8"/>
      <c r="AG291" s="8"/>
      <c r="AH291" s="8"/>
      <c r="AI291" s="20"/>
      <c r="AJ291" s="8"/>
      <c r="AK291" s="8"/>
      <c r="AL291" s="8"/>
      <c r="AM291" s="20"/>
      <c r="AN291" s="8"/>
      <c r="AO291" s="8"/>
      <c r="AP291" s="8"/>
      <c r="AQ291" s="20"/>
      <c r="AR291" s="8"/>
      <c r="AS291" s="8"/>
      <c r="AT291" s="8"/>
      <c r="AU291" s="20"/>
      <c r="AV291" s="8"/>
      <c r="AW291" s="8"/>
      <c r="AX291" s="52"/>
      <c r="AY291" s="1"/>
    </row>
    <row r="292" spans="1:51" x14ac:dyDescent="0.2">
      <c r="A292" s="1"/>
      <c r="B292" s="57" t="str">
        <f>$B$80</f>
        <v>項目24</v>
      </c>
      <c r="C292" s="20"/>
      <c r="D292" s="8"/>
      <c r="E292" s="8"/>
      <c r="F292" s="8"/>
      <c r="G292" s="20"/>
      <c r="H292" s="8"/>
      <c r="I292" s="8"/>
      <c r="J292" s="8"/>
      <c r="K292" s="20"/>
      <c r="L292" s="8"/>
      <c r="M292" s="8"/>
      <c r="N292" s="8"/>
      <c r="O292" s="20"/>
      <c r="P292" s="8"/>
      <c r="Q292" s="8"/>
      <c r="R292" s="8"/>
      <c r="S292" s="20"/>
      <c r="T292" s="8"/>
      <c r="U292" s="8"/>
      <c r="V292" s="8"/>
      <c r="W292" s="20"/>
      <c r="X292" s="8"/>
      <c r="Y292" s="8"/>
      <c r="Z292" s="8"/>
      <c r="AA292" s="20"/>
      <c r="AB292" s="8"/>
      <c r="AC292" s="8"/>
      <c r="AD292" s="8"/>
      <c r="AE292" s="20"/>
      <c r="AF292" s="8"/>
      <c r="AG292" s="8"/>
      <c r="AH292" s="8"/>
      <c r="AI292" s="20"/>
      <c r="AJ292" s="8"/>
      <c r="AK292" s="8"/>
      <c r="AL292" s="8"/>
      <c r="AM292" s="20"/>
      <c r="AN292" s="8"/>
      <c r="AO292" s="8"/>
      <c r="AP292" s="8"/>
      <c r="AQ292" s="20"/>
      <c r="AR292" s="8"/>
      <c r="AS292" s="8"/>
      <c r="AT292" s="8"/>
      <c r="AU292" s="20"/>
      <c r="AV292" s="8"/>
      <c r="AW292" s="8"/>
      <c r="AX292" s="52"/>
      <c r="AY292" s="1"/>
    </row>
    <row r="293" spans="1:51" x14ac:dyDescent="0.2">
      <c r="A293" s="1"/>
      <c r="B293" s="57" t="str">
        <f>$B$81</f>
        <v>項目25</v>
      </c>
      <c r="C293" s="20"/>
      <c r="D293" s="8"/>
      <c r="E293" s="8"/>
      <c r="F293" s="8"/>
      <c r="G293" s="20"/>
      <c r="H293" s="8"/>
      <c r="I293" s="8"/>
      <c r="J293" s="8"/>
      <c r="K293" s="20"/>
      <c r="L293" s="8"/>
      <c r="M293" s="8"/>
      <c r="N293" s="8"/>
      <c r="O293" s="20"/>
      <c r="P293" s="8"/>
      <c r="Q293" s="8"/>
      <c r="R293" s="8"/>
      <c r="S293" s="20"/>
      <c r="T293" s="8"/>
      <c r="U293" s="8"/>
      <c r="V293" s="8"/>
      <c r="W293" s="20"/>
      <c r="X293" s="8"/>
      <c r="Y293" s="8"/>
      <c r="Z293" s="8"/>
      <c r="AA293" s="20"/>
      <c r="AB293" s="8"/>
      <c r="AC293" s="8"/>
      <c r="AD293" s="8"/>
      <c r="AE293" s="20"/>
      <c r="AF293" s="8"/>
      <c r="AG293" s="8"/>
      <c r="AH293" s="8"/>
      <c r="AI293" s="20"/>
      <c r="AJ293" s="8"/>
      <c r="AK293" s="8"/>
      <c r="AL293" s="8"/>
      <c r="AM293" s="20"/>
      <c r="AN293" s="8"/>
      <c r="AO293" s="8"/>
      <c r="AP293" s="8"/>
      <c r="AQ293" s="20"/>
      <c r="AR293" s="8"/>
      <c r="AS293" s="8"/>
      <c r="AT293" s="8"/>
      <c r="AU293" s="20"/>
      <c r="AV293" s="8"/>
      <c r="AW293" s="8"/>
      <c r="AX293" s="52"/>
      <c r="AY293" s="1"/>
    </row>
    <row r="294" spans="1:51" x14ac:dyDescent="0.2">
      <c r="A294" s="1"/>
      <c r="B294" s="57" t="str">
        <f>$B$82</f>
        <v>項目26</v>
      </c>
      <c r="C294" s="20"/>
      <c r="D294" s="8"/>
      <c r="E294" s="8"/>
      <c r="F294" s="8"/>
      <c r="G294" s="20"/>
      <c r="H294" s="8"/>
      <c r="I294" s="8"/>
      <c r="J294" s="8"/>
      <c r="K294" s="20"/>
      <c r="L294" s="8"/>
      <c r="M294" s="8"/>
      <c r="N294" s="8"/>
      <c r="O294" s="20"/>
      <c r="P294" s="8"/>
      <c r="Q294" s="8"/>
      <c r="R294" s="8"/>
      <c r="S294" s="20"/>
      <c r="T294" s="8"/>
      <c r="U294" s="8"/>
      <c r="V294" s="8"/>
      <c r="W294" s="20"/>
      <c r="X294" s="8"/>
      <c r="Y294" s="8"/>
      <c r="Z294" s="8"/>
      <c r="AA294" s="20"/>
      <c r="AB294" s="8"/>
      <c r="AC294" s="8"/>
      <c r="AD294" s="8"/>
      <c r="AE294" s="20"/>
      <c r="AF294" s="8"/>
      <c r="AG294" s="8"/>
      <c r="AH294" s="8"/>
      <c r="AI294" s="20"/>
      <c r="AJ294" s="8"/>
      <c r="AK294" s="8"/>
      <c r="AL294" s="8"/>
      <c r="AM294" s="20"/>
      <c r="AN294" s="8"/>
      <c r="AO294" s="8"/>
      <c r="AP294" s="8"/>
      <c r="AQ294" s="20"/>
      <c r="AR294" s="8"/>
      <c r="AS294" s="8"/>
      <c r="AT294" s="8"/>
      <c r="AU294" s="20"/>
      <c r="AV294" s="8"/>
      <c r="AW294" s="8"/>
      <c r="AX294" s="52"/>
      <c r="AY294" s="1"/>
    </row>
    <row r="295" spans="1:51" x14ac:dyDescent="0.2">
      <c r="A295" s="1"/>
      <c r="B295" s="57" t="str">
        <f>$B$83</f>
        <v>項目27</v>
      </c>
      <c r="C295" s="20"/>
      <c r="D295" s="8"/>
      <c r="E295" s="8"/>
      <c r="F295" s="8"/>
      <c r="G295" s="20"/>
      <c r="H295" s="8"/>
      <c r="I295" s="8"/>
      <c r="J295" s="8"/>
      <c r="K295" s="20"/>
      <c r="L295" s="8"/>
      <c r="M295" s="8"/>
      <c r="N295" s="8"/>
      <c r="O295" s="20"/>
      <c r="P295" s="8"/>
      <c r="Q295" s="8"/>
      <c r="R295" s="8"/>
      <c r="S295" s="20"/>
      <c r="T295" s="8"/>
      <c r="U295" s="8"/>
      <c r="V295" s="8"/>
      <c r="W295" s="20"/>
      <c r="X295" s="8"/>
      <c r="Y295" s="8"/>
      <c r="Z295" s="8"/>
      <c r="AA295" s="20"/>
      <c r="AB295" s="8"/>
      <c r="AC295" s="8"/>
      <c r="AD295" s="8"/>
      <c r="AE295" s="20"/>
      <c r="AF295" s="8"/>
      <c r="AG295" s="8"/>
      <c r="AH295" s="8"/>
      <c r="AI295" s="20"/>
      <c r="AJ295" s="8"/>
      <c r="AK295" s="8"/>
      <c r="AL295" s="8"/>
      <c r="AM295" s="20"/>
      <c r="AN295" s="8"/>
      <c r="AO295" s="8"/>
      <c r="AP295" s="8"/>
      <c r="AQ295" s="20"/>
      <c r="AR295" s="8"/>
      <c r="AS295" s="8"/>
      <c r="AT295" s="8"/>
      <c r="AU295" s="20"/>
      <c r="AV295" s="8"/>
      <c r="AW295" s="8"/>
      <c r="AX295" s="52"/>
      <c r="AY295" s="1"/>
    </row>
    <row r="296" spans="1:51" x14ac:dyDescent="0.2">
      <c r="A296" s="1"/>
      <c r="B296" s="57" t="str">
        <f>$B$84</f>
        <v>項目28</v>
      </c>
      <c r="C296" s="20"/>
      <c r="D296" s="8"/>
      <c r="E296" s="8"/>
      <c r="F296" s="8"/>
      <c r="G296" s="20"/>
      <c r="H296" s="8"/>
      <c r="I296" s="8"/>
      <c r="J296" s="8"/>
      <c r="K296" s="20"/>
      <c r="L296" s="8"/>
      <c r="M296" s="8"/>
      <c r="N296" s="8"/>
      <c r="O296" s="20"/>
      <c r="P296" s="8"/>
      <c r="Q296" s="8"/>
      <c r="R296" s="8"/>
      <c r="S296" s="20"/>
      <c r="T296" s="8"/>
      <c r="U296" s="8"/>
      <c r="V296" s="8"/>
      <c r="W296" s="20"/>
      <c r="X296" s="8"/>
      <c r="Y296" s="8"/>
      <c r="Z296" s="8"/>
      <c r="AA296" s="20"/>
      <c r="AB296" s="8"/>
      <c r="AC296" s="8"/>
      <c r="AD296" s="8"/>
      <c r="AE296" s="20"/>
      <c r="AF296" s="8"/>
      <c r="AG296" s="8"/>
      <c r="AH296" s="8"/>
      <c r="AI296" s="20"/>
      <c r="AJ296" s="8"/>
      <c r="AK296" s="8"/>
      <c r="AL296" s="8"/>
      <c r="AM296" s="20"/>
      <c r="AN296" s="8"/>
      <c r="AO296" s="8"/>
      <c r="AP296" s="8"/>
      <c r="AQ296" s="20"/>
      <c r="AR296" s="8"/>
      <c r="AS296" s="8"/>
      <c r="AT296" s="8"/>
      <c r="AU296" s="20"/>
      <c r="AV296" s="8"/>
      <c r="AW296" s="8"/>
      <c r="AX296" s="52"/>
      <c r="AY296" s="1"/>
    </row>
    <row r="297" spans="1:51" x14ac:dyDescent="0.2">
      <c r="A297" s="1"/>
      <c r="B297" s="57" t="str">
        <f>$B$85</f>
        <v>項目29</v>
      </c>
      <c r="C297" s="20"/>
      <c r="D297" s="8"/>
      <c r="E297" s="8"/>
      <c r="F297" s="8"/>
      <c r="G297" s="20"/>
      <c r="H297" s="8"/>
      <c r="I297" s="8"/>
      <c r="J297" s="8"/>
      <c r="K297" s="20"/>
      <c r="L297" s="8"/>
      <c r="M297" s="8"/>
      <c r="N297" s="8"/>
      <c r="O297" s="20"/>
      <c r="P297" s="8"/>
      <c r="Q297" s="8"/>
      <c r="R297" s="8"/>
      <c r="S297" s="20"/>
      <c r="T297" s="8"/>
      <c r="U297" s="8"/>
      <c r="V297" s="8"/>
      <c r="W297" s="20"/>
      <c r="X297" s="8"/>
      <c r="Y297" s="8"/>
      <c r="Z297" s="8"/>
      <c r="AA297" s="20"/>
      <c r="AB297" s="8"/>
      <c r="AC297" s="8"/>
      <c r="AD297" s="8"/>
      <c r="AE297" s="20"/>
      <c r="AF297" s="8"/>
      <c r="AG297" s="8"/>
      <c r="AH297" s="8"/>
      <c r="AI297" s="20"/>
      <c r="AJ297" s="8"/>
      <c r="AK297" s="8"/>
      <c r="AL297" s="8"/>
      <c r="AM297" s="20"/>
      <c r="AN297" s="8"/>
      <c r="AO297" s="8"/>
      <c r="AP297" s="8"/>
      <c r="AQ297" s="20"/>
      <c r="AR297" s="8"/>
      <c r="AS297" s="8"/>
      <c r="AT297" s="8"/>
      <c r="AU297" s="20"/>
      <c r="AV297" s="8"/>
      <c r="AW297" s="8"/>
      <c r="AX297" s="52"/>
      <c r="AY297" s="1"/>
    </row>
    <row r="298" spans="1:51" x14ac:dyDescent="0.2">
      <c r="A298" s="1"/>
      <c r="B298" s="57" t="str">
        <f>$B$86</f>
        <v>項目30</v>
      </c>
      <c r="C298" s="20"/>
      <c r="D298" s="8"/>
      <c r="E298" s="8"/>
      <c r="F298" s="8"/>
      <c r="G298" s="20"/>
      <c r="H298" s="8"/>
      <c r="I298" s="8"/>
      <c r="J298" s="8"/>
      <c r="K298" s="20"/>
      <c r="L298" s="8"/>
      <c r="M298" s="8"/>
      <c r="N298" s="8"/>
      <c r="O298" s="20"/>
      <c r="P298" s="8"/>
      <c r="Q298" s="8"/>
      <c r="R298" s="8"/>
      <c r="S298" s="20"/>
      <c r="T298" s="8"/>
      <c r="U298" s="8"/>
      <c r="V298" s="8"/>
      <c r="W298" s="20"/>
      <c r="X298" s="8"/>
      <c r="Y298" s="8"/>
      <c r="Z298" s="8"/>
      <c r="AA298" s="20"/>
      <c r="AB298" s="8"/>
      <c r="AC298" s="8"/>
      <c r="AD298" s="8"/>
      <c r="AE298" s="20"/>
      <c r="AF298" s="8"/>
      <c r="AG298" s="8"/>
      <c r="AH298" s="8"/>
      <c r="AI298" s="20"/>
      <c r="AJ298" s="8"/>
      <c r="AK298" s="8"/>
      <c r="AL298" s="8"/>
      <c r="AM298" s="20"/>
      <c r="AN298" s="8"/>
      <c r="AO298" s="8"/>
      <c r="AP298" s="8"/>
      <c r="AQ298" s="20"/>
      <c r="AR298" s="8"/>
      <c r="AS298" s="8"/>
      <c r="AT298" s="8"/>
      <c r="AU298" s="20"/>
      <c r="AV298" s="8"/>
      <c r="AW298" s="8"/>
      <c r="AX298" s="52"/>
      <c r="AY298" s="1"/>
    </row>
    <row r="299" spans="1:51" x14ac:dyDescent="0.2">
      <c r="A299" s="1"/>
      <c r="B299" s="57" t="str">
        <f>$B$87</f>
        <v>項目31</v>
      </c>
      <c r="C299" s="20"/>
      <c r="D299" s="8"/>
      <c r="E299" s="8"/>
      <c r="F299" s="8"/>
      <c r="G299" s="20"/>
      <c r="H299" s="8"/>
      <c r="I299" s="8"/>
      <c r="J299" s="8"/>
      <c r="K299" s="20"/>
      <c r="L299" s="8"/>
      <c r="M299" s="8"/>
      <c r="N299" s="8"/>
      <c r="O299" s="20"/>
      <c r="P299" s="8"/>
      <c r="Q299" s="8"/>
      <c r="R299" s="8"/>
      <c r="S299" s="20"/>
      <c r="T299" s="8"/>
      <c r="U299" s="8"/>
      <c r="V299" s="8"/>
      <c r="W299" s="20"/>
      <c r="X299" s="8"/>
      <c r="Y299" s="8"/>
      <c r="Z299" s="8"/>
      <c r="AA299" s="20"/>
      <c r="AB299" s="8"/>
      <c r="AC299" s="8"/>
      <c r="AD299" s="8"/>
      <c r="AE299" s="20"/>
      <c r="AF299" s="8"/>
      <c r="AG299" s="8"/>
      <c r="AH299" s="8"/>
      <c r="AI299" s="20"/>
      <c r="AJ299" s="8"/>
      <c r="AK299" s="8"/>
      <c r="AL299" s="8"/>
      <c r="AM299" s="20"/>
      <c r="AN299" s="8"/>
      <c r="AO299" s="8"/>
      <c r="AP299" s="8"/>
      <c r="AQ299" s="20"/>
      <c r="AR299" s="8"/>
      <c r="AS299" s="8"/>
      <c r="AT299" s="8"/>
      <c r="AU299" s="20"/>
      <c r="AV299" s="8"/>
      <c r="AW299" s="8"/>
      <c r="AX299" s="52"/>
      <c r="AY299" s="1"/>
    </row>
    <row r="300" spans="1:51" x14ac:dyDescent="0.2">
      <c r="A300" s="1"/>
      <c r="B300" s="57" t="str">
        <f>$B$88</f>
        <v>項目32</v>
      </c>
      <c r="C300" s="20"/>
      <c r="D300" s="8"/>
      <c r="E300" s="8"/>
      <c r="F300" s="8"/>
      <c r="G300" s="20"/>
      <c r="H300" s="8"/>
      <c r="I300" s="8"/>
      <c r="J300" s="8"/>
      <c r="K300" s="20"/>
      <c r="L300" s="8"/>
      <c r="M300" s="8"/>
      <c r="N300" s="8"/>
      <c r="O300" s="20"/>
      <c r="P300" s="8"/>
      <c r="Q300" s="8"/>
      <c r="R300" s="8"/>
      <c r="S300" s="20"/>
      <c r="T300" s="8"/>
      <c r="U300" s="8"/>
      <c r="V300" s="8"/>
      <c r="W300" s="20"/>
      <c r="X300" s="8"/>
      <c r="Y300" s="8"/>
      <c r="Z300" s="8"/>
      <c r="AA300" s="20"/>
      <c r="AB300" s="8"/>
      <c r="AC300" s="8"/>
      <c r="AD300" s="8"/>
      <c r="AE300" s="20"/>
      <c r="AF300" s="8"/>
      <c r="AG300" s="8"/>
      <c r="AH300" s="8"/>
      <c r="AI300" s="20"/>
      <c r="AJ300" s="8"/>
      <c r="AK300" s="8"/>
      <c r="AL300" s="8"/>
      <c r="AM300" s="20"/>
      <c r="AN300" s="8"/>
      <c r="AO300" s="8"/>
      <c r="AP300" s="8"/>
      <c r="AQ300" s="20"/>
      <c r="AR300" s="8"/>
      <c r="AS300" s="8"/>
      <c r="AT300" s="8"/>
      <c r="AU300" s="20"/>
      <c r="AV300" s="8"/>
      <c r="AW300" s="8"/>
      <c r="AX300" s="52"/>
      <c r="AY300" s="1"/>
    </row>
    <row r="301" spans="1:51" x14ac:dyDescent="0.2">
      <c r="A301" s="1"/>
      <c r="B301" s="57" t="str">
        <f>$B$89</f>
        <v>項目33</v>
      </c>
      <c r="C301" s="20"/>
      <c r="D301" s="8"/>
      <c r="E301" s="8"/>
      <c r="F301" s="8"/>
      <c r="G301" s="20"/>
      <c r="H301" s="8"/>
      <c r="I301" s="8"/>
      <c r="J301" s="8"/>
      <c r="K301" s="20"/>
      <c r="L301" s="8"/>
      <c r="M301" s="8"/>
      <c r="N301" s="8"/>
      <c r="O301" s="20"/>
      <c r="P301" s="8"/>
      <c r="Q301" s="8"/>
      <c r="R301" s="8"/>
      <c r="S301" s="20"/>
      <c r="T301" s="8"/>
      <c r="U301" s="8"/>
      <c r="V301" s="8"/>
      <c r="W301" s="20"/>
      <c r="X301" s="8"/>
      <c r="Y301" s="8"/>
      <c r="Z301" s="8"/>
      <c r="AA301" s="20"/>
      <c r="AB301" s="8"/>
      <c r="AC301" s="8"/>
      <c r="AD301" s="8"/>
      <c r="AE301" s="20"/>
      <c r="AF301" s="8"/>
      <c r="AG301" s="8"/>
      <c r="AH301" s="8"/>
      <c r="AI301" s="20"/>
      <c r="AJ301" s="8"/>
      <c r="AK301" s="8"/>
      <c r="AL301" s="8"/>
      <c r="AM301" s="20"/>
      <c r="AN301" s="8"/>
      <c r="AO301" s="8"/>
      <c r="AP301" s="8"/>
      <c r="AQ301" s="20"/>
      <c r="AR301" s="8"/>
      <c r="AS301" s="8"/>
      <c r="AT301" s="8"/>
      <c r="AU301" s="20"/>
      <c r="AV301" s="8"/>
      <c r="AW301" s="8"/>
      <c r="AX301" s="52"/>
      <c r="AY301" s="1"/>
    </row>
    <row r="302" spans="1:51" x14ac:dyDescent="0.2">
      <c r="A302" s="1"/>
      <c r="B302" s="57" t="str">
        <f>$B$90</f>
        <v>項目34</v>
      </c>
      <c r="C302" s="20"/>
      <c r="D302" s="8"/>
      <c r="E302" s="8"/>
      <c r="F302" s="8"/>
      <c r="G302" s="20"/>
      <c r="H302" s="8"/>
      <c r="I302" s="8"/>
      <c r="J302" s="8"/>
      <c r="K302" s="20"/>
      <c r="L302" s="8"/>
      <c r="M302" s="8"/>
      <c r="N302" s="8"/>
      <c r="O302" s="20"/>
      <c r="P302" s="8"/>
      <c r="Q302" s="8"/>
      <c r="R302" s="8"/>
      <c r="S302" s="20"/>
      <c r="T302" s="8"/>
      <c r="U302" s="8"/>
      <c r="V302" s="8"/>
      <c r="W302" s="20"/>
      <c r="X302" s="8"/>
      <c r="Y302" s="8"/>
      <c r="Z302" s="8"/>
      <c r="AA302" s="20"/>
      <c r="AB302" s="8"/>
      <c r="AC302" s="8"/>
      <c r="AD302" s="8"/>
      <c r="AE302" s="20"/>
      <c r="AF302" s="8"/>
      <c r="AG302" s="8"/>
      <c r="AH302" s="8"/>
      <c r="AI302" s="20"/>
      <c r="AJ302" s="8"/>
      <c r="AK302" s="8"/>
      <c r="AL302" s="8"/>
      <c r="AM302" s="20"/>
      <c r="AN302" s="8"/>
      <c r="AO302" s="8"/>
      <c r="AP302" s="8"/>
      <c r="AQ302" s="20"/>
      <c r="AR302" s="8"/>
      <c r="AS302" s="8"/>
      <c r="AT302" s="8"/>
      <c r="AU302" s="20"/>
      <c r="AV302" s="8"/>
      <c r="AW302" s="8"/>
      <c r="AX302" s="52"/>
      <c r="AY302" s="1"/>
    </row>
    <row r="303" spans="1:51" x14ac:dyDescent="0.2">
      <c r="A303" s="1"/>
      <c r="B303" s="57" t="str">
        <f>$B$91</f>
        <v>項目35</v>
      </c>
      <c r="C303" s="20"/>
      <c r="D303" s="8"/>
      <c r="E303" s="8"/>
      <c r="F303" s="8"/>
      <c r="G303" s="20"/>
      <c r="H303" s="8"/>
      <c r="I303" s="8"/>
      <c r="J303" s="8"/>
      <c r="K303" s="20"/>
      <c r="L303" s="8"/>
      <c r="M303" s="8"/>
      <c r="N303" s="8"/>
      <c r="O303" s="20"/>
      <c r="P303" s="8"/>
      <c r="Q303" s="8"/>
      <c r="R303" s="8"/>
      <c r="S303" s="20"/>
      <c r="T303" s="8"/>
      <c r="U303" s="8"/>
      <c r="V303" s="8"/>
      <c r="W303" s="20"/>
      <c r="X303" s="8"/>
      <c r="Y303" s="8"/>
      <c r="Z303" s="8"/>
      <c r="AA303" s="20"/>
      <c r="AB303" s="8"/>
      <c r="AC303" s="8"/>
      <c r="AD303" s="8"/>
      <c r="AE303" s="20"/>
      <c r="AF303" s="8"/>
      <c r="AG303" s="8"/>
      <c r="AH303" s="8"/>
      <c r="AI303" s="20"/>
      <c r="AJ303" s="8"/>
      <c r="AK303" s="8"/>
      <c r="AL303" s="8"/>
      <c r="AM303" s="20"/>
      <c r="AN303" s="8"/>
      <c r="AO303" s="8"/>
      <c r="AP303" s="8"/>
      <c r="AQ303" s="20"/>
      <c r="AR303" s="8"/>
      <c r="AS303" s="8"/>
      <c r="AT303" s="8"/>
      <c r="AU303" s="20"/>
      <c r="AV303" s="8"/>
      <c r="AW303" s="8"/>
      <c r="AX303" s="52"/>
      <c r="AY303" s="1"/>
    </row>
    <row r="304" spans="1:51" x14ac:dyDescent="0.2">
      <c r="A304" s="1"/>
      <c r="B304" s="57" t="str">
        <f>$B$92</f>
        <v>項目36</v>
      </c>
      <c r="C304" s="20"/>
      <c r="D304" s="8"/>
      <c r="E304" s="8"/>
      <c r="F304" s="8"/>
      <c r="G304" s="20"/>
      <c r="H304" s="8"/>
      <c r="I304" s="8"/>
      <c r="J304" s="8"/>
      <c r="K304" s="20"/>
      <c r="L304" s="8"/>
      <c r="M304" s="8"/>
      <c r="N304" s="8"/>
      <c r="O304" s="20"/>
      <c r="P304" s="8"/>
      <c r="Q304" s="8"/>
      <c r="R304" s="8"/>
      <c r="S304" s="20"/>
      <c r="T304" s="8"/>
      <c r="U304" s="8"/>
      <c r="V304" s="8"/>
      <c r="W304" s="20"/>
      <c r="X304" s="8"/>
      <c r="Y304" s="8"/>
      <c r="Z304" s="8"/>
      <c r="AA304" s="20"/>
      <c r="AB304" s="8"/>
      <c r="AC304" s="8"/>
      <c r="AD304" s="8"/>
      <c r="AE304" s="20"/>
      <c r="AF304" s="8"/>
      <c r="AG304" s="8"/>
      <c r="AH304" s="8"/>
      <c r="AI304" s="20"/>
      <c r="AJ304" s="8"/>
      <c r="AK304" s="8"/>
      <c r="AL304" s="8"/>
      <c r="AM304" s="20"/>
      <c r="AN304" s="8"/>
      <c r="AO304" s="8"/>
      <c r="AP304" s="8"/>
      <c r="AQ304" s="20"/>
      <c r="AR304" s="8"/>
      <c r="AS304" s="8"/>
      <c r="AT304" s="8"/>
      <c r="AU304" s="20"/>
      <c r="AV304" s="8"/>
      <c r="AW304" s="8"/>
      <c r="AX304" s="52"/>
      <c r="AY304" s="1"/>
    </row>
    <row r="305" spans="1:51" x14ac:dyDescent="0.2">
      <c r="A305" s="1"/>
      <c r="B305" s="57" t="str">
        <f>$B$93</f>
        <v>項目37</v>
      </c>
      <c r="C305" s="20"/>
      <c r="D305" s="8"/>
      <c r="E305" s="8"/>
      <c r="F305" s="8"/>
      <c r="G305" s="20"/>
      <c r="H305" s="8"/>
      <c r="I305" s="8"/>
      <c r="J305" s="8"/>
      <c r="K305" s="20"/>
      <c r="L305" s="8"/>
      <c r="M305" s="8"/>
      <c r="N305" s="8"/>
      <c r="O305" s="20"/>
      <c r="P305" s="8"/>
      <c r="Q305" s="8"/>
      <c r="R305" s="8"/>
      <c r="S305" s="20"/>
      <c r="T305" s="8"/>
      <c r="U305" s="8"/>
      <c r="V305" s="8"/>
      <c r="W305" s="20"/>
      <c r="X305" s="8"/>
      <c r="Y305" s="8"/>
      <c r="Z305" s="8"/>
      <c r="AA305" s="20"/>
      <c r="AB305" s="8"/>
      <c r="AC305" s="8"/>
      <c r="AD305" s="8"/>
      <c r="AE305" s="20"/>
      <c r="AF305" s="8"/>
      <c r="AG305" s="8"/>
      <c r="AH305" s="8"/>
      <c r="AI305" s="20"/>
      <c r="AJ305" s="8"/>
      <c r="AK305" s="8"/>
      <c r="AL305" s="8"/>
      <c r="AM305" s="20"/>
      <c r="AN305" s="8"/>
      <c r="AO305" s="8"/>
      <c r="AP305" s="8"/>
      <c r="AQ305" s="20"/>
      <c r="AR305" s="8"/>
      <c r="AS305" s="8"/>
      <c r="AT305" s="8"/>
      <c r="AU305" s="20"/>
      <c r="AV305" s="8"/>
      <c r="AW305" s="8"/>
      <c r="AX305" s="52"/>
      <c r="AY305" s="1"/>
    </row>
    <row r="306" spans="1:51" x14ac:dyDescent="0.2">
      <c r="A306" s="1"/>
      <c r="B306" s="57" t="str">
        <f>$B$94</f>
        <v>項目38</v>
      </c>
      <c r="C306" s="20"/>
      <c r="D306" s="8"/>
      <c r="E306" s="8"/>
      <c r="F306" s="8"/>
      <c r="G306" s="20"/>
      <c r="H306" s="8"/>
      <c r="I306" s="8"/>
      <c r="J306" s="8"/>
      <c r="K306" s="20"/>
      <c r="L306" s="8"/>
      <c r="M306" s="8"/>
      <c r="N306" s="8"/>
      <c r="O306" s="20"/>
      <c r="P306" s="8"/>
      <c r="Q306" s="8"/>
      <c r="R306" s="8"/>
      <c r="S306" s="20"/>
      <c r="T306" s="8"/>
      <c r="U306" s="8"/>
      <c r="V306" s="8"/>
      <c r="W306" s="20"/>
      <c r="X306" s="8"/>
      <c r="Y306" s="8"/>
      <c r="Z306" s="8"/>
      <c r="AA306" s="20"/>
      <c r="AB306" s="8"/>
      <c r="AC306" s="8"/>
      <c r="AD306" s="8"/>
      <c r="AE306" s="20"/>
      <c r="AF306" s="8"/>
      <c r="AG306" s="8"/>
      <c r="AH306" s="8"/>
      <c r="AI306" s="20"/>
      <c r="AJ306" s="8"/>
      <c r="AK306" s="8"/>
      <c r="AL306" s="8"/>
      <c r="AM306" s="20"/>
      <c r="AN306" s="8"/>
      <c r="AO306" s="8"/>
      <c r="AP306" s="8"/>
      <c r="AQ306" s="20"/>
      <c r="AR306" s="8"/>
      <c r="AS306" s="8"/>
      <c r="AT306" s="8"/>
      <c r="AU306" s="20"/>
      <c r="AV306" s="8"/>
      <c r="AW306" s="8"/>
      <c r="AX306" s="52"/>
      <c r="AY306" s="1"/>
    </row>
    <row r="307" spans="1:51" x14ac:dyDescent="0.2">
      <c r="A307" s="1"/>
      <c r="B307" s="57" t="str">
        <f>$B$95</f>
        <v>項目39</v>
      </c>
      <c r="C307" s="20"/>
      <c r="D307" s="8"/>
      <c r="E307" s="8"/>
      <c r="F307" s="8"/>
      <c r="G307" s="20"/>
      <c r="H307" s="8"/>
      <c r="I307" s="8"/>
      <c r="J307" s="8"/>
      <c r="K307" s="20"/>
      <c r="L307" s="8"/>
      <c r="M307" s="8"/>
      <c r="N307" s="8"/>
      <c r="O307" s="20"/>
      <c r="P307" s="8"/>
      <c r="Q307" s="8"/>
      <c r="R307" s="8"/>
      <c r="S307" s="20"/>
      <c r="T307" s="8"/>
      <c r="U307" s="8"/>
      <c r="V307" s="8"/>
      <c r="W307" s="20"/>
      <c r="X307" s="8"/>
      <c r="Y307" s="8"/>
      <c r="Z307" s="8"/>
      <c r="AA307" s="20"/>
      <c r="AB307" s="8"/>
      <c r="AC307" s="8"/>
      <c r="AD307" s="8"/>
      <c r="AE307" s="20"/>
      <c r="AF307" s="8"/>
      <c r="AG307" s="8"/>
      <c r="AH307" s="8"/>
      <c r="AI307" s="20"/>
      <c r="AJ307" s="8"/>
      <c r="AK307" s="8"/>
      <c r="AL307" s="8"/>
      <c r="AM307" s="20"/>
      <c r="AN307" s="8"/>
      <c r="AO307" s="8"/>
      <c r="AP307" s="8"/>
      <c r="AQ307" s="20"/>
      <c r="AR307" s="8"/>
      <c r="AS307" s="8"/>
      <c r="AT307" s="8"/>
      <c r="AU307" s="20"/>
      <c r="AV307" s="8"/>
      <c r="AW307" s="8"/>
      <c r="AX307" s="52"/>
      <c r="AY307" s="1"/>
    </row>
    <row r="308" spans="1:51" x14ac:dyDescent="0.2">
      <c r="A308" s="1"/>
      <c r="B308" s="57" t="str">
        <f>$B$96</f>
        <v>項目40</v>
      </c>
      <c r="C308" s="20"/>
      <c r="D308" s="8"/>
      <c r="E308" s="8"/>
      <c r="F308" s="8"/>
      <c r="G308" s="20"/>
      <c r="H308" s="8"/>
      <c r="I308" s="8"/>
      <c r="J308" s="8"/>
      <c r="K308" s="20"/>
      <c r="L308" s="8"/>
      <c r="M308" s="8"/>
      <c r="N308" s="8"/>
      <c r="O308" s="20"/>
      <c r="P308" s="8"/>
      <c r="Q308" s="8"/>
      <c r="R308" s="8"/>
      <c r="S308" s="20"/>
      <c r="T308" s="8"/>
      <c r="U308" s="8"/>
      <c r="V308" s="8"/>
      <c r="W308" s="20"/>
      <c r="X308" s="8"/>
      <c r="Y308" s="8"/>
      <c r="Z308" s="8"/>
      <c r="AA308" s="20"/>
      <c r="AB308" s="8"/>
      <c r="AC308" s="8"/>
      <c r="AD308" s="8"/>
      <c r="AE308" s="20"/>
      <c r="AF308" s="8"/>
      <c r="AG308" s="8"/>
      <c r="AH308" s="8"/>
      <c r="AI308" s="20"/>
      <c r="AJ308" s="8"/>
      <c r="AK308" s="8"/>
      <c r="AL308" s="8"/>
      <c r="AM308" s="20"/>
      <c r="AN308" s="8"/>
      <c r="AO308" s="8"/>
      <c r="AP308" s="8"/>
      <c r="AQ308" s="20"/>
      <c r="AR308" s="8"/>
      <c r="AS308" s="8"/>
      <c r="AT308" s="8"/>
      <c r="AU308" s="20"/>
      <c r="AV308" s="8"/>
      <c r="AW308" s="8"/>
      <c r="AX308" s="52"/>
      <c r="AY308" s="1"/>
    </row>
    <row r="309" spans="1:51" x14ac:dyDescent="0.2">
      <c r="A309" s="1"/>
      <c r="B309" s="57" t="str">
        <f>$B$97</f>
        <v>項目41</v>
      </c>
      <c r="C309" s="20"/>
      <c r="D309" s="8"/>
      <c r="E309" s="8"/>
      <c r="F309" s="8"/>
      <c r="G309" s="20"/>
      <c r="H309" s="8"/>
      <c r="I309" s="8"/>
      <c r="J309" s="8"/>
      <c r="K309" s="20"/>
      <c r="L309" s="8"/>
      <c r="M309" s="8"/>
      <c r="N309" s="8"/>
      <c r="O309" s="20"/>
      <c r="P309" s="8"/>
      <c r="Q309" s="8"/>
      <c r="R309" s="8"/>
      <c r="S309" s="20"/>
      <c r="T309" s="8"/>
      <c r="U309" s="8"/>
      <c r="V309" s="8"/>
      <c r="W309" s="20"/>
      <c r="X309" s="8"/>
      <c r="Y309" s="8"/>
      <c r="Z309" s="8"/>
      <c r="AA309" s="20"/>
      <c r="AB309" s="8"/>
      <c r="AC309" s="8"/>
      <c r="AD309" s="8"/>
      <c r="AE309" s="20"/>
      <c r="AF309" s="8"/>
      <c r="AG309" s="8"/>
      <c r="AH309" s="8"/>
      <c r="AI309" s="20"/>
      <c r="AJ309" s="8"/>
      <c r="AK309" s="8"/>
      <c r="AL309" s="8"/>
      <c r="AM309" s="20"/>
      <c r="AN309" s="8"/>
      <c r="AO309" s="8"/>
      <c r="AP309" s="8"/>
      <c r="AQ309" s="20"/>
      <c r="AR309" s="8"/>
      <c r="AS309" s="8"/>
      <c r="AT309" s="8"/>
      <c r="AU309" s="20"/>
      <c r="AV309" s="8"/>
      <c r="AW309" s="8"/>
      <c r="AX309" s="52"/>
      <c r="AY309" s="1"/>
    </row>
    <row r="310" spans="1:51" x14ac:dyDescent="0.2">
      <c r="A310" s="1"/>
      <c r="B310" s="57" t="str">
        <f>$B$98</f>
        <v>項目42</v>
      </c>
      <c r="C310" s="20"/>
      <c r="D310" s="8"/>
      <c r="E310" s="8"/>
      <c r="F310" s="8"/>
      <c r="G310" s="20"/>
      <c r="H310" s="8"/>
      <c r="I310" s="8"/>
      <c r="J310" s="8"/>
      <c r="K310" s="20"/>
      <c r="L310" s="8"/>
      <c r="M310" s="8"/>
      <c r="N310" s="8"/>
      <c r="O310" s="20"/>
      <c r="P310" s="8"/>
      <c r="Q310" s="8"/>
      <c r="R310" s="8"/>
      <c r="S310" s="20"/>
      <c r="T310" s="8"/>
      <c r="U310" s="8"/>
      <c r="V310" s="8"/>
      <c r="W310" s="20"/>
      <c r="X310" s="8"/>
      <c r="Y310" s="8"/>
      <c r="Z310" s="8"/>
      <c r="AA310" s="20"/>
      <c r="AB310" s="8"/>
      <c r="AC310" s="8"/>
      <c r="AD310" s="8"/>
      <c r="AE310" s="20"/>
      <c r="AF310" s="8"/>
      <c r="AG310" s="8"/>
      <c r="AH310" s="8"/>
      <c r="AI310" s="20"/>
      <c r="AJ310" s="8"/>
      <c r="AK310" s="8"/>
      <c r="AL310" s="8"/>
      <c r="AM310" s="20"/>
      <c r="AN310" s="8"/>
      <c r="AO310" s="8"/>
      <c r="AP310" s="8"/>
      <c r="AQ310" s="20"/>
      <c r="AR310" s="8"/>
      <c r="AS310" s="8"/>
      <c r="AT310" s="8"/>
      <c r="AU310" s="20"/>
      <c r="AV310" s="8"/>
      <c r="AW310" s="8"/>
      <c r="AX310" s="52"/>
      <c r="AY310" s="1"/>
    </row>
    <row r="311" spans="1:51" x14ac:dyDescent="0.2">
      <c r="A311" s="1"/>
      <c r="B311" s="57" t="str">
        <f>$B$99</f>
        <v>項目43</v>
      </c>
      <c r="C311" s="20"/>
      <c r="D311" s="8"/>
      <c r="E311" s="8"/>
      <c r="F311" s="8"/>
      <c r="G311" s="20"/>
      <c r="H311" s="8"/>
      <c r="I311" s="8"/>
      <c r="J311" s="8"/>
      <c r="K311" s="20"/>
      <c r="L311" s="8"/>
      <c r="M311" s="8"/>
      <c r="N311" s="8"/>
      <c r="O311" s="20"/>
      <c r="P311" s="8"/>
      <c r="Q311" s="8"/>
      <c r="R311" s="8"/>
      <c r="S311" s="20"/>
      <c r="T311" s="8"/>
      <c r="U311" s="8"/>
      <c r="V311" s="8"/>
      <c r="W311" s="20"/>
      <c r="X311" s="8"/>
      <c r="Y311" s="8"/>
      <c r="Z311" s="8"/>
      <c r="AA311" s="20"/>
      <c r="AB311" s="8"/>
      <c r="AC311" s="8"/>
      <c r="AD311" s="8"/>
      <c r="AE311" s="20"/>
      <c r="AF311" s="8"/>
      <c r="AG311" s="8"/>
      <c r="AH311" s="8"/>
      <c r="AI311" s="20"/>
      <c r="AJ311" s="8"/>
      <c r="AK311" s="8"/>
      <c r="AL311" s="8"/>
      <c r="AM311" s="20"/>
      <c r="AN311" s="8"/>
      <c r="AO311" s="8"/>
      <c r="AP311" s="8"/>
      <c r="AQ311" s="20"/>
      <c r="AR311" s="8"/>
      <c r="AS311" s="8"/>
      <c r="AT311" s="8"/>
      <c r="AU311" s="20"/>
      <c r="AV311" s="8"/>
      <c r="AW311" s="8"/>
      <c r="AX311" s="52"/>
      <c r="AY311" s="1"/>
    </row>
    <row r="312" spans="1:51" x14ac:dyDescent="0.2">
      <c r="A312" s="1"/>
      <c r="B312" s="57" t="str">
        <f>$B$100</f>
        <v>項目44</v>
      </c>
      <c r="C312" s="20"/>
      <c r="D312" s="8"/>
      <c r="E312" s="8"/>
      <c r="F312" s="8"/>
      <c r="G312" s="20"/>
      <c r="H312" s="8"/>
      <c r="I312" s="8"/>
      <c r="J312" s="8"/>
      <c r="K312" s="20"/>
      <c r="L312" s="8"/>
      <c r="M312" s="8"/>
      <c r="N312" s="8"/>
      <c r="O312" s="20"/>
      <c r="P312" s="8"/>
      <c r="Q312" s="8"/>
      <c r="R312" s="8"/>
      <c r="S312" s="20"/>
      <c r="T312" s="8"/>
      <c r="U312" s="8"/>
      <c r="V312" s="8"/>
      <c r="W312" s="20"/>
      <c r="X312" s="8"/>
      <c r="Y312" s="8"/>
      <c r="Z312" s="8"/>
      <c r="AA312" s="20"/>
      <c r="AB312" s="8"/>
      <c r="AC312" s="8"/>
      <c r="AD312" s="8"/>
      <c r="AE312" s="20"/>
      <c r="AF312" s="8"/>
      <c r="AG312" s="8"/>
      <c r="AH312" s="8"/>
      <c r="AI312" s="20"/>
      <c r="AJ312" s="8"/>
      <c r="AK312" s="8"/>
      <c r="AL312" s="8"/>
      <c r="AM312" s="20"/>
      <c r="AN312" s="8"/>
      <c r="AO312" s="8"/>
      <c r="AP312" s="8"/>
      <c r="AQ312" s="20"/>
      <c r="AR312" s="8"/>
      <c r="AS312" s="8"/>
      <c r="AT312" s="8"/>
      <c r="AU312" s="20"/>
      <c r="AV312" s="8"/>
      <c r="AW312" s="8"/>
      <c r="AX312" s="52"/>
      <c r="AY312" s="1"/>
    </row>
    <row r="313" spans="1:51" x14ac:dyDescent="0.2">
      <c r="A313" s="1"/>
      <c r="B313" s="57" t="str">
        <f>$B$101</f>
        <v>項目45</v>
      </c>
      <c r="C313" s="20"/>
      <c r="D313" s="8"/>
      <c r="E313" s="8"/>
      <c r="F313" s="8"/>
      <c r="G313" s="20"/>
      <c r="H313" s="8"/>
      <c r="I313" s="8"/>
      <c r="J313" s="8"/>
      <c r="K313" s="20"/>
      <c r="L313" s="8"/>
      <c r="M313" s="8"/>
      <c r="N313" s="8"/>
      <c r="O313" s="20"/>
      <c r="P313" s="8"/>
      <c r="Q313" s="8"/>
      <c r="R313" s="8"/>
      <c r="S313" s="20"/>
      <c r="T313" s="8"/>
      <c r="U313" s="8"/>
      <c r="V313" s="8"/>
      <c r="W313" s="20"/>
      <c r="X313" s="8"/>
      <c r="Y313" s="8"/>
      <c r="Z313" s="8"/>
      <c r="AA313" s="20"/>
      <c r="AB313" s="8"/>
      <c r="AC313" s="8"/>
      <c r="AD313" s="8"/>
      <c r="AE313" s="20"/>
      <c r="AF313" s="8"/>
      <c r="AG313" s="8"/>
      <c r="AH313" s="8"/>
      <c r="AI313" s="20"/>
      <c r="AJ313" s="8"/>
      <c r="AK313" s="8"/>
      <c r="AL313" s="8"/>
      <c r="AM313" s="20"/>
      <c r="AN313" s="8"/>
      <c r="AO313" s="8"/>
      <c r="AP313" s="8"/>
      <c r="AQ313" s="20"/>
      <c r="AR313" s="8"/>
      <c r="AS313" s="8"/>
      <c r="AT313" s="8"/>
      <c r="AU313" s="20"/>
      <c r="AV313" s="8"/>
      <c r="AW313" s="8"/>
      <c r="AX313" s="52"/>
      <c r="AY313" s="1"/>
    </row>
    <row r="314" spans="1:51" x14ac:dyDescent="0.2">
      <c r="A314" s="1"/>
      <c r="B314" s="57" t="str">
        <f>$B$102</f>
        <v>項目46</v>
      </c>
      <c r="C314" s="20"/>
      <c r="D314" s="8"/>
      <c r="E314" s="8"/>
      <c r="F314" s="8"/>
      <c r="G314" s="20"/>
      <c r="H314" s="8"/>
      <c r="I314" s="8"/>
      <c r="J314" s="8"/>
      <c r="K314" s="20"/>
      <c r="L314" s="8"/>
      <c r="M314" s="8"/>
      <c r="N314" s="8"/>
      <c r="O314" s="20"/>
      <c r="P314" s="8"/>
      <c r="Q314" s="8"/>
      <c r="R314" s="8"/>
      <c r="S314" s="20"/>
      <c r="T314" s="8"/>
      <c r="U314" s="8"/>
      <c r="V314" s="8"/>
      <c r="W314" s="20"/>
      <c r="X314" s="8"/>
      <c r="Y314" s="8"/>
      <c r="Z314" s="8"/>
      <c r="AA314" s="20"/>
      <c r="AB314" s="8"/>
      <c r="AC314" s="8"/>
      <c r="AD314" s="8"/>
      <c r="AE314" s="20"/>
      <c r="AF314" s="8"/>
      <c r="AG314" s="8"/>
      <c r="AH314" s="8"/>
      <c r="AI314" s="20"/>
      <c r="AJ314" s="8"/>
      <c r="AK314" s="8"/>
      <c r="AL314" s="8"/>
      <c r="AM314" s="20"/>
      <c r="AN314" s="8"/>
      <c r="AO314" s="8"/>
      <c r="AP314" s="8"/>
      <c r="AQ314" s="20"/>
      <c r="AR314" s="8"/>
      <c r="AS314" s="8"/>
      <c r="AT314" s="8"/>
      <c r="AU314" s="20"/>
      <c r="AV314" s="8"/>
      <c r="AW314" s="8"/>
      <c r="AX314" s="52"/>
      <c r="AY314" s="1"/>
    </row>
    <row r="315" spans="1:51" x14ac:dyDescent="0.2">
      <c r="A315" s="1"/>
      <c r="B315" s="57" t="str">
        <f>$B$103</f>
        <v>項目47</v>
      </c>
      <c r="C315" s="20"/>
      <c r="D315" s="8"/>
      <c r="E315" s="8"/>
      <c r="F315" s="8"/>
      <c r="G315" s="20"/>
      <c r="H315" s="8"/>
      <c r="I315" s="8"/>
      <c r="J315" s="8"/>
      <c r="K315" s="20"/>
      <c r="L315" s="8"/>
      <c r="M315" s="8"/>
      <c r="N315" s="8"/>
      <c r="O315" s="20"/>
      <c r="P315" s="8"/>
      <c r="Q315" s="8"/>
      <c r="R315" s="8"/>
      <c r="S315" s="20"/>
      <c r="T315" s="8"/>
      <c r="U315" s="8"/>
      <c r="V315" s="8"/>
      <c r="W315" s="20"/>
      <c r="X315" s="8"/>
      <c r="Y315" s="8"/>
      <c r="Z315" s="8"/>
      <c r="AA315" s="20"/>
      <c r="AB315" s="8"/>
      <c r="AC315" s="8"/>
      <c r="AD315" s="8"/>
      <c r="AE315" s="20"/>
      <c r="AF315" s="8"/>
      <c r="AG315" s="8"/>
      <c r="AH315" s="8"/>
      <c r="AI315" s="20"/>
      <c r="AJ315" s="8"/>
      <c r="AK315" s="8"/>
      <c r="AL315" s="8"/>
      <c r="AM315" s="20"/>
      <c r="AN315" s="8"/>
      <c r="AO315" s="8"/>
      <c r="AP315" s="8"/>
      <c r="AQ315" s="20"/>
      <c r="AR315" s="8"/>
      <c r="AS315" s="8"/>
      <c r="AT315" s="8"/>
      <c r="AU315" s="20"/>
      <c r="AV315" s="8"/>
      <c r="AW315" s="8"/>
      <c r="AX315" s="52"/>
      <c r="AY315" s="1"/>
    </row>
    <row r="316" spans="1:51" x14ac:dyDescent="0.2">
      <c r="A316" s="1"/>
      <c r="B316" s="57" t="str">
        <f>$B$104</f>
        <v>項目48</v>
      </c>
      <c r="C316" s="20"/>
      <c r="D316" s="8"/>
      <c r="E316" s="8"/>
      <c r="F316" s="8"/>
      <c r="G316" s="20"/>
      <c r="H316" s="8"/>
      <c r="I316" s="8"/>
      <c r="J316" s="8"/>
      <c r="K316" s="20"/>
      <c r="L316" s="8"/>
      <c r="M316" s="8"/>
      <c r="N316" s="8"/>
      <c r="O316" s="20"/>
      <c r="P316" s="8"/>
      <c r="Q316" s="8"/>
      <c r="R316" s="8"/>
      <c r="S316" s="20"/>
      <c r="T316" s="8"/>
      <c r="U316" s="8"/>
      <c r="V316" s="8"/>
      <c r="W316" s="20"/>
      <c r="X316" s="8"/>
      <c r="Y316" s="8"/>
      <c r="Z316" s="8"/>
      <c r="AA316" s="20"/>
      <c r="AB316" s="8"/>
      <c r="AC316" s="8"/>
      <c r="AD316" s="8"/>
      <c r="AE316" s="20"/>
      <c r="AF316" s="8"/>
      <c r="AG316" s="8"/>
      <c r="AH316" s="8"/>
      <c r="AI316" s="20"/>
      <c r="AJ316" s="8"/>
      <c r="AK316" s="8"/>
      <c r="AL316" s="8"/>
      <c r="AM316" s="20"/>
      <c r="AN316" s="8"/>
      <c r="AO316" s="8"/>
      <c r="AP316" s="8"/>
      <c r="AQ316" s="20"/>
      <c r="AR316" s="8"/>
      <c r="AS316" s="8"/>
      <c r="AT316" s="8"/>
      <c r="AU316" s="20"/>
      <c r="AV316" s="8"/>
      <c r="AW316" s="8"/>
      <c r="AX316" s="52"/>
      <c r="AY316" s="1"/>
    </row>
    <row r="317" spans="1:51" x14ac:dyDescent="0.2">
      <c r="A317" s="1"/>
      <c r="B317" s="57" t="str">
        <f>$B$105</f>
        <v>項目49</v>
      </c>
      <c r="C317" s="20"/>
      <c r="D317" s="8"/>
      <c r="E317" s="8"/>
      <c r="F317" s="8"/>
      <c r="G317" s="20"/>
      <c r="H317" s="8"/>
      <c r="I317" s="8"/>
      <c r="J317" s="8"/>
      <c r="K317" s="20"/>
      <c r="L317" s="8"/>
      <c r="M317" s="8"/>
      <c r="N317" s="8"/>
      <c r="O317" s="20"/>
      <c r="P317" s="8"/>
      <c r="Q317" s="8"/>
      <c r="R317" s="8"/>
      <c r="S317" s="20"/>
      <c r="T317" s="8"/>
      <c r="U317" s="8"/>
      <c r="V317" s="8"/>
      <c r="W317" s="20"/>
      <c r="X317" s="8"/>
      <c r="Y317" s="8"/>
      <c r="Z317" s="8"/>
      <c r="AA317" s="20"/>
      <c r="AB317" s="8"/>
      <c r="AC317" s="8"/>
      <c r="AD317" s="8"/>
      <c r="AE317" s="20"/>
      <c r="AF317" s="8"/>
      <c r="AG317" s="8"/>
      <c r="AH317" s="8"/>
      <c r="AI317" s="20"/>
      <c r="AJ317" s="8"/>
      <c r="AK317" s="8"/>
      <c r="AL317" s="8"/>
      <c r="AM317" s="20"/>
      <c r="AN317" s="8"/>
      <c r="AO317" s="8"/>
      <c r="AP317" s="8"/>
      <c r="AQ317" s="20"/>
      <c r="AR317" s="8"/>
      <c r="AS317" s="8"/>
      <c r="AT317" s="8"/>
      <c r="AU317" s="20"/>
      <c r="AV317" s="8"/>
      <c r="AW317" s="8"/>
      <c r="AX317" s="52"/>
      <c r="AY317" s="1"/>
    </row>
    <row r="318" spans="1:51" x14ac:dyDescent="0.2">
      <c r="A318" s="1"/>
      <c r="B318" s="58" t="str">
        <f>$B$106</f>
        <v>項目50</v>
      </c>
      <c r="C318" s="21"/>
      <c r="D318" s="7"/>
      <c r="E318" s="7"/>
      <c r="F318" s="7"/>
      <c r="G318" s="21"/>
      <c r="H318" s="7"/>
      <c r="I318" s="7"/>
      <c r="J318" s="7"/>
      <c r="K318" s="21"/>
      <c r="L318" s="7"/>
      <c r="M318" s="7"/>
      <c r="N318" s="7"/>
      <c r="O318" s="21"/>
      <c r="P318" s="7"/>
      <c r="Q318" s="7"/>
      <c r="R318" s="7"/>
      <c r="S318" s="21"/>
      <c r="T318" s="7"/>
      <c r="U318" s="7"/>
      <c r="V318" s="7"/>
      <c r="W318" s="21"/>
      <c r="X318" s="7"/>
      <c r="Y318" s="7"/>
      <c r="Z318" s="7"/>
      <c r="AA318" s="21"/>
      <c r="AB318" s="7"/>
      <c r="AC318" s="7"/>
      <c r="AD318" s="7"/>
      <c r="AE318" s="21"/>
      <c r="AF318" s="7"/>
      <c r="AG318" s="7"/>
      <c r="AH318" s="7"/>
      <c r="AI318" s="21"/>
      <c r="AJ318" s="7"/>
      <c r="AK318" s="7"/>
      <c r="AL318" s="7"/>
      <c r="AM318" s="21"/>
      <c r="AN318" s="7"/>
      <c r="AO318" s="7"/>
      <c r="AP318" s="7"/>
      <c r="AQ318" s="21"/>
      <c r="AR318" s="7"/>
      <c r="AS318" s="7"/>
      <c r="AT318" s="7"/>
      <c r="AU318" s="21"/>
      <c r="AV318" s="7"/>
      <c r="AW318" s="7"/>
      <c r="AX318" s="54"/>
      <c r="AY318" s="1"/>
    </row>
    <row r="319" spans="1:51" s="76" customFormat="1" x14ac:dyDescent="0.2">
      <c r="A319" s="5"/>
      <c r="B319" s="5"/>
      <c r="C319" s="26"/>
      <c r="D319" s="26"/>
      <c r="E319" s="26"/>
      <c r="F319" s="2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</row>
    <row r="320" spans="1:51" ht="10.5" customHeight="1" x14ac:dyDescent="0.2">
      <c r="A320" s="1"/>
      <c r="B320" s="358" t="s">
        <v>38</v>
      </c>
      <c r="C320" s="15" t="str">
        <f>INDEX(INFO!$AC$4:$AN$5,1,DATA!C$213+1)</f>
        <v>4月</v>
      </c>
      <c r="D320" s="4"/>
      <c r="E320" s="4"/>
      <c r="F320" s="16"/>
      <c r="G320" s="15" t="str">
        <f>INDEX(INFO!$AC$4:$AN$5,1,DATA!G$213+1)</f>
        <v>5月</v>
      </c>
      <c r="H320" s="4"/>
      <c r="I320" s="4"/>
      <c r="J320" s="16"/>
      <c r="K320" s="15" t="str">
        <f>INDEX(INFO!$AC$4:$AN$5,1,DATA!K$213+1)</f>
        <v>6月</v>
      </c>
      <c r="L320" s="4"/>
      <c r="M320" s="4"/>
      <c r="N320" s="16"/>
      <c r="O320" s="15" t="str">
        <f>INDEX(INFO!$AC$4:$AN$5,1,DATA!O$213+1)</f>
        <v>7月</v>
      </c>
      <c r="P320" s="4"/>
      <c r="Q320" s="4"/>
      <c r="R320" s="16"/>
      <c r="S320" s="15" t="str">
        <f>INDEX(INFO!$AC$4:$AN$5,1,DATA!S$213+1)</f>
        <v>8月</v>
      </c>
      <c r="T320" s="4"/>
      <c r="U320" s="4"/>
      <c r="V320" s="16"/>
      <c r="W320" s="15" t="str">
        <f>INDEX(INFO!$AC$4:$AN$5,1,DATA!W$213+1)</f>
        <v>9月</v>
      </c>
      <c r="X320" s="4"/>
      <c r="Y320" s="4"/>
      <c r="Z320" s="16"/>
      <c r="AA320" s="15" t="str">
        <f>INDEX(INFO!$AC$4:$AN$5,1,DATA!AA$213+1)</f>
        <v>10月</v>
      </c>
      <c r="AB320" s="4"/>
      <c r="AC320" s="4"/>
      <c r="AD320" s="16"/>
      <c r="AE320" s="15" t="str">
        <f>INDEX(INFO!$AC$4:$AN$5,1,DATA!AE$213+1)</f>
        <v>11月</v>
      </c>
      <c r="AF320" s="4"/>
      <c r="AG320" s="4"/>
      <c r="AH320" s="16"/>
      <c r="AI320" s="15" t="str">
        <f>INDEX(INFO!$AC$4:$AN$5,1,DATA!AI$213+1)</f>
        <v>12月</v>
      </c>
      <c r="AJ320" s="4"/>
      <c r="AK320" s="4"/>
      <c r="AL320" s="16"/>
      <c r="AM320" s="15" t="str">
        <f>INDEX(INFO!$AC$4:$AN$5,1,DATA!AM$213+1)</f>
        <v>1月</v>
      </c>
      <c r="AN320" s="4"/>
      <c r="AO320" s="4"/>
      <c r="AP320" s="16"/>
      <c r="AQ320" s="15" t="str">
        <f>INDEX(INFO!$AC$4:$AN$5,1,DATA!AQ$213+1)</f>
        <v>2月</v>
      </c>
      <c r="AR320" s="4"/>
      <c r="AS320" s="4"/>
      <c r="AT320" s="16"/>
      <c r="AU320" s="15" t="str">
        <f>INDEX(INFO!$AC$4:$AN$5,1,DATA!AU$213+1)</f>
        <v>3月</v>
      </c>
      <c r="AV320" s="4"/>
      <c r="AW320" s="4"/>
      <c r="AX320" s="16"/>
      <c r="AY320" s="1"/>
    </row>
    <row r="321" spans="1:51" x14ac:dyDescent="0.2">
      <c r="A321" s="1"/>
      <c r="B321" s="359"/>
      <c r="C321" s="14" t="s">
        <v>0</v>
      </c>
      <c r="D321" s="13" t="s">
        <v>1</v>
      </c>
      <c r="E321" s="12" t="s">
        <v>2</v>
      </c>
      <c r="F321" s="17" t="s">
        <v>3</v>
      </c>
      <c r="G321" s="14" t="s">
        <v>0</v>
      </c>
      <c r="H321" s="13" t="s">
        <v>1</v>
      </c>
      <c r="I321" s="12" t="s">
        <v>2</v>
      </c>
      <c r="J321" s="17" t="s">
        <v>3</v>
      </c>
      <c r="K321" s="14" t="s">
        <v>0</v>
      </c>
      <c r="L321" s="13" t="s">
        <v>1</v>
      </c>
      <c r="M321" s="12" t="s">
        <v>2</v>
      </c>
      <c r="N321" s="17" t="s">
        <v>3</v>
      </c>
      <c r="O321" s="14" t="s">
        <v>0</v>
      </c>
      <c r="P321" s="13" t="s">
        <v>1</v>
      </c>
      <c r="Q321" s="12" t="s">
        <v>2</v>
      </c>
      <c r="R321" s="17" t="s">
        <v>3</v>
      </c>
      <c r="S321" s="14" t="s">
        <v>0</v>
      </c>
      <c r="T321" s="13" t="s">
        <v>1</v>
      </c>
      <c r="U321" s="12" t="s">
        <v>2</v>
      </c>
      <c r="V321" s="17" t="s">
        <v>3</v>
      </c>
      <c r="W321" s="14" t="s">
        <v>0</v>
      </c>
      <c r="X321" s="13" t="s">
        <v>1</v>
      </c>
      <c r="Y321" s="12" t="s">
        <v>2</v>
      </c>
      <c r="Z321" s="17" t="s">
        <v>3</v>
      </c>
      <c r="AA321" s="14" t="s">
        <v>0</v>
      </c>
      <c r="AB321" s="13" t="s">
        <v>1</v>
      </c>
      <c r="AC321" s="12" t="s">
        <v>2</v>
      </c>
      <c r="AD321" s="17" t="s">
        <v>3</v>
      </c>
      <c r="AE321" s="14" t="s">
        <v>0</v>
      </c>
      <c r="AF321" s="13" t="s">
        <v>1</v>
      </c>
      <c r="AG321" s="12" t="s">
        <v>2</v>
      </c>
      <c r="AH321" s="17" t="s">
        <v>3</v>
      </c>
      <c r="AI321" s="14" t="s">
        <v>0</v>
      </c>
      <c r="AJ321" s="13" t="s">
        <v>1</v>
      </c>
      <c r="AK321" s="12" t="s">
        <v>2</v>
      </c>
      <c r="AL321" s="17" t="s">
        <v>3</v>
      </c>
      <c r="AM321" s="14" t="s">
        <v>0</v>
      </c>
      <c r="AN321" s="13" t="s">
        <v>1</v>
      </c>
      <c r="AO321" s="12" t="s">
        <v>2</v>
      </c>
      <c r="AP321" s="17" t="s">
        <v>3</v>
      </c>
      <c r="AQ321" s="14" t="s">
        <v>0</v>
      </c>
      <c r="AR321" s="13" t="s">
        <v>1</v>
      </c>
      <c r="AS321" s="12" t="s">
        <v>2</v>
      </c>
      <c r="AT321" s="17" t="s">
        <v>3</v>
      </c>
      <c r="AU321" s="14" t="s">
        <v>0</v>
      </c>
      <c r="AV321" s="13" t="s">
        <v>1</v>
      </c>
      <c r="AW321" s="12" t="s">
        <v>2</v>
      </c>
      <c r="AX321" s="37" t="s">
        <v>3</v>
      </c>
      <c r="AY321" s="1"/>
    </row>
    <row r="322" spans="1:51" x14ac:dyDescent="0.2">
      <c r="A322" s="1"/>
      <c r="B322" s="61" t="str">
        <f>$B$57</f>
        <v>加工食品</v>
      </c>
      <c r="C322" s="23"/>
      <c r="D322" s="9"/>
      <c r="E322" s="9"/>
      <c r="F322" s="9"/>
      <c r="G322" s="23">
        <v>18943231.932700001</v>
      </c>
      <c r="H322" s="9">
        <v>3449203383.7592001</v>
      </c>
      <c r="I322" s="9">
        <v>0</v>
      </c>
      <c r="J322" s="9">
        <v>3683452497.1089001</v>
      </c>
      <c r="K322" s="23">
        <v>18986524.2656</v>
      </c>
      <c r="L322" s="9">
        <v>3470342355.8818998</v>
      </c>
      <c r="M322" s="9">
        <v>0</v>
      </c>
      <c r="N322" s="9">
        <v>3744906850.2407999</v>
      </c>
      <c r="O322" s="23">
        <v>19083383.089499999</v>
      </c>
      <c r="P322" s="9">
        <v>3492858483.7880998</v>
      </c>
      <c r="Q322" s="9">
        <v>0</v>
      </c>
      <c r="R322" s="9">
        <v>3854468050.1043</v>
      </c>
      <c r="S322" s="23">
        <v>18979490.328200001</v>
      </c>
      <c r="T322" s="9">
        <v>3479667683.4867001</v>
      </c>
      <c r="U322" s="9">
        <v>0</v>
      </c>
      <c r="V322" s="9">
        <v>3856938968.4861002</v>
      </c>
      <c r="W322" s="23">
        <v>18938619.007599998</v>
      </c>
      <c r="X322" s="9">
        <v>3481893930.6345</v>
      </c>
      <c r="Y322" s="9">
        <v>0</v>
      </c>
      <c r="Z322" s="9">
        <v>3750955848.2744002</v>
      </c>
      <c r="AA322" s="23">
        <v>20619806.385200001</v>
      </c>
      <c r="AB322" s="9">
        <v>3828034685.3504</v>
      </c>
      <c r="AC322" s="9">
        <v>0</v>
      </c>
      <c r="AD322" s="9">
        <v>3941238242.6044998</v>
      </c>
      <c r="AE322" s="23">
        <v>19739836.7053</v>
      </c>
      <c r="AF322" s="9">
        <v>3685700739.3207998</v>
      </c>
      <c r="AG322" s="9">
        <v>0</v>
      </c>
      <c r="AH322" s="9">
        <v>3804826334.1599998</v>
      </c>
      <c r="AI322" s="23">
        <v>21686252.374000002</v>
      </c>
      <c r="AJ322" s="9">
        <v>4519078334.2188997</v>
      </c>
      <c r="AK322" s="9">
        <v>0</v>
      </c>
      <c r="AL322" s="9">
        <v>4385435237.5033998</v>
      </c>
      <c r="AM322" s="23">
        <v>19071086.969099998</v>
      </c>
      <c r="AN322" s="9">
        <v>3555101107.4972</v>
      </c>
      <c r="AO322" s="9">
        <v>0</v>
      </c>
      <c r="AP322" s="9">
        <v>3671151812.2908001</v>
      </c>
      <c r="AQ322" s="23">
        <v>18286834.916099999</v>
      </c>
      <c r="AR322" s="9">
        <v>3393521949.6582999</v>
      </c>
      <c r="AS322" s="9">
        <v>0</v>
      </c>
      <c r="AT322" s="9">
        <v>3438255468.9203</v>
      </c>
      <c r="AU322" s="23">
        <v>19846388.187199999</v>
      </c>
      <c r="AV322" s="9">
        <v>3642560458.1854</v>
      </c>
      <c r="AW322" s="9">
        <v>0</v>
      </c>
      <c r="AX322" s="53">
        <v>3678417811.5535998</v>
      </c>
      <c r="AY322" s="1"/>
    </row>
    <row r="323" spans="1:51" x14ac:dyDescent="0.2">
      <c r="A323" s="1"/>
      <c r="B323" s="57" t="str">
        <f>$B$58</f>
        <v>生鮮食品</v>
      </c>
      <c r="C323" s="20"/>
      <c r="D323" s="8"/>
      <c r="E323" s="8"/>
      <c r="F323" s="8"/>
      <c r="G323" s="20">
        <v>4600448.1217</v>
      </c>
      <c r="H323" s="8">
        <v>588844642.33659995</v>
      </c>
      <c r="I323" s="8">
        <v>0</v>
      </c>
      <c r="J323" s="8">
        <v>323912595.58850002</v>
      </c>
      <c r="K323" s="20">
        <v>4517218.6030999999</v>
      </c>
      <c r="L323" s="8">
        <v>608911955.59909999</v>
      </c>
      <c r="M323" s="8">
        <v>0</v>
      </c>
      <c r="N323" s="8">
        <v>358157137.3628</v>
      </c>
      <c r="O323" s="20">
        <v>4282007.7703</v>
      </c>
      <c r="P323" s="8">
        <v>566002398.17929995</v>
      </c>
      <c r="Q323" s="8">
        <v>0</v>
      </c>
      <c r="R323" s="8">
        <v>329182215.00230002</v>
      </c>
      <c r="S323" s="20">
        <v>4318767.6497</v>
      </c>
      <c r="T323" s="8">
        <v>558252972.2845</v>
      </c>
      <c r="U323" s="8">
        <v>0</v>
      </c>
      <c r="V323" s="8">
        <v>333480414.2335</v>
      </c>
      <c r="W323" s="20">
        <v>4434228.9652000004</v>
      </c>
      <c r="X323" s="8">
        <v>575165746.63530004</v>
      </c>
      <c r="Y323" s="8">
        <v>0</v>
      </c>
      <c r="Z323" s="8">
        <v>347958799.0679</v>
      </c>
      <c r="AA323" s="20">
        <v>4994283.3586999997</v>
      </c>
      <c r="AB323" s="8">
        <v>678451212.88680005</v>
      </c>
      <c r="AC323" s="8">
        <v>0</v>
      </c>
      <c r="AD323" s="8">
        <v>364304375.36330003</v>
      </c>
      <c r="AE323" s="20">
        <v>4716794.0427999999</v>
      </c>
      <c r="AF323" s="8">
        <v>658499341.59029996</v>
      </c>
      <c r="AG323" s="8">
        <v>0</v>
      </c>
      <c r="AH323" s="8">
        <v>360612526.8064</v>
      </c>
      <c r="AI323" s="20">
        <v>4891467.9873000002</v>
      </c>
      <c r="AJ323" s="8">
        <v>743708937.94780004</v>
      </c>
      <c r="AK323" s="8">
        <v>0</v>
      </c>
      <c r="AL323" s="8">
        <v>370504167.2992</v>
      </c>
      <c r="AM323" s="20">
        <v>4745225.3973000003</v>
      </c>
      <c r="AN323" s="8">
        <v>691697966.87969995</v>
      </c>
      <c r="AO323" s="8">
        <v>0</v>
      </c>
      <c r="AP323" s="8">
        <v>376474728.3057</v>
      </c>
      <c r="AQ323" s="20">
        <v>4532714.0171999997</v>
      </c>
      <c r="AR323" s="8">
        <v>647504767.03390002</v>
      </c>
      <c r="AS323" s="8">
        <v>0</v>
      </c>
      <c r="AT323" s="8">
        <v>374860219.91049999</v>
      </c>
      <c r="AU323" s="20">
        <v>4862487.8064000001</v>
      </c>
      <c r="AV323" s="8">
        <v>674886059.72790003</v>
      </c>
      <c r="AW323" s="8">
        <v>0</v>
      </c>
      <c r="AX323" s="52">
        <v>372159793.34609997</v>
      </c>
      <c r="AY323" s="1"/>
    </row>
    <row r="324" spans="1:51" x14ac:dyDescent="0.2">
      <c r="A324" s="1"/>
      <c r="B324" s="57" t="str">
        <f>$B$59</f>
        <v>菓子類</v>
      </c>
      <c r="C324" s="20"/>
      <c r="D324" s="8"/>
      <c r="E324" s="8"/>
      <c r="F324" s="8"/>
      <c r="G324" s="20">
        <v>8660321.9674999993</v>
      </c>
      <c r="H324" s="8">
        <v>1206142504.066</v>
      </c>
      <c r="I324" s="8">
        <v>0</v>
      </c>
      <c r="J324" s="8">
        <v>1082171541.6149001</v>
      </c>
      <c r="K324" s="20">
        <v>8313808.9568999996</v>
      </c>
      <c r="L324" s="8">
        <v>1145998381.483</v>
      </c>
      <c r="M324" s="8">
        <v>0</v>
      </c>
      <c r="N324" s="8">
        <v>1060949007.9888</v>
      </c>
      <c r="O324" s="20">
        <v>8695796.5208999999</v>
      </c>
      <c r="P324" s="8">
        <v>1188741073.8329</v>
      </c>
      <c r="Q324" s="8">
        <v>0</v>
      </c>
      <c r="R324" s="8">
        <v>1178217006.0053999</v>
      </c>
      <c r="S324" s="20">
        <v>8195583.4999000002</v>
      </c>
      <c r="T324" s="8">
        <v>1138121363.7191</v>
      </c>
      <c r="U324" s="8">
        <v>0</v>
      </c>
      <c r="V324" s="8">
        <v>1088218500.1498001</v>
      </c>
      <c r="W324" s="20">
        <v>7624857.6497999998</v>
      </c>
      <c r="X324" s="8">
        <v>1071721140.7125</v>
      </c>
      <c r="Y324" s="8">
        <v>0</v>
      </c>
      <c r="Z324" s="8">
        <v>959243922.58850002</v>
      </c>
      <c r="AA324" s="20">
        <v>7991927.0686999997</v>
      </c>
      <c r="AB324" s="8">
        <v>1128466888.5062001</v>
      </c>
      <c r="AC324" s="8">
        <v>0</v>
      </c>
      <c r="AD324" s="8">
        <v>935288017.87039995</v>
      </c>
      <c r="AE324" s="20">
        <v>7598892.2663000003</v>
      </c>
      <c r="AF324" s="8">
        <v>1080648647.8740001</v>
      </c>
      <c r="AG324" s="8">
        <v>0</v>
      </c>
      <c r="AH324" s="8">
        <v>865148509.29400003</v>
      </c>
      <c r="AI324" s="20">
        <v>8044802.8448999999</v>
      </c>
      <c r="AJ324" s="8">
        <v>1256459685.4769001</v>
      </c>
      <c r="AK324" s="8">
        <v>0</v>
      </c>
      <c r="AL324" s="8">
        <v>908999856.63789999</v>
      </c>
      <c r="AM324" s="20">
        <v>7605614.4918</v>
      </c>
      <c r="AN324" s="8">
        <v>1114088896.2147</v>
      </c>
      <c r="AO324" s="8">
        <v>0</v>
      </c>
      <c r="AP324" s="8">
        <v>881602353.90509999</v>
      </c>
      <c r="AQ324" s="20">
        <v>7777435.0190000003</v>
      </c>
      <c r="AR324" s="8">
        <v>1123025488.7420001</v>
      </c>
      <c r="AS324" s="8">
        <v>0</v>
      </c>
      <c r="AT324" s="8">
        <v>855411269.50769997</v>
      </c>
      <c r="AU324" s="20">
        <v>8349216.7895999998</v>
      </c>
      <c r="AV324" s="8">
        <v>1198393467.6373999</v>
      </c>
      <c r="AW324" s="8">
        <v>0</v>
      </c>
      <c r="AX324" s="52">
        <v>944404655.15219998</v>
      </c>
      <c r="AY324" s="1"/>
    </row>
    <row r="325" spans="1:51" x14ac:dyDescent="0.2">
      <c r="A325" s="1"/>
      <c r="B325" s="57" t="str">
        <f>$B$60</f>
        <v>項目4</v>
      </c>
      <c r="C325" s="20"/>
      <c r="D325" s="8"/>
      <c r="E325" s="8"/>
      <c r="F325" s="8"/>
      <c r="G325" s="20"/>
      <c r="H325" s="8"/>
      <c r="I325" s="8"/>
      <c r="J325" s="8"/>
      <c r="K325" s="20"/>
      <c r="L325" s="8"/>
      <c r="M325" s="8"/>
      <c r="N325" s="8"/>
      <c r="O325" s="20"/>
      <c r="P325" s="8"/>
      <c r="Q325" s="8"/>
      <c r="R325" s="8"/>
      <c r="S325" s="20"/>
      <c r="T325" s="8"/>
      <c r="U325" s="8"/>
      <c r="V325" s="8"/>
      <c r="W325" s="20"/>
      <c r="X325" s="8"/>
      <c r="Y325" s="8"/>
      <c r="Z325" s="8"/>
      <c r="AA325" s="20"/>
      <c r="AB325" s="8"/>
      <c r="AC325" s="8"/>
      <c r="AD325" s="8"/>
      <c r="AE325" s="20"/>
      <c r="AF325" s="8"/>
      <c r="AG325" s="8"/>
      <c r="AH325" s="8"/>
      <c r="AI325" s="20"/>
      <c r="AJ325" s="8"/>
      <c r="AK325" s="8"/>
      <c r="AL325" s="8"/>
      <c r="AM325" s="20"/>
      <c r="AN325" s="8"/>
      <c r="AO325" s="8"/>
      <c r="AP325" s="8"/>
      <c r="AQ325" s="20"/>
      <c r="AR325" s="8"/>
      <c r="AS325" s="8"/>
      <c r="AT325" s="8"/>
      <c r="AU325" s="20"/>
      <c r="AV325" s="8"/>
      <c r="AW325" s="8"/>
      <c r="AX325" s="52"/>
      <c r="AY325" s="1"/>
    </row>
    <row r="326" spans="1:51" x14ac:dyDescent="0.2">
      <c r="A326" s="1"/>
      <c r="B326" s="57" t="str">
        <f>$B$61</f>
        <v>項目5</v>
      </c>
      <c r="C326" s="20"/>
      <c r="D326" s="8"/>
      <c r="E326" s="8"/>
      <c r="F326" s="8"/>
      <c r="G326" s="20"/>
      <c r="H326" s="8"/>
      <c r="I326" s="8"/>
      <c r="J326" s="8"/>
      <c r="K326" s="20"/>
      <c r="L326" s="8"/>
      <c r="M326" s="8"/>
      <c r="N326" s="8"/>
      <c r="O326" s="20"/>
      <c r="P326" s="8"/>
      <c r="Q326" s="8"/>
      <c r="R326" s="8"/>
      <c r="S326" s="20"/>
      <c r="T326" s="8"/>
      <c r="U326" s="8"/>
      <c r="V326" s="8"/>
      <c r="W326" s="20"/>
      <c r="X326" s="8"/>
      <c r="Y326" s="8"/>
      <c r="Z326" s="8"/>
      <c r="AA326" s="20"/>
      <c r="AB326" s="8"/>
      <c r="AC326" s="8"/>
      <c r="AD326" s="8"/>
      <c r="AE326" s="20"/>
      <c r="AF326" s="8"/>
      <c r="AG326" s="8"/>
      <c r="AH326" s="8"/>
      <c r="AI326" s="20"/>
      <c r="AJ326" s="8"/>
      <c r="AK326" s="8"/>
      <c r="AL326" s="8"/>
      <c r="AM326" s="20"/>
      <c r="AN326" s="8"/>
      <c r="AO326" s="8"/>
      <c r="AP326" s="8"/>
      <c r="AQ326" s="20"/>
      <c r="AR326" s="8"/>
      <c r="AS326" s="8"/>
      <c r="AT326" s="8"/>
      <c r="AU326" s="20"/>
      <c r="AV326" s="8"/>
      <c r="AW326" s="8"/>
      <c r="AX326" s="52"/>
      <c r="AY326" s="1"/>
    </row>
    <row r="327" spans="1:51" x14ac:dyDescent="0.2">
      <c r="A327" s="1"/>
      <c r="B327" s="57" t="str">
        <f>$B$62</f>
        <v>項目6</v>
      </c>
      <c r="C327" s="20"/>
      <c r="D327" s="8"/>
      <c r="E327" s="8"/>
      <c r="F327" s="8"/>
      <c r="G327" s="20"/>
      <c r="H327" s="8"/>
      <c r="I327" s="8"/>
      <c r="J327" s="8"/>
      <c r="K327" s="20"/>
      <c r="L327" s="8"/>
      <c r="M327" s="8"/>
      <c r="N327" s="8"/>
      <c r="O327" s="20"/>
      <c r="P327" s="8"/>
      <c r="Q327" s="8"/>
      <c r="R327" s="8"/>
      <c r="S327" s="20"/>
      <c r="T327" s="8"/>
      <c r="U327" s="8"/>
      <c r="V327" s="8"/>
      <c r="W327" s="20"/>
      <c r="X327" s="8"/>
      <c r="Y327" s="8"/>
      <c r="Z327" s="8"/>
      <c r="AA327" s="20"/>
      <c r="AB327" s="8"/>
      <c r="AC327" s="8"/>
      <c r="AD327" s="8"/>
      <c r="AE327" s="20"/>
      <c r="AF327" s="8"/>
      <c r="AG327" s="8"/>
      <c r="AH327" s="8"/>
      <c r="AI327" s="20"/>
      <c r="AJ327" s="8"/>
      <c r="AK327" s="8"/>
      <c r="AL327" s="8"/>
      <c r="AM327" s="20"/>
      <c r="AN327" s="8"/>
      <c r="AO327" s="8"/>
      <c r="AP327" s="8"/>
      <c r="AQ327" s="20"/>
      <c r="AR327" s="8"/>
      <c r="AS327" s="8"/>
      <c r="AT327" s="8"/>
      <c r="AU327" s="20"/>
      <c r="AV327" s="8"/>
      <c r="AW327" s="8"/>
      <c r="AX327" s="52"/>
      <c r="AY327" s="1"/>
    </row>
    <row r="328" spans="1:51" x14ac:dyDescent="0.2">
      <c r="A328" s="1"/>
      <c r="B328" s="57" t="str">
        <f>$B$63</f>
        <v>項目7</v>
      </c>
      <c r="C328" s="20"/>
      <c r="D328" s="8"/>
      <c r="E328" s="8"/>
      <c r="F328" s="8"/>
      <c r="G328" s="20"/>
      <c r="H328" s="8"/>
      <c r="I328" s="8"/>
      <c r="J328" s="8"/>
      <c r="K328" s="20"/>
      <c r="L328" s="8"/>
      <c r="M328" s="8"/>
      <c r="N328" s="8"/>
      <c r="O328" s="20"/>
      <c r="P328" s="8"/>
      <c r="Q328" s="8"/>
      <c r="R328" s="8"/>
      <c r="S328" s="20"/>
      <c r="T328" s="8"/>
      <c r="U328" s="8"/>
      <c r="V328" s="8"/>
      <c r="W328" s="20"/>
      <c r="X328" s="8"/>
      <c r="Y328" s="8"/>
      <c r="Z328" s="8"/>
      <c r="AA328" s="20"/>
      <c r="AB328" s="8"/>
      <c r="AC328" s="8"/>
      <c r="AD328" s="8"/>
      <c r="AE328" s="20"/>
      <c r="AF328" s="8"/>
      <c r="AG328" s="8"/>
      <c r="AH328" s="8"/>
      <c r="AI328" s="20"/>
      <c r="AJ328" s="8"/>
      <c r="AK328" s="8"/>
      <c r="AL328" s="8"/>
      <c r="AM328" s="20"/>
      <c r="AN328" s="8"/>
      <c r="AO328" s="8"/>
      <c r="AP328" s="8"/>
      <c r="AQ328" s="20"/>
      <c r="AR328" s="8"/>
      <c r="AS328" s="8"/>
      <c r="AT328" s="8"/>
      <c r="AU328" s="20"/>
      <c r="AV328" s="8"/>
      <c r="AW328" s="8"/>
      <c r="AX328" s="52"/>
      <c r="AY328" s="1"/>
    </row>
    <row r="329" spans="1:51" x14ac:dyDescent="0.2">
      <c r="A329" s="1"/>
      <c r="B329" s="57" t="str">
        <f>$B$64</f>
        <v>項目8</v>
      </c>
      <c r="C329" s="20"/>
      <c r="D329" s="8"/>
      <c r="E329" s="8"/>
      <c r="F329" s="8"/>
      <c r="G329" s="20"/>
      <c r="H329" s="8"/>
      <c r="I329" s="8"/>
      <c r="J329" s="8"/>
      <c r="K329" s="20"/>
      <c r="L329" s="8"/>
      <c r="M329" s="8"/>
      <c r="N329" s="8"/>
      <c r="O329" s="20"/>
      <c r="P329" s="8"/>
      <c r="Q329" s="8"/>
      <c r="R329" s="8"/>
      <c r="S329" s="20"/>
      <c r="T329" s="8"/>
      <c r="U329" s="8"/>
      <c r="V329" s="8"/>
      <c r="W329" s="20"/>
      <c r="X329" s="8"/>
      <c r="Y329" s="8"/>
      <c r="Z329" s="8"/>
      <c r="AA329" s="20"/>
      <c r="AB329" s="8"/>
      <c r="AC329" s="8"/>
      <c r="AD329" s="8"/>
      <c r="AE329" s="20"/>
      <c r="AF329" s="8"/>
      <c r="AG329" s="8"/>
      <c r="AH329" s="8"/>
      <c r="AI329" s="20"/>
      <c r="AJ329" s="8"/>
      <c r="AK329" s="8"/>
      <c r="AL329" s="8"/>
      <c r="AM329" s="20"/>
      <c r="AN329" s="8"/>
      <c r="AO329" s="8"/>
      <c r="AP329" s="8"/>
      <c r="AQ329" s="20"/>
      <c r="AR329" s="8"/>
      <c r="AS329" s="8"/>
      <c r="AT329" s="8"/>
      <c r="AU329" s="20"/>
      <c r="AV329" s="8"/>
      <c r="AW329" s="8"/>
      <c r="AX329" s="52"/>
      <c r="AY329" s="1"/>
    </row>
    <row r="330" spans="1:51" x14ac:dyDescent="0.2">
      <c r="A330" s="1"/>
      <c r="B330" s="57" t="str">
        <f>$B$65</f>
        <v>項目9</v>
      </c>
      <c r="C330" s="20"/>
      <c r="D330" s="8"/>
      <c r="E330" s="8"/>
      <c r="F330" s="8"/>
      <c r="G330" s="20"/>
      <c r="H330" s="8"/>
      <c r="I330" s="8"/>
      <c r="J330" s="8"/>
      <c r="K330" s="20"/>
      <c r="L330" s="8"/>
      <c r="M330" s="8"/>
      <c r="N330" s="8"/>
      <c r="O330" s="20"/>
      <c r="P330" s="8"/>
      <c r="Q330" s="8"/>
      <c r="R330" s="8"/>
      <c r="S330" s="20"/>
      <c r="T330" s="8"/>
      <c r="U330" s="8"/>
      <c r="V330" s="8"/>
      <c r="W330" s="20"/>
      <c r="X330" s="8"/>
      <c r="Y330" s="8"/>
      <c r="Z330" s="8"/>
      <c r="AA330" s="20"/>
      <c r="AB330" s="8"/>
      <c r="AC330" s="8"/>
      <c r="AD330" s="8"/>
      <c r="AE330" s="20"/>
      <c r="AF330" s="8"/>
      <c r="AG330" s="8"/>
      <c r="AH330" s="8"/>
      <c r="AI330" s="20"/>
      <c r="AJ330" s="8"/>
      <c r="AK330" s="8"/>
      <c r="AL330" s="8"/>
      <c r="AM330" s="20"/>
      <c r="AN330" s="8"/>
      <c r="AO330" s="8"/>
      <c r="AP330" s="8"/>
      <c r="AQ330" s="20"/>
      <c r="AR330" s="8"/>
      <c r="AS330" s="8"/>
      <c r="AT330" s="8"/>
      <c r="AU330" s="20"/>
      <c r="AV330" s="8"/>
      <c r="AW330" s="8"/>
      <c r="AX330" s="52"/>
      <c r="AY330" s="1"/>
    </row>
    <row r="331" spans="1:51" x14ac:dyDescent="0.2">
      <c r="A331" s="1"/>
      <c r="B331" s="57" t="str">
        <f>$B$66</f>
        <v>項目10</v>
      </c>
      <c r="C331" s="20"/>
      <c r="D331" s="8"/>
      <c r="E331" s="8"/>
      <c r="F331" s="8"/>
      <c r="G331" s="20"/>
      <c r="H331" s="8"/>
      <c r="I331" s="8"/>
      <c r="J331" s="8"/>
      <c r="K331" s="20"/>
      <c r="L331" s="8"/>
      <c r="M331" s="8"/>
      <c r="N331" s="8"/>
      <c r="O331" s="20"/>
      <c r="P331" s="8"/>
      <c r="Q331" s="8"/>
      <c r="R331" s="8"/>
      <c r="S331" s="20"/>
      <c r="T331" s="8"/>
      <c r="U331" s="8"/>
      <c r="V331" s="8"/>
      <c r="W331" s="20"/>
      <c r="X331" s="8"/>
      <c r="Y331" s="8"/>
      <c r="Z331" s="8"/>
      <c r="AA331" s="20"/>
      <c r="AB331" s="8"/>
      <c r="AC331" s="8"/>
      <c r="AD331" s="8"/>
      <c r="AE331" s="20"/>
      <c r="AF331" s="8"/>
      <c r="AG331" s="8"/>
      <c r="AH331" s="8"/>
      <c r="AI331" s="20"/>
      <c r="AJ331" s="8"/>
      <c r="AK331" s="8"/>
      <c r="AL331" s="8"/>
      <c r="AM331" s="20"/>
      <c r="AN331" s="8"/>
      <c r="AO331" s="8"/>
      <c r="AP331" s="8"/>
      <c r="AQ331" s="20"/>
      <c r="AR331" s="8"/>
      <c r="AS331" s="8"/>
      <c r="AT331" s="8"/>
      <c r="AU331" s="20"/>
      <c r="AV331" s="8"/>
      <c r="AW331" s="8"/>
      <c r="AX331" s="52"/>
      <c r="AY331" s="1"/>
    </row>
    <row r="332" spans="1:51" x14ac:dyDescent="0.2">
      <c r="A332" s="1"/>
      <c r="B332" s="57" t="str">
        <f>$B$67</f>
        <v>項目11</v>
      </c>
      <c r="C332" s="20"/>
      <c r="D332" s="8"/>
      <c r="E332" s="8"/>
      <c r="F332" s="8"/>
      <c r="G332" s="20"/>
      <c r="H332" s="8"/>
      <c r="I332" s="8"/>
      <c r="J332" s="8"/>
      <c r="K332" s="20"/>
      <c r="L332" s="8"/>
      <c r="M332" s="8"/>
      <c r="N332" s="8"/>
      <c r="O332" s="20"/>
      <c r="P332" s="8"/>
      <c r="Q332" s="8"/>
      <c r="R332" s="8"/>
      <c r="S332" s="20"/>
      <c r="T332" s="8"/>
      <c r="U332" s="8"/>
      <c r="V332" s="8"/>
      <c r="W332" s="20"/>
      <c r="X332" s="8"/>
      <c r="Y332" s="8"/>
      <c r="Z332" s="8"/>
      <c r="AA332" s="20"/>
      <c r="AB332" s="8"/>
      <c r="AC332" s="8"/>
      <c r="AD332" s="8"/>
      <c r="AE332" s="20"/>
      <c r="AF332" s="8"/>
      <c r="AG332" s="8"/>
      <c r="AH332" s="8"/>
      <c r="AI332" s="20"/>
      <c r="AJ332" s="8"/>
      <c r="AK332" s="8"/>
      <c r="AL332" s="8"/>
      <c r="AM332" s="20"/>
      <c r="AN332" s="8"/>
      <c r="AO332" s="8"/>
      <c r="AP332" s="8"/>
      <c r="AQ332" s="20"/>
      <c r="AR332" s="8"/>
      <c r="AS332" s="8"/>
      <c r="AT332" s="8"/>
      <c r="AU332" s="20"/>
      <c r="AV332" s="8"/>
      <c r="AW332" s="8"/>
      <c r="AX332" s="52"/>
      <c r="AY332" s="1"/>
    </row>
    <row r="333" spans="1:51" x14ac:dyDescent="0.2">
      <c r="A333" s="1"/>
      <c r="B333" s="57" t="str">
        <f>$B$68</f>
        <v>項目12</v>
      </c>
      <c r="C333" s="20"/>
      <c r="D333" s="8"/>
      <c r="E333" s="8"/>
      <c r="F333" s="8"/>
      <c r="G333" s="20"/>
      <c r="H333" s="8"/>
      <c r="I333" s="8"/>
      <c r="J333" s="8"/>
      <c r="K333" s="20"/>
      <c r="L333" s="8"/>
      <c r="M333" s="8"/>
      <c r="N333" s="8"/>
      <c r="O333" s="20"/>
      <c r="P333" s="8"/>
      <c r="Q333" s="8"/>
      <c r="R333" s="8"/>
      <c r="S333" s="20"/>
      <c r="T333" s="8"/>
      <c r="U333" s="8"/>
      <c r="V333" s="8"/>
      <c r="W333" s="20"/>
      <c r="X333" s="8"/>
      <c r="Y333" s="8"/>
      <c r="Z333" s="8"/>
      <c r="AA333" s="20"/>
      <c r="AB333" s="8"/>
      <c r="AC333" s="8"/>
      <c r="AD333" s="8"/>
      <c r="AE333" s="20"/>
      <c r="AF333" s="8"/>
      <c r="AG333" s="8"/>
      <c r="AH333" s="8"/>
      <c r="AI333" s="20"/>
      <c r="AJ333" s="8"/>
      <c r="AK333" s="8"/>
      <c r="AL333" s="8"/>
      <c r="AM333" s="20"/>
      <c r="AN333" s="8"/>
      <c r="AO333" s="8"/>
      <c r="AP333" s="8"/>
      <c r="AQ333" s="20"/>
      <c r="AR333" s="8"/>
      <c r="AS333" s="8"/>
      <c r="AT333" s="8"/>
      <c r="AU333" s="20"/>
      <c r="AV333" s="8"/>
      <c r="AW333" s="8"/>
      <c r="AX333" s="52"/>
      <c r="AY333" s="1"/>
    </row>
    <row r="334" spans="1:51" x14ac:dyDescent="0.2">
      <c r="A334" s="1"/>
      <c r="B334" s="57" t="str">
        <f>$B$69</f>
        <v>項目13</v>
      </c>
      <c r="C334" s="20"/>
      <c r="D334" s="8"/>
      <c r="E334" s="8"/>
      <c r="F334" s="8"/>
      <c r="G334" s="20"/>
      <c r="H334" s="8"/>
      <c r="I334" s="8"/>
      <c r="J334" s="8"/>
      <c r="K334" s="20"/>
      <c r="L334" s="8"/>
      <c r="M334" s="8"/>
      <c r="N334" s="8"/>
      <c r="O334" s="20"/>
      <c r="P334" s="8"/>
      <c r="Q334" s="8"/>
      <c r="R334" s="8"/>
      <c r="S334" s="20"/>
      <c r="T334" s="8"/>
      <c r="U334" s="8"/>
      <c r="V334" s="8"/>
      <c r="W334" s="20"/>
      <c r="X334" s="8"/>
      <c r="Y334" s="8"/>
      <c r="Z334" s="8"/>
      <c r="AA334" s="20"/>
      <c r="AB334" s="8"/>
      <c r="AC334" s="8"/>
      <c r="AD334" s="8"/>
      <c r="AE334" s="20"/>
      <c r="AF334" s="8"/>
      <c r="AG334" s="8"/>
      <c r="AH334" s="8"/>
      <c r="AI334" s="20"/>
      <c r="AJ334" s="8"/>
      <c r="AK334" s="8"/>
      <c r="AL334" s="8"/>
      <c r="AM334" s="20"/>
      <c r="AN334" s="8"/>
      <c r="AO334" s="8"/>
      <c r="AP334" s="8"/>
      <c r="AQ334" s="20"/>
      <c r="AR334" s="8"/>
      <c r="AS334" s="8"/>
      <c r="AT334" s="8"/>
      <c r="AU334" s="20"/>
      <c r="AV334" s="8"/>
      <c r="AW334" s="8"/>
      <c r="AX334" s="52"/>
      <c r="AY334" s="1"/>
    </row>
    <row r="335" spans="1:51" x14ac:dyDescent="0.2">
      <c r="A335" s="1"/>
      <c r="B335" s="57" t="str">
        <f>$B$70</f>
        <v>項目14</v>
      </c>
      <c r="C335" s="20"/>
      <c r="D335" s="8"/>
      <c r="E335" s="8"/>
      <c r="F335" s="8"/>
      <c r="G335" s="20"/>
      <c r="H335" s="8"/>
      <c r="I335" s="8"/>
      <c r="J335" s="8"/>
      <c r="K335" s="20"/>
      <c r="L335" s="8"/>
      <c r="M335" s="8"/>
      <c r="N335" s="8"/>
      <c r="O335" s="20"/>
      <c r="P335" s="8"/>
      <c r="Q335" s="8"/>
      <c r="R335" s="8"/>
      <c r="S335" s="20"/>
      <c r="T335" s="8"/>
      <c r="U335" s="8"/>
      <c r="V335" s="8"/>
      <c r="W335" s="20"/>
      <c r="X335" s="8"/>
      <c r="Y335" s="8"/>
      <c r="Z335" s="8"/>
      <c r="AA335" s="20"/>
      <c r="AB335" s="8"/>
      <c r="AC335" s="8"/>
      <c r="AD335" s="8"/>
      <c r="AE335" s="20"/>
      <c r="AF335" s="8"/>
      <c r="AG335" s="8"/>
      <c r="AH335" s="8"/>
      <c r="AI335" s="20"/>
      <c r="AJ335" s="8"/>
      <c r="AK335" s="8"/>
      <c r="AL335" s="8"/>
      <c r="AM335" s="20"/>
      <c r="AN335" s="8"/>
      <c r="AO335" s="8"/>
      <c r="AP335" s="8"/>
      <c r="AQ335" s="20"/>
      <c r="AR335" s="8"/>
      <c r="AS335" s="8"/>
      <c r="AT335" s="8"/>
      <c r="AU335" s="20"/>
      <c r="AV335" s="8"/>
      <c r="AW335" s="8"/>
      <c r="AX335" s="52"/>
      <c r="AY335" s="1"/>
    </row>
    <row r="336" spans="1:51" x14ac:dyDescent="0.2">
      <c r="A336" s="1"/>
      <c r="B336" s="57" t="str">
        <f>$B$71</f>
        <v>項目15</v>
      </c>
      <c r="C336" s="20"/>
      <c r="D336" s="8"/>
      <c r="E336" s="8"/>
      <c r="F336" s="8"/>
      <c r="G336" s="20"/>
      <c r="H336" s="8"/>
      <c r="I336" s="8"/>
      <c r="J336" s="8"/>
      <c r="K336" s="20"/>
      <c r="L336" s="8"/>
      <c r="M336" s="8"/>
      <c r="N336" s="8"/>
      <c r="O336" s="20"/>
      <c r="P336" s="8"/>
      <c r="Q336" s="8"/>
      <c r="R336" s="8"/>
      <c r="S336" s="20"/>
      <c r="T336" s="8"/>
      <c r="U336" s="8"/>
      <c r="V336" s="8"/>
      <c r="W336" s="20"/>
      <c r="X336" s="8"/>
      <c r="Y336" s="8"/>
      <c r="Z336" s="8"/>
      <c r="AA336" s="20"/>
      <c r="AB336" s="8"/>
      <c r="AC336" s="8"/>
      <c r="AD336" s="8"/>
      <c r="AE336" s="20"/>
      <c r="AF336" s="8"/>
      <c r="AG336" s="8"/>
      <c r="AH336" s="8"/>
      <c r="AI336" s="20"/>
      <c r="AJ336" s="8"/>
      <c r="AK336" s="8"/>
      <c r="AL336" s="8"/>
      <c r="AM336" s="20"/>
      <c r="AN336" s="8"/>
      <c r="AO336" s="8"/>
      <c r="AP336" s="8"/>
      <c r="AQ336" s="20"/>
      <c r="AR336" s="8"/>
      <c r="AS336" s="8"/>
      <c r="AT336" s="8"/>
      <c r="AU336" s="20"/>
      <c r="AV336" s="8"/>
      <c r="AW336" s="8"/>
      <c r="AX336" s="52"/>
      <c r="AY336" s="1"/>
    </row>
    <row r="337" spans="1:51" x14ac:dyDescent="0.2">
      <c r="A337" s="1"/>
      <c r="B337" s="57" t="str">
        <f>$B$72</f>
        <v>項目16</v>
      </c>
      <c r="C337" s="20"/>
      <c r="D337" s="8"/>
      <c r="E337" s="8"/>
      <c r="F337" s="8"/>
      <c r="G337" s="20"/>
      <c r="H337" s="8"/>
      <c r="I337" s="8"/>
      <c r="J337" s="8"/>
      <c r="K337" s="20"/>
      <c r="L337" s="8"/>
      <c r="M337" s="8"/>
      <c r="N337" s="8"/>
      <c r="O337" s="20"/>
      <c r="P337" s="8"/>
      <c r="Q337" s="8"/>
      <c r="R337" s="8"/>
      <c r="S337" s="20"/>
      <c r="T337" s="8"/>
      <c r="U337" s="8"/>
      <c r="V337" s="8"/>
      <c r="W337" s="20"/>
      <c r="X337" s="8"/>
      <c r="Y337" s="8"/>
      <c r="Z337" s="8"/>
      <c r="AA337" s="20"/>
      <c r="AB337" s="8"/>
      <c r="AC337" s="8"/>
      <c r="AD337" s="8"/>
      <c r="AE337" s="20"/>
      <c r="AF337" s="8"/>
      <c r="AG337" s="8"/>
      <c r="AH337" s="8"/>
      <c r="AI337" s="20"/>
      <c r="AJ337" s="8"/>
      <c r="AK337" s="8"/>
      <c r="AL337" s="8"/>
      <c r="AM337" s="20"/>
      <c r="AN337" s="8"/>
      <c r="AO337" s="8"/>
      <c r="AP337" s="8"/>
      <c r="AQ337" s="20"/>
      <c r="AR337" s="8"/>
      <c r="AS337" s="8"/>
      <c r="AT337" s="8"/>
      <c r="AU337" s="20"/>
      <c r="AV337" s="8"/>
      <c r="AW337" s="8"/>
      <c r="AX337" s="52"/>
      <c r="AY337" s="1"/>
    </row>
    <row r="338" spans="1:51" x14ac:dyDescent="0.2">
      <c r="A338" s="1"/>
      <c r="B338" s="57" t="str">
        <f>$B$73</f>
        <v>項目17</v>
      </c>
      <c r="C338" s="20"/>
      <c r="D338" s="8"/>
      <c r="E338" s="8"/>
      <c r="F338" s="8"/>
      <c r="G338" s="20"/>
      <c r="H338" s="8"/>
      <c r="I338" s="8"/>
      <c r="J338" s="8"/>
      <c r="K338" s="20"/>
      <c r="L338" s="8"/>
      <c r="M338" s="8"/>
      <c r="N338" s="8"/>
      <c r="O338" s="20"/>
      <c r="P338" s="8"/>
      <c r="Q338" s="8"/>
      <c r="R338" s="8"/>
      <c r="S338" s="20"/>
      <c r="T338" s="8"/>
      <c r="U338" s="8"/>
      <c r="V338" s="8"/>
      <c r="W338" s="20"/>
      <c r="X338" s="8"/>
      <c r="Y338" s="8"/>
      <c r="Z338" s="8"/>
      <c r="AA338" s="20"/>
      <c r="AB338" s="8"/>
      <c r="AC338" s="8"/>
      <c r="AD338" s="8"/>
      <c r="AE338" s="20"/>
      <c r="AF338" s="8"/>
      <c r="AG338" s="8"/>
      <c r="AH338" s="8"/>
      <c r="AI338" s="20"/>
      <c r="AJ338" s="8"/>
      <c r="AK338" s="8"/>
      <c r="AL338" s="8"/>
      <c r="AM338" s="20"/>
      <c r="AN338" s="8"/>
      <c r="AO338" s="8"/>
      <c r="AP338" s="8"/>
      <c r="AQ338" s="20"/>
      <c r="AR338" s="8"/>
      <c r="AS338" s="8"/>
      <c r="AT338" s="8"/>
      <c r="AU338" s="20"/>
      <c r="AV338" s="8"/>
      <c r="AW338" s="8"/>
      <c r="AX338" s="52"/>
      <c r="AY338" s="1"/>
    </row>
    <row r="339" spans="1:51" x14ac:dyDescent="0.2">
      <c r="A339" s="1"/>
      <c r="B339" s="57" t="str">
        <f>$B$74</f>
        <v>項目18</v>
      </c>
      <c r="C339" s="20"/>
      <c r="D339" s="8"/>
      <c r="E339" s="8"/>
      <c r="F339" s="8"/>
      <c r="G339" s="20"/>
      <c r="H339" s="8"/>
      <c r="I339" s="8"/>
      <c r="J339" s="8"/>
      <c r="K339" s="20"/>
      <c r="L339" s="8"/>
      <c r="M339" s="8"/>
      <c r="N339" s="8"/>
      <c r="O339" s="20"/>
      <c r="P339" s="8"/>
      <c r="Q339" s="8"/>
      <c r="R339" s="8"/>
      <c r="S339" s="20"/>
      <c r="T339" s="8"/>
      <c r="U339" s="8"/>
      <c r="V339" s="8"/>
      <c r="W339" s="20"/>
      <c r="X339" s="8"/>
      <c r="Y339" s="8"/>
      <c r="Z339" s="8"/>
      <c r="AA339" s="20"/>
      <c r="AB339" s="8"/>
      <c r="AC339" s="8"/>
      <c r="AD339" s="8"/>
      <c r="AE339" s="20"/>
      <c r="AF339" s="8"/>
      <c r="AG339" s="8"/>
      <c r="AH339" s="8"/>
      <c r="AI339" s="20"/>
      <c r="AJ339" s="8"/>
      <c r="AK339" s="8"/>
      <c r="AL339" s="8"/>
      <c r="AM339" s="20"/>
      <c r="AN339" s="8"/>
      <c r="AO339" s="8"/>
      <c r="AP339" s="8"/>
      <c r="AQ339" s="20"/>
      <c r="AR339" s="8"/>
      <c r="AS339" s="8"/>
      <c r="AT339" s="8"/>
      <c r="AU339" s="20"/>
      <c r="AV339" s="8"/>
      <c r="AW339" s="8"/>
      <c r="AX339" s="52"/>
      <c r="AY339" s="1"/>
    </row>
    <row r="340" spans="1:51" x14ac:dyDescent="0.2">
      <c r="A340" s="1"/>
      <c r="B340" s="57" t="str">
        <f>$B$75</f>
        <v>項目19</v>
      </c>
      <c r="C340" s="20"/>
      <c r="D340" s="8"/>
      <c r="E340" s="8"/>
      <c r="F340" s="8"/>
      <c r="G340" s="20"/>
      <c r="H340" s="8"/>
      <c r="I340" s="8"/>
      <c r="J340" s="8"/>
      <c r="K340" s="20"/>
      <c r="L340" s="8"/>
      <c r="M340" s="8"/>
      <c r="N340" s="8"/>
      <c r="O340" s="20"/>
      <c r="P340" s="8"/>
      <c r="Q340" s="8"/>
      <c r="R340" s="8"/>
      <c r="S340" s="20"/>
      <c r="T340" s="8"/>
      <c r="U340" s="8"/>
      <c r="V340" s="8"/>
      <c r="W340" s="20"/>
      <c r="X340" s="8"/>
      <c r="Y340" s="8"/>
      <c r="Z340" s="8"/>
      <c r="AA340" s="20"/>
      <c r="AB340" s="8"/>
      <c r="AC340" s="8"/>
      <c r="AD340" s="8"/>
      <c r="AE340" s="20"/>
      <c r="AF340" s="8"/>
      <c r="AG340" s="8"/>
      <c r="AH340" s="8"/>
      <c r="AI340" s="20"/>
      <c r="AJ340" s="8"/>
      <c r="AK340" s="8"/>
      <c r="AL340" s="8"/>
      <c r="AM340" s="20"/>
      <c r="AN340" s="8"/>
      <c r="AO340" s="8"/>
      <c r="AP340" s="8"/>
      <c r="AQ340" s="20"/>
      <c r="AR340" s="8"/>
      <c r="AS340" s="8"/>
      <c r="AT340" s="8"/>
      <c r="AU340" s="20"/>
      <c r="AV340" s="8"/>
      <c r="AW340" s="8"/>
      <c r="AX340" s="52"/>
      <c r="AY340" s="1"/>
    </row>
    <row r="341" spans="1:51" x14ac:dyDescent="0.2">
      <c r="A341" s="1"/>
      <c r="B341" s="57" t="str">
        <f>$B$76</f>
        <v>項目20</v>
      </c>
      <c r="C341" s="20"/>
      <c r="D341" s="8"/>
      <c r="E341" s="8"/>
      <c r="F341" s="8"/>
      <c r="G341" s="20"/>
      <c r="H341" s="8"/>
      <c r="I341" s="8"/>
      <c r="J341" s="8"/>
      <c r="K341" s="20"/>
      <c r="L341" s="8"/>
      <c r="M341" s="8"/>
      <c r="N341" s="8"/>
      <c r="O341" s="20"/>
      <c r="P341" s="8"/>
      <c r="Q341" s="8"/>
      <c r="R341" s="8"/>
      <c r="S341" s="20"/>
      <c r="T341" s="8"/>
      <c r="U341" s="8"/>
      <c r="V341" s="8"/>
      <c r="W341" s="20"/>
      <c r="X341" s="8"/>
      <c r="Y341" s="8"/>
      <c r="Z341" s="8"/>
      <c r="AA341" s="20"/>
      <c r="AB341" s="8"/>
      <c r="AC341" s="8"/>
      <c r="AD341" s="8"/>
      <c r="AE341" s="20"/>
      <c r="AF341" s="8"/>
      <c r="AG341" s="8"/>
      <c r="AH341" s="8"/>
      <c r="AI341" s="20"/>
      <c r="AJ341" s="8"/>
      <c r="AK341" s="8"/>
      <c r="AL341" s="8"/>
      <c r="AM341" s="20"/>
      <c r="AN341" s="8"/>
      <c r="AO341" s="8"/>
      <c r="AP341" s="8"/>
      <c r="AQ341" s="20"/>
      <c r="AR341" s="8"/>
      <c r="AS341" s="8"/>
      <c r="AT341" s="8"/>
      <c r="AU341" s="20"/>
      <c r="AV341" s="8"/>
      <c r="AW341" s="8"/>
      <c r="AX341" s="52"/>
      <c r="AY341" s="1"/>
    </row>
    <row r="342" spans="1:51" x14ac:dyDescent="0.2">
      <c r="A342" s="1"/>
      <c r="B342" s="57" t="str">
        <f>$B$77</f>
        <v>項目21</v>
      </c>
      <c r="C342" s="20"/>
      <c r="D342" s="8"/>
      <c r="E342" s="8"/>
      <c r="F342" s="8"/>
      <c r="G342" s="20"/>
      <c r="H342" s="8"/>
      <c r="I342" s="8"/>
      <c r="J342" s="8"/>
      <c r="K342" s="20"/>
      <c r="L342" s="8"/>
      <c r="M342" s="8"/>
      <c r="N342" s="8"/>
      <c r="O342" s="20"/>
      <c r="P342" s="8"/>
      <c r="Q342" s="8"/>
      <c r="R342" s="8"/>
      <c r="S342" s="20"/>
      <c r="T342" s="8"/>
      <c r="U342" s="8"/>
      <c r="V342" s="8"/>
      <c r="W342" s="20"/>
      <c r="X342" s="8"/>
      <c r="Y342" s="8"/>
      <c r="Z342" s="8"/>
      <c r="AA342" s="20"/>
      <c r="AB342" s="8"/>
      <c r="AC342" s="8"/>
      <c r="AD342" s="8"/>
      <c r="AE342" s="20"/>
      <c r="AF342" s="8"/>
      <c r="AG342" s="8"/>
      <c r="AH342" s="8"/>
      <c r="AI342" s="20"/>
      <c r="AJ342" s="8"/>
      <c r="AK342" s="8"/>
      <c r="AL342" s="8"/>
      <c r="AM342" s="20"/>
      <c r="AN342" s="8"/>
      <c r="AO342" s="8"/>
      <c r="AP342" s="8"/>
      <c r="AQ342" s="20"/>
      <c r="AR342" s="8"/>
      <c r="AS342" s="8"/>
      <c r="AT342" s="8"/>
      <c r="AU342" s="20"/>
      <c r="AV342" s="8"/>
      <c r="AW342" s="8"/>
      <c r="AX342" s="52"/>
      <c r="AY342" s="1"/>
    </row>
    <row r="343" spans="1:51" x14ac:dyDescent="0.2">
      <c r="A343" s="1"/>
      <c r="B343" s="57" t="str">
        <f>$B$78</f>
        <v>項目22</v>
      </c>
      <c r="C343" s="20"/>
      <c r="D343" s="8"/>
      <c r="E343" s="8"/>
      <c r="F343" s="8"/>
      <c r="G343" s="20"/>
      <c r="H343" s="8"/>
      <c r="I343" s="8"/>
      <c r="J343" s="8"/>
      <c r="K343" s="20"/>
      <c r="L343" s="8"/>
      <c r="M343" s="8"/>
      <c r="N343" s="8"/>
      <c r="O343" s="20"/>
      <c r="P343" s="8"/>
      <c r="Q343" s="8"/>
      <c r="R343" s="8"/>
      <c r="S343" s="20"/>
      <c r="T343" s="8"/>
      <c r="U343" s="8"/>
      <c r="V343" s="8"/>
      <c r="W343" s="20"/>
      <c r="X343" s="8"/>
      <c r="Y343" s="8"/>
      <c r="Z343" s="8"/>
      <c r="AA343" s="20"/>
      <c r="AB343" s="8"/>
      <c r="AC343" s="8"/>
      <c r="AD343" s="8"/>
      <c r="AE343" s="20"/>
      <c r="AF343" s="8"/>
      <c r="AG343" s="8"/>
      <c r="AH343" s="8"/>
      <c r="AI343" s="20"/>
      <c r="AJ343" s="8"/>
      <c r="AK343" s="8"/>
      <c r="AL343" s="8"/>
      <c r="AM343" s="20"/>
      <c r="AN343" s="8"/>
      <c r="AO343" s="8"/>
      <c r="AP343" s="8"/>
      <c r="AQ343" s="20"/>
      <c r="AR343" s="8"/>
      <c r="AS343" s="8"/>
      <c r="AT343" s="8"/>
      <c r="AU343" s="20"/>
      <c r="AV343" s="8"/>
      <c r="AW343" s="8"/>
      <c r="AX343" s="52"/>
      <c r="AY343" s="1"/>
    </row>
    <row r="344" spans="1:51" x14ac:dyDescent="0.2">
      <c r="A344" s="1"/>
      <c r="B344" s="57" t="str">
        <f>$B$79</f>
        <v>項目23</v>
      </c>
      <c r="C344" s="20"/>
      <c r="D344" s="8"/>
      <c r="E344" s="8"/>
      <c r="F344" s="8"/>
      <c r="G344" s="20"/>
      <c r="H344" s="8"/>
      <c r="I344" s="8"/>
      <c r="J344" s="8"/>
      <c r="K344" s="20"/>
      <c r="L344" s="8"/>
      <c r="M344" s="8"/>
      <c r="N344" s="8"/>
      <c r="O344" s="20"/>
      <c r="P344" s="8"/>
      <c r="Q344" s="8"/>
      <c r="R344" s="8"/>
      <c r="S344" s="20"/>
      <c r="T344" s="8"/>
      <c r="U344" s="8"/>
      <c r="V344" s="8"/>
      <c r="W344" s="20"/>
      <c r="X344" s="8"/>
      <c r="Y344" s="8"/>
      <c r="Z344" s="8"/>
      <c r="AA344" s="20"/>
      <c r="AB344" s="8"/>
      <c r="AC344" s="8"/>
      <c r="AD344" s="8"/>
      <c r="AE344" s="20"/>
      <c r="AF344" s="8"/>
      <c r="AG344" s="8"/>
      <c r="AH344" s="8"/>
      <c r="AI344" s="20"/>
      <c r="AJ344" s="8"/>
      <c r="AK344" s="8"/>
      <c r="AL344" s="8"/>
      <c r="AM344" s="20"/>
      <c r="AN344" s="8"/>
      <c r="AO344" s="8"/>
      <c r="AP344" s="8"/>
      <c r="AQ344" s="20"/>
      <c r="AR344" s="8"/>
      <c r="AS344" s="8"/>
      <c r="AT344" s="8"/>
      <c r="AU344" s="20"/>
      <c r="AV344" s="8"/>
      <c r="AW344" s="8"/>
      <c r="AX344" s="52"/>
      <c r="AY344" s="1"/>
    </row>
    <row r="345" spans="1:51" x14ac:dyDescent="0.2">
      <c r="A345" s="1"/>
      <c r="B345" s="57" t="str">
        <f>$B$80</f>
        <v>項目24</v>
      </c>
      <c r="C345" s="20"/>
      <c r="D345" s="8"/>
      <c r="E345" s="8"/>
      <c r="F345" s="8"/>
      <c r="G345" s="20"/>
      <c r="H345" s="8"/>
      <c r="I345" s="8"/>
      <c r="J345" s="8"/>
      <c r="K345" s="20"/>
      <c r="L345" s="8"/>
      <c r="M345" s="8"/>
      <c r="N345" s="8"/>
      <c r="O345" s="20"/>
      <c r="P345" s="8"/>
      <c r="Q345" s="8"/>
      <c r="R345" s="8"/>
      <c r="S345" s="20"/>
      <c r="T345" s="8"/>
      <c r="U345" s="8"/>
      <c r="V345" s="8"/>
      <c r="W345" s="20"/>
      <c r="X345" s="8"/>
      <c r="Y345" s="8"/>
      <c r="Z345" s="8"/>
      <c r="AA345" s="20"/>
      <c r="AB345" s="8"/>
      <c r="AC345" s="8"/>
      <c r="AD345" s="8"/>
      <c r="AE345" s="20"/>
      <c r="AF345" s="8"/>
      <c r="AG345" s="8"/>
      <c r="AH345" s="8"/>
      <c r="AI345" s="20"/>
      <c r="AJ345" s="8"/>
      <c r="AK345" s="8"/>
      <c r="AL345" s="8"/>
      <c r="AM345" s="20"/>
      <c r="AN345" s="8"/>
      <c r="AO345" s="8"/>
      <c r="AP345" s="8"/>
      <c r="AQ345" s="20"/>
      <c r="AR345" s="8"/>
      <c r="AS345" s="8"/>
      <c r="AT345" s="8"/>
      <c r="AU345" s="20"/>
      <c r="AV345" s="8"/>
      <c r="AW345" s="8"/>
      <c r="AX345" s="52"/>
      <c r="AY345" s="1"/>
    </row>
    <row r="346" spans="1:51" x14ac:dyDescent="0.2">
      <c r="A346" s="1"/>
      <c r="B346" s="57" t="str">
        <f>$B$81</f>
        <v>項目25</v>
      </c>
      <c r="C346" s="20"/>
      <c r="D346" s="8"/>
      <c r="E346" s="8"/>
      <c r="F346" s="8"/>
      <c r="G346" s="20"/>
      <c r="H346" s="8"/>
      <c r="I346" s="8"/>
      <c r="J346" s="8"/>
      <c r="K346" s="20"/>
      <c r="L346" s="8"/>
      <c r="M346" s="8"/>
      <c r="N346" s="8"/>
      <c r="O346" s="20"/>
      <c r="P346" s="8"/>
      <c r="Q346" s="8"/>
      <c r="R346" s="8"/>
      <c r="S346" s="20"/>
      <c r="T346" s="8"/>
      <c r="U346" s="8"/>
      <c r="V346" s="8"/>
      <c r="W346" s="20"/>
      <c r="X346" s="8"/>
      <c r="Y346" s="8"/>
      <c r="Z346" s="8"/>
      <c r="AA346" s="20"/>
      <c r="AB346" s="8"/>
      <c r="AC346" s="8"/>
      <c r="AD346" s="8"/>
      <c r="AE346" s="20"/>
      <c r="AF346" s="8"/>
      <c r="AG346" s="8"/>
      <c r="AH346" s="8"/>
      <c r="AI346" s="20"/>
      <c r="AJ346" s="8"/>
      <c r="AK346" s="8"/>
      <c r="AL346" s="8"/>
      <c r="AM346" s="20"/>
      <c r="AN346" s="8"/>
      <c r="AO346" s="8"/>
      <c r="AP346" s="8"/>
      <c r="AQ346" s="20"/>
      <c r="AR346" s="8"/>
      <c r="AS346" s="8"/>
      <c r="AT346" s="8"/>
      <c r="AU346" s="20"/>
      <c r="AV346" s="8"/>
      <c r="AW346" s="8"/>
      <c r="AX346" s="52"/>
      <c r="AY346" s="1"/>
    </row>
    <row r="347" spans="1:51" x14ac:dyDescent="0.2">
      <c r="A347" s="1"/>
      <c r="B347" s="57" t="str">
        <f>$B$82</f>
        <v>項目26</v>
      </c>
      <c r="C347" s="20"/>
      <c r="D347" s="8"/>
      <c r="E347" s="8"/>
      <c r="F347" s="8"/>
      <c r="G347" s="20"/>
      <c r="H347" s="8"/>
      <c r="I347" s="8"/>
      <c r="J347" s="8"/>
      <c r="K347" s="20"/>
      <c r="L347" s="8"/>
      <c r="M347" s="8"/>
      <c r="N347" s="8"/>
      <c r="O347" s="20"/>
      <c r="P347" s="8"/>
      <c r="Q347" s="8"/>
      <c r="R347" s="8"/>
      <c r="S347" s="20"/>
      <c r="T347" s="8"/>
      <c r="U347" s="8"/>
      <c r="V347" s="8"/>
      <c r="W347" s="20"/>
      <c r="X347" s="8"/>
      <c r="Y347" s="8"/>
      <c r="Z347" s="8"/>
      <c r="AA347" s="20"/>
      <c r="AB347" s="8"/>
      <c r="AC347" s="8"/>
      <c r="AD347" s="8"/>
      <c r="AE347" s="20"/>
      <c r="AF347" s="8"/>
      <c r="AG347" s="8"/>
      <c r="AH347" s="8"/>
      <c r="AI347" s="20"/>
      <c r="AJ347" s="8"/>
      <c r="AK347" s="8"/>
      <c r="AL347" s="8"/>
      <c r="AM347" s="20"/>
      <c r="AN347" s="8"/>
      <c r="AO347" s="8"/>
      <c r="AP347" s="8"/>
      <c r="AQ347" s="20"/>
      <c r="AR347" s="8"/>
      <c r="AS347" s="8"/>
      <c r="AT347" s="8"/>
      <c r="AU347" s="20"/>
      <c r="AV347" s="8"/>
      <c r="AW347" s="8"/>
      <c r="AX347" s="52"/>
      <c r="AY347" s="1"/>
    </row>
    <row r="348" spans="1:51" x14ac:dyDescent="0.2">
      <c r="A348" s="1"/>
      <c r="B348" s="57" t="str">
        <f>$B$83</f>
        <v>項目27</v>
      </c>
      <c r="C348" s="20"/>
      <c r="D348" s="8"/>
      <c r="E348" s="8"/>
      <c r="F348" s="8"/>
      <c r="G348" s="20"/>
      <c r="H348" s="8"/>
      <c r="I348" s="8"/>
      <c r="J348" s="8"/>
      <c r="K348" s="20"/>
      <c r="L348" s="8"/>
      <c r="M348" s="8"/>
      <c r="N348" s="8"/>
      <c r="O348" s="20"/>
      <c r="P348" s="8"/>
      <c r="Q348" s="8"/>
      <c r="R348" s="8"/>
      <c r="S348" s="20"/>
      <c r="T348" s="8"/>
      <c r="U348" s="8"/>
      <c r="V348" s="8"/>
      <c r="W348" s="20"/>
      <c r="X348" s="8"/>
      <c r="Y348" s="8"/>
      <c r="Z348" s="8"/>
      <c r="AA348" s="20"/>
      <c r="AB348" s="8"/>
      <c r="AC348" s="8"/>
      <c r="AD348" s="8"/>
      <c r="AE348" s="20"/>
      <c r="AF348" s="8"/>
      <c r="AG348" s="8"/>
      <c r="AH348" s="8"/>
      <c r="AI348" s="20"/>
      <c r="AJ348" s="8"/>
      <c r="AK348" s="8"/>
      <c r="AL348" s="8"/>
      <c r="AM348" s="20"/>
      <c r="AN348" s="8"/>
      <c r="AO348" s="8"/>
      <c r="AP348" s="8"/>
      <c r="AQ348" s="20"/>
      <c r="AR348" s="8"/>
      <c r="AS348" s="8"/>
      <c r="AT348" s="8"/>
      <c r="AU348" s="20"/>
      <c r="AV348" s="8"/>
      <c r="AW348" s="8"/>
      <c r="AX348" s="52"/>
      <c r="AY348" s="1"/>
    </row>
    <row r="349" spans="1:51" x14ac:dyDescent="0.2">
      <c r="A349" s="1"/>
      <c r="B349" s="57" t="str">
        <f>$B$84</f>
        <v>項目28</v>
      </c>
      <c r="C349" s="20"/>
      <c r="D349" s="8"/>
      <c r="E349" s="8"/>
      <c r="F349" s="8"/>
      <c r="G349" s="20"/>
      <c r="H349" s="8"/>
      <c r="I349" s="8"/>
      <c r="J349" s="8"/>
      <c r="K349" s="20"/>
      <c r="L349" s="8"/>
      <c r="M349" s="8"/>
      <c r="N349" s="8"/>
      <c r="O349" s="20"/>
      <c r="P349" s="8"/>
      <c r="Q349" s="8"/>
      <c r="R349" s="8"/>
      <c r="S349" s="20"/>
      <c r="T349" s="8"/>
      <c r="U349" s="8"/>
      <c r="V349" s="8"/>
      <c r="W349" s="20"/>
      <c r="X349" s="8"/>
      <c r="Y349" s="8"/>
      <c r="Z349" s="8"/>
      <c r="AA349" s="20"/>
      <c r="AB349" s="8"/>
      <c r="AC349" s="8"/>
      <c r="AD349" s="8"/>
      <c r="AE349" s="20"/>
      <c r="AF349" s="8"/>
      <c r="AG349" s="8"/>
      <c r="AH349" s="8"/>
      <c r="AI349" s="20"/>
      <c r="AJ349" s="8"/>
      <c r="AK349" s="8"/>
      <c r="AL349" s="8"/>
      <c r="AM349" s="20"/>
      <c r="AN349" s="8"/>
      <c r="AO349" s="8"/>
      <c r="AP349" s="8"/>
      <c r="AQ349" s="20"/>
      <c r="AR349" s="8"/>
      <c r="AS349" s="8"/>
      <c r="AT349" s="8"/>
      <c r="AU349" s="20"/>
      <c r="AV349" s="8"/>
      <c r="AW349" s="8"/>
      <c r="AX349" s="52"/>
      <c r="AY349" s="1"/>
    </row>
    <row r="350" spans="1:51" x14ac:dyDescent="0.2">
      <c r="A350" s="1"/>
      <c r="B350" s="57" t="str">
        <f>$B$85</f>
        <v>項目29</v>
      </c>
      <c r="C350" s="20"/>
      <c r="D350" s="8"/>
      <c r="E350" s="8"/>
      <c r="F350" s="8"/>
      <c r="G350" s="20"/>
      <c r="H350" s="8"/>
      <c r="I350" s="8"/>
      <c r="J350" s="8"/>
      <c r="K350" s="20"/>
      <c r="L350" s="8"/>
      <c r="M350" s="8"/>
      <c r="N350" s="8"/>
      <c r="O350" s="20"/>
      <c r="P350" s="8"/>
      <c r="Q350" s="8"/>
      <c r="R350" s="8"/>
      <c r="S350" s="20"/>
      <c r="T350" s="8"/>
      <c r="U350" s="8"/>
      <c r="V350" s="8"/>
      <c r="W350" s="20"/>
      <c r="X350" s="8"/>
      <c r="Y350" s="8"/>
      <c r="Z350" s="8"/>
      <c r="AA350" s="20"/>
      <c r="AB350" s="8"/>
      <c r="AC350" s="8"/>
      <c r="AD350" s="8"/>
      <c r="AE350" s="20"/>
      <c r="AF350" s="8"/>
      <c r="AG350" s="8"/>
      <c r="AH350" s="8"/>
      <c r="AI350" s="20"/>
      <c r="AJ350" s="8"/>
      <c r="AK350" s="8"/>
      <c r="AL350" s="8"/>
      <c r="AM350" s="20"/>
      <c r="AN350" s="8"/>
      <c r="AO350" s="8"/>
      <c r="AP350" s="8"/>
      <c r="AQ350" s="20"/>
      <c r="AR350" s="8"/>
      <c r="AS350" s="8"/>
      <c r="AT350" s="8"/>
      <c r="AU350" s="20"/>
      <c r="AV350" s="8"/>
      <c r="AW350" s="8"/>
      <c r="AX350" s="52"/>
      <c r="AY350" s="1"/>
    </row>
    <row r="351" spans="1:51" x14ac:dyDescent="0.2">
      <c r="A351" s="1"/>
      <c r="B351" s="57" t="str">
        <f>$B$86</f>
        <v>項目30</v>
      </c>
      <c r="C351" s="20"/>
      <c r="D351" s="8"/>
      <c r="E351" s="8"/>
      <c r="F351" s="8"/>
      <c r="G351" s="20"/>
      <c r="H351" s="8"/>
      <c r="I351" s="8"/>
      <c r="J351" s="8"/>
      <c r="K351" s="20"/>
      <c r="L351" s="8"/>
      <c r="M351" s="8"/>
      <c r="N351" s="8"/>
      <c r="O351" s="20"/>
      <c r="P351" s="8"/>
      <c r="Q351" s="8"/>
      <c r="R351" s="8"/>
      <c r="S351" s="20"/>
      <c r="T351" s="8"/>
      <c r="U351" s="8"/>
      <c r="V351" s="8"/>
      <c r="W351" s="20"/>
      <c r="X351" s="8"/>
      <c r="Y351" s="8"/>
      <c r="Z351" s="8"/>
      <c r="AA351" s="20"/>
      <c r="AB351" s="8"/>
      <c r="AC351" s="8"/>
      <c r="AD351" s="8"/>
      <c r="AE351" s="20"/>
      <c r="AF351" s="8"/>
      <c r="AG351" s="8"/>
      <c r="AH351" s="8"/>
      <c r="AI351" s="20"/>
      <c r="AJ351" s="8"/>
      <c r="AK351" s="8"/>
      <c r="AL351" s="8"/>
      <c r="AM351" s="20"/>
      <c r="AN351" s="8"/>
      <c r="AO351" s="8"/>
      <c r="AP351" s="8"/>
      <c r="AQ351" s="20"/>
      <c r="AR351" s="8"/>
      <c r="AS351" s="8"/>
      <c r="AT351" s="8"/>
      <c r="AU351" s="20"/>
      <c r="AV351" s="8"/>
      <c r="AW351" s="8"/>
      <c r="AX351" s="52"/>
      <c r="AY351" s="1"/>
    </row>
    <row r="352" spans="1:51" x14ac:dyDescent="0.2">
      <c r="A352" s="1"/>
      <c r="B352" s="57" t="str">
        <f>$B$87</f>
        <v>項目31</v>
      </c>
      <c r="C352" s="20"/>
      <c r="D352" s="8"/>
      <c r="E352" s="8"/>
      <c r="F352" s="8"/>
      <c r="G352" s="20"/>
      <c r="H352" s="8"/>
      <c r="I352" s="8"/>
      <c r="J352" s="8"/>
      <c r="K352" s="20"/>
      <c r="L352" s="8"/>
      <c r="M352" s="8"/>
      <c r="N352" s="8"/>
      <c r="O352" s="20"/>
      <c r="P352" s="8"/>
      <c r="Q352" s="8"/>
      <c r="R352" s="8"/>
      <c r="S352" s="20"/>
      <c r="T352" s="8"/>
      <c r="U352" s="8"/>
      <c r="V352" s="8"/>
      <c r="W352" s="20"/>
      <c r="X352" s="8"/>
      <c r="Y352" s="8"/>
      <c r="Z352" s="8"/>
      <c r="AA352" s="20"/>
      <c r="AB352" s="8"/>
      <c r="AC352" s="8"/>
      <c r="AD352" s="8"/>
      <c r="AE352" s="20"/>
      <c r="AF352" s="8"/>
      <c r="AG352" s="8"/>
      <c r="AH352" s="8"/>
      <c r="AI352" s="20"/>
      <c r="AJ352" s="8"/>
      <c r="AK352" s="8"/>
      <c r="AL352" s="8"/>
      <c r="AM352" s="20"/>
      <c r="AN352" s="8"/>
      <c r="AO352" s="8"/>
      <c r="AP352" s="8"/>
      <c r="AQ352" s="20"/>
      <c r="AR352" s="8"/>
      <c r="AS352" s="8"/>
      <c r="AT352" s="8"/>
      <c r="AU352" s="20"/>
      <c r="AV352" s="8"/>
      <c r="AW352" s="8"/>
      <c r="AX352" s="52"/>
      <c r="AY352" s="1"/>
    </row>
    <row r="353" spans="1:51" x14ac:dyDescent="0.2">
      <c r="A353" s="1"/>
      <c r="B353" s="57" t="str">
        <f>$B$88</f>
        <v>項目32</v>
      </c>
      <c r="C353" s="20"/>
      <c r="D353" s="8"/>
      <c r="E353" s="8"/>
      <c r="F353" s="8"/>
      <c r="G353" s="20"/>
      <c r="H353" s="8"/>
      <c r="I353" s="8"/>
      <c r="J353" s="8"/>
      <c r="K353" s="20"/>
      <c r="L353" s="8"/>
      <c r="M353" s="8"/>
      <c r="N353" s="8"/>
      <c r="O353" s="20"/>
      <c r="P353" s="8"/>
      <c r="Q353" s="8"/>
      <c r="R353" s="8"/>
      <c r="S353" s="20"/>
      <c r="T353" s="8"/>
      <c r="U353" s="8"/>
      <c r="V353" s="8"/>
      <c r="W353" s="20"/>
      <c r="X353" s="8"/>
      <c r="Y353" s="8"/>
      <c r="Z353" s="8"/>
      <c r="AA353" s="20"/>
      <c r="AB353" s="8"/>
      <c r="AC353" s="8"/>
      <c r="AD353" s="8"/>
      <c r="AE353" s="20"/>
      <c r="AF353" s="8"/>
      <c r="AG353" s="8"/>
      <c r="AH353" s="8"/>
      <c r="AI353" s="20"/>
      <c r="AJ353" s="8"/>
      <c r="AK353" s="8"/>
      <c r="AL353" s="8"/>
      <c r="AM353" s="20"/>
      <c r="AN353" s="8"/>
      <c r="AO353" s="8"/>
      <c r="AP353" s="8"/>
      <c r="AQ353" s="20"/>
      <c r="AR353" s="8"/>
      <c r="AS353" s="8"/>
      <c r="AT353" s="8"/>
      <c r="AU353" s="20"/>
      <c r="AV353" s="8"/>
      <c r="AW353" s="8"/>
      <c r="AX353" s="52"/>
      <c r="AY353" s="1"/>
    </row>
    <row r="354" spans="1:51" x14ac:dyDescent="0.2">
      <c r="A354" s="1"/>
      <c r="B354" s="57" t="str">
        <f>$B$89</f>
        <v>項目33</v>
      </c>
      <c r="C354" s="20"/>
      <c r="D354" s="8"/>
      <c r="E354" s="8"/>
      <c r="F354" s="8"/>
      <c r="G354" s="20"/>
      <c r="H354" s="8"/>
      <c r="I354" s="8"/>
      <c r="J354" s="8"/>
      <c r="K354" s="20"/>
      <c r="L354" s="8"/>
      <c r="M354" s="8"/>
      <c r="N354" s="8"/>
      <c r="O354" s="20"/>
      <c r="P354" s="8"/>
      <c r="Q354" s="8"/>
      <c r="R354" s="8"/>
      <c r="S354" s="20"/>
      <c r="T354" s="8"/>
      <c r="U354" s="8"/>
      <c r="V354" s="8"/>
      <c r="W354" s="20"/>
      <c r="X354" s="8"/>
      <c r="Y354" s="8"/>
      <c r="Z354" s="8"/>
      <c r="AA354" s="20"/>
      <c r="AB354" s="8"/>
      <c r="AC354" s="8"/>
      <c r="AD354" s="8"/>
      <c r="AE354" s="20"/>
      <c r="AF354" s="8"/>
      <c r="AG354" s="8"/>
      <c r="AH354" s="8"/>
      <c r="AI354" s="20"/>
      <c r="AJ354" s="8"/>
      <c r="AK354" s="8"/>
      <c r="AL354" s="8"/>
      <c r="AM354" s="20"/>
      <c r="AN354" s="8"/>
      <c r="AO354" s="8"/>
      <c r="AP354" s="8"/>
      <c r="AQ354" s="20"/>
      <c r="AR354" s="8"/>
      <c r="AS354" s="8"/>
      <c r="AT354" s="8"/>
      <c r="AU354" s="20"/>
      <c r="AV354" s="8"/>
      <c r="AW354" s="8"/>
      <c r="AX354" s="52"/>
      <c r="AY354" s="1"/>
    </row>
    <row r="355" spans="1:51" x14ac:dyDescent="0.2">
      <c r="A355" s="1"/>
      <c r="B355" s="57" t="str">
        <f>$B$90</f>
        <v>項目34</v>
      </c>
      <c r="C355" s="20"/>
      <c r="D355" s="8"/>
      <c r="E355" s="8"/>
      <c r="F355" s="8"/>
      <c r="G355" s="20"/>
      <c r="H355" s="8"/>
      <c r="I355" s="8"/>
      <c r="J355" s="8"/>
      <c r="K355" s="20"/>
      <c r="L355" s="8"/>
      <c r="M355" s="8"/>
      <c r="N355" s="8"/>
      <c r="O355" s="20"/>
      <c r="P355" s="8"/>
      <c r="Q355" s="8"/>
      <c r="R355" s="8"/>
      <c r="S355" s="20"/>
      <c r="T355" s="8"/>
      <c r="U355" s="8"/>
      <c r="V355" s="8"/>
      <c r="W355" s="20"/>
      <c r="X355" s="8"/>
      <c r="Y355" s="8"/>
      <c r="Z355" s="8"/>
      <c r="AA355" s="20"/>
      <c r="AB355" s="8"/>
      <c r="AC355" s="8"/>
      <c r="AD355" s="8"/>
      <c r="AE355" s="20"/>
      <c r="AF355" s="8"/>
      <c r="AG355" s="8"/>
      <c r="AH355" s="8"/>
      <c r="AI355" s="20"/>
      <c r="AJ355" s="8"/>
      <c r="AK355" s="8"/>
      <c r="AL355" s="8"/>
      <c r="AM355" s="20"/>
      <c r="AN355" s="8"/>
      <c r="AO355" s="8"/>
      <c r="AP355" s="8"/>
      <c r="AQ355" s="20"/>
      <c r="AR355" s="8"/>
      <c r="AS355" s="8"/>
      <c r="AT355" s="8"/>
      <c r="AU355" s="20"/>
      <c r="AV355" s="8"/>
      <c r="AW355" s="8"/>
      <c r="AX355" s="52"/>
      <c r="AY355" s="1"/>
    </row>
    <row r="356" spans="1:51" x14ac:dyDescent="0.2">
      <c r="A356" s="1"/>
      <c r="B356" s="57" t="str">
        <f>$B$91</f>
        <v>項目35</v>
      </c>
      <c r="C356" s="20"/>
      <c r="D356" s="8"/>
      <c r="E356" s="8"/>
      <c r="F356" s="8"/>
      <c r="G356" s="20"/>
      <c r="H356" s="8"/>
      <c r="I356" s="8"/>
      <c r="J356" s="8"/>
      <c r="K356" s="20"/>
      <c r="L356" s="8"/>
      <c r="M356" s="8"/>
      <c r="N356" s="8"/>
      <c r="O356" s="20"/>
      <c r="P356" s="8"/>
      <c r="Q356" s="8"/>
      <c r="R356" s="8"/>
      <c r="S356" s="20"/>
      <c r="T356" s="8"/>
      <c r="U356" s="8"/>
      <c r="V356" s="8"/>
      <c r="W356" s="20"/>
      <c r="X356" s="8"/>
      <c r="Y356" s="8"/>
      <c r="Z356" s="8"/>
      <c r="AA356" s="20"/>
      <c r="AB356" s="8"/>
      <c r="AC356" s="8"/>
      <c r="AD356" s="8"/>
      <c r="AE356" s="20"/>
      <c r="AF356" s="8"/>
      <c r="AG356" s="8"/>
      <c r="AH356" s="8"/>
      <c r="AI356" s="20"/>
      <c r="AJ356" s="8"/>
      <c r="AK356" s="8"/>
      <c r="AL356" s="8"/>
      <c r="AM356" s="20"/>
      <c r="AN356" s="8"/>
      <c r="AO356" s="8"/>
      <c r="AP356" s="8"/>
      <c r="AQ356" s="20"/>
      <c r="AR356" s="8"/>
      <c r="AS356" s="8"/>
      <c r="AT356" s="8"/>
      <c r="AU356" s="20"/>
      <c r="AV356" s="8"/>
      <c r="AW356" s="8"/>
      <c r="AX356" s="52"/>
      <c r="AY356" s="1"/>
    </row>
    <row r="357" spans="1:51" x14ac:dyDescent="0.2">
      <c r="A357" s="1"/>
      <c r="B357" s="57" t="str">
        <f>$B$92</f>
        <v>項目36</v>
      </c>
      <c r="C357" s="20"/>
      <c r="D357" s="8"/>
      <c r="E357" s="8"/>
      <c r="F357" s="8"/>
      <c r="G357" s="20"/>
      <c r="H357" s="8"/>
      <c r="I357" s="8"/>
      <c r="J357" s="8"/>
      <c r="K357" s="20"/>
      <c r="L357" s="8"/>
      <c r="M357" s="8"/>
      <c r="N357" s="8"/>
      <c r="O357" s="20"/>
      <c r="P357" s="8"/>
      <c r="Q357" s="8"/>
      <c r="R357" s="8"/>
      <c r="S357" s="20"/>
      <c r="T357" s="8"/>
      <c r="U357" s="8"/>
      <c r="V357" s="8"/>
      <c r="W357" s="20"/>
      <c r="X357" s="8"/>
      <c r="Y357" s="8"/>
      <c r="Z357" s="8"/>
      <c r="AA357" s="20"/>
      <c r="AB357" s="8"/>
      <c r="AC357" s="8"/>
      <c r="AD357" s="8"/>
      <c r="AE357" s="20"/>
      <c r="AF357" s="8"/>
      <c r="AG357" s="8"/>
      <c r="AH357" s="8"/>
      <c r="AI357" s="20"/>
      <c r="AJ357" s="8"/>
      <c r="AK357" s="8"/>
      <c r="AL357" s="8"/>
      <c r="AM357" s="20"/>
      <c r="AN357" s="8"/>
      <c r="AO357" s="8"/>
      <c r="AP357" s="8"/>
      <c r="AQ357" s="20"/>
      <c r="AR357" s="8"/>
      <c r="AS357" s="8"/>
      <c r="AT357" s="8"/>
      <c r="AU357" s="20"/>
      <c r="AV357" s="8"/>
      <c r="AW357" s="8"/>
      <c r="AX357" s="52"/>
      <c r="AY357" s="1"/>
    </row>
    <row r="358" spans="1:51" x14ac:dyDescent="0.2">
      <c r="A358" s="1"/>
      <c r="B358" s="57" t="str">
        <f>$B$93</f>
        <v>項目37</v>
      </c>
      <c r="C358" s="20"/>
      <c r="D358" s="8"/>
      <c r="E358" s="8"/>
      <c r="F358" s="8"/>
      <c r="G358" s="20"/>
      <c r="H358" s="8"/>
      <c r="I358" s="8"/>
      <c r="J358" s="8"/>
      <c r="K358" s="20"/>
      <c r="L358" s="8"/>
      <c r="M358" s="8"/>
      <c r="N358" s="8"/>
      <c r="O358" s="20"/>
      <c r="P358" s="8"/>
      <c r="Q358" s="8"/>
      <c r="R358" s="8"/>
      <c r="S358" s="20"/>
      <c r="T358" s="8"/>
      <c r="U358" s="8"/>
      <c r="V358" s="8"/>
      <c r="W358" s="20"/>
      <c r="X358" s="8"/>
      <c r="Y358" s="8"/>
      <c r="Z358" s="8"/>
      <c r="AA358" s="20"/>
      <c r="AB358" s="8"/>
      <c r="AC358" s="8"/>
      <c r="AD358" s="8"/>
      <c r="AE358" s="20"/>
      <c r="AF358" s="8"/>
      <c r="AG358" s="8"/>
      <c r="AH358" s="8"/>
      <c r="AI358" s="20"/>
      <c r="AJ358" s="8"/>
      <c r="AK358" s="8"/>
      <c r="AL358" s="8"/>
      <c r="AM358" s="20"/>
      <c r="AN358" s="8"/>
      <c r="AO358" s="8"/>
      <c r="AP358" s="8"/>
      <c r="AQ358" s="20"/>
      <c r="AR358" s="8"/>
      <c r="AS358" s="8"/>
      <c r="AT358" s="8"/>
      <c r="AU358" s="20"/>
      <c r="AV358" s="8"/>
      <c r="AW358" s="8"/>
      <c r="AX358" s="52"/>
      <c r="AY358" s="1"/>
    </row>
    <row r="359" spans="1:51" x14ac:dyDescent="0.2">
      <c r="A359" s="1"/>
      <c r="B359" s="57" t="str">
        <f>$B$94</f>
        <v>項目38</v>
      </c>
      <c r="C359" s="20"/>
      <c r="D359" s="8"/>
      <c r="E359" s="8"/>
      <c r="F359" s="8"/>
      <c r="G359" s="20"/>
      <c r="H359" s="8"/>
      <c r="I359" s="8"/>
      <c r="J359" s="8"/>
      <c r="K359" s="20"/>
      <c r="L359" s="8"/>
      <c r="M359" s="8"/>
      <c r="N359" s="8"/>
      <c r="O359" s="20"/>
      <c r="P359" s="8"/>
      <c r="Q359" s="8"/>
      <c r="R359" s="8"/>
      <c r="S359" s="20"/>
      <c r="T359" s="8"/>
      <c r="U359" s="8"/>
      <c r="V359" s="8"/>
      <c r="W359" s="20"/>
      <c r="X359" s="8"/>
      <c r="Y359" s="8"/>
      <c r="Z359" s="8"/>
      <c r="AA359" s="20"/>
      <c r="AB359" s="8"/>
      <c r="AC359" s="8"/>
      <c r="AD359" s="8"/>
      <c r="AE359" s="20"/>
      <c r="AF359" s="8"/>
      <c r="AG359" s="8"/>
      <c r="AH359" s="8"/>
      <c r="AI359" s="20"/>
      <c r="AJ359" s="8"/>
      <c r="AK359" s="8"/>
      <c r="AL359" s="8"/>
      <c r="AM359" s="20"/>
      <c r="AN359" s="8"/>
      <c r="AO359" s="8"/>
      <c r="AP359" s="8"/>
      <c r="AQ359" s="20"/>
      <c r="AR359" s="8"/>
      <c r="AS359" s="8"/>
      <c r="AT359" s="8"/>
      <c r="AU359" s="20"/>
      <c r="AV359" s="8"/>
      <c r="AW359" s="8"/>
      <c r="AX359" s="52"/>
      <c r="AY359" s="1"/>
    </row>
    <row r="360" spans="1:51" x14ac:dyDescent="0.2">
      <c r="A360" s="1"/>
      <c r="B360" s="57" t="str">
        <f>$B$95</f>
        <v>項目39</v>
      </c>
      <c r="C360" s="20"/>
      <c r="D360" s="8"/>
      <c r="E360" s="8"/>
      <c r="F360" s="8"/>
      <c r="G360" s="20"/>
      <c r="H360" s="8"/>
      <c r="I360" s="8"/>
      <c r="J360" s="8"/>
      <c r="K360" s="20"/>
      <c r="L360" s="8"/>
      <c r="M360" s="8"/>
      <c r="N360" s="8"/>
      <c r="O360" s="20"/>
      <c r="P360" s="8"/>
      <c r="Q360" s="8"/>
      <c r="R360" s="8"/>
      <c r="S360" s="20"/>
      <c r="T360" s="8"/>
      <c r="U360" s="8"/>
      <c r="V360" s="8"/>
      <c r="W360" s="20"/>
      <c r="X360" s="8"/>
      <c r="Y360" s="8"/>
      <c r="Z360" s="8"/>
      <c r="AA360" s="20"/>
      <c r="AB360" s="8"/>
      <c r="AC360" s="8"/>
      <c r="AD360" s="8"/>
      <c r="AE360" s="20"/>
      <c r="AF360" s="8"/>
      <c r="AG360" s="8"/>
      <c r="AH360" s="8"/>
      <c r="AI360" s="20"/>
      <c r="AJ360" s="8"/>
      <c r="AK360" s="8"/>
      <c r="AL360" s="8"/>
      <c r="AM360" s="20"/>
      <c r="AN360" s="8"/>
      <c r="AO360" s="8"/>
      <c r="AP360" s="8"/>
      <c r="AQ360" s="20"/>
      <c r="AR360" s="8"/>
      <c r="AS360" s="8"/>
      <c r="AT360" s="8"/>
      <c r="AU360" s="20"/>
      <c r="AV360" s="8"/>
      <c r="AW360" s="8"/>
      <c r="AX360" s="52"/>
      <c r="AY360" s="1"/>
    </row>
    <row r="361" spans="1:51" x14ac:dyDescent="0.2">
      <c r="A361" s="1"/>
      <c r="B361" s="57" t="str">
        <f>$B$96</f>
        <v>項目40</v>
      </c>
      <c r="C361" s="20"/>
      <c r="D361" s="8"/>
      <c r="E361" s="8"/>
      <c r="F361" s="8"/>
      <c r="G361" s="20"/>
      <c r="H361" s="8"/>
      <c r="I361" s="8"/>
      <c r="J361" s="8"/>
      <c r="K361" s="20"/>
      <c r="L361" s="8"/>
      <c r="M361" s="8"/>
      <c r="N361" s="8"/>
      <c r="O361" s="20"/>
      <c r="P361" s="8"/>
      <c r="Q361" s="8"/>
      <c r="R361" s="8"/>
      <c r="S361" s="20"/>
      <c r="T361" s="8"/>
      <c r="U361" s="8"/>
      <c r="V361" s="8"/>
      <c r="W361" s="20"/>
      <c r="X361" s="8"/>
      <c r="Y361" s="8"/>
      <c r="Z361" s="8"/>
      <c r="AA361" s="20"/>
      <c r="AB361" s="8"/>
      <c r="AC361" s="8"/>
      <c r="AD361" s="8"/>
      <c r="AE361" s="20"/>
      <c r="AF361" s="8"/>
      <c r="AG361" s="8"/>
      <c r="AH361" s="8"/>
      <c r="AI361" s="20"/>
      <c r="AJ361" s="8"/>
      <c r="AK361" s="8"/>
      <c r="AL361" s="8"/>
      <c r="AM361" s="20"/>
      <c r="AN361" s="8"/>
      <c r="AO361" s="8"/>
      <c r="AP361" s="8"/>
      <c r="AQ361" s="20"/>
      <c r="AR361" s="8"/>
      <c r="AS361" s="8"/>
      <c r="AT361" s="8"/>
      <c r="AU361" s="20"/>
      <c r="AV361" s="8"/>
      <c r="AW361" s="8"/>
      <c r="AX361" s="52"/>
      <c r="AY361" s="1"/>
    </row>
    <row r="362" spans="1:51" x14ac:dyDescent="0.2">
      <c r="A362" s="1"/>
      <c r="B362" s="57" t="str">
        <f>$B$97</f>
        <v>項目41</v>
      </c>
      <c r="C362" s="20"/>
      <c r="D362" s="8"/>
      <c r="E362" s="8"/>
      <c r="F362" s="8"/>
      <c r="G362" s="20"/>
      <c r="H362" s="8"/>
      <c r="I362" s="8"/>
      <c r="J362" s="8"/>
      <c r="K362" s="20"/>
      <c r="L362" s="8"/>
      <c r="M362" s="8"/>
      <c r="N362" s="8"/>
      <c r="O362" s="20"/>
      <c r="P362" s="8"/>
      <c r="Q362" s="8"/>
      <c r="R362" s="8"/>
      <c r="S362" s="20"/>
      <c r="T362" s="8"/>
      <c r="U362" s="8"/>
      <c r="V362" s="8"/>
      <c r="W362" s="20"/>
      <c r="X362" s="8"/>
      <c r="Y362" s="8"/>
      <c r="Z362" s="8"/>
      <c r="AA362" s="20"/>
      <c r="AB362" s="8"/>
      <c r="AC362" s="8"/>
      <c r="AD362" s="8"/>
      <c r="AE362" s="20"/>
      <c r="AF362" s="8"/>
      <c r="AG362" s="8"/>
      <c r="AH362" s="8"/>
      <c r="AI362" s="20"/>
      <c r="AJ362" s="8"/>
      <c r="AK362" s="8"/>
      <c r="AL362" s="8"/>
      <c r="AM362" s="20"/>
      <c r="AN362" s="8"/>
      <c r="AO362" s="8"/>
      <c r="AP362" s="8"/>
      <c r="AQ362" s="20"/>
      <c r="AR362" s="8"/>
      <c r="AS362" s="8"/>
      <c r="AT362" s="8"/>
      <c r="AU362" s="20"/>
      <c r="AV362" s="8"/>
      <c r="AW362" s="8"/>
      <c r="AX362" s="52"/>
      <c r="AY362" s="1"/>
    </row>
    <row r="363" spans="1:51" x14ac:dyDescent="0.2">
      <c r="A363" s="1"/>
      <c r="B363" s="57" t="str">
        <f>$B$98</f>
        <v>項目42</v>
      </c>
      <c r="C363" s="20"/>
      <c r="D363" s="8"/>
      <c r="E363" s="8"/>
      <c r="F363" s="8"/>
      <c r="G363" s="20"/>
      <c r="H363" s="8"/>
      <c r="I363" s="8"/>
      <c r="J363" s="8"/>
      <c r="K363" s="20"/>
      <c r="L363" s="8"/>
      <c r="M363" s="8"/>
      <c r="N363" s="8"/>
      <c r="O363" s="20"/>
      <c r="P363" s="8"/>
      <c r="Q363" s="8"/>
      <c r="R363" s="8"/>
      <c r="S363" s="20"/>
      <c r="T363" s="8"/>
      <c r="U363" s="8"/>
      <c r="V363" s="8"/>
      <c r="W363" s="20"/>
      <c r="X363" s="8"/>
      <c r="Y363" s="8"/>
      <c r="Z363" s="8"/>
      <c r="AA363" s="20"/>
      <c r="AB363" s="8"/>
      <c r="AC363" s="8"/>
      <c r="AD363" s="8"/>
      <c r="AE363" s="20"/>
      <c r="AF363" s="8"/>
      <c r="AG363" s="8"/>
      <c r="AH363" s="8"/>
      <c r="AI363" s="20"/>
      <c r="AJ363" s="8"/>
      <c r="AK363" s="8"/>
      <c r="AL363" s="8"/>
      <c r="AM363" s="20"/>
      <c r="AN363" s="8"/>
      <c r="AO363" s="8"/>
      <c r="AP363" s="8"/>
      <c r="AQ363" s="20"/>
      <c r="AR363" s="8"/>
      <c r="AS363" s="8"/>
      <c r="AT363" s="8"/>
      <c r="AU363" s="20"/>
      <c r="AV363" s="8"/>
      <c r="AW363" s="8"/>
      <c r="AX363" s="52"/>
      <c r="AY363" s="1"/>
    </row>
    <row r="364" spans="1:51" x14ac:dyDescent="0.2">
      <c r="A364" s="1"/>
      <c r="B364" s="57" t="str">
        <f>$B$99</f>
        <v>項目43</v>
      </c>
      <c r="C364" s="20"/>
      <c r="D364" s="8"/>
      <c r="E364" s="8"/>
      <c r="F364" s="8"/>
      <c r="G364" s="20"/>
      <c r="H364" s="8"/>
      <c r="I364" s="8"/>
      <c r="J364" s="8"/>
      <c r="K364" s="20"/>
      <c r="L364" s="8"/>
      <c r="M364" s="8"/>
      <c r="N364" s="8"/>
      <c r="O364" s="20"/>
      <c r="P364" s="8"/>
      <c r="Q364" s="8"/>
      <c r="R364" s="8"/>
      <c r="S364" s="20"/>
      <c r="T364" s="8"/>
      <c r="U364" s="8"/>
      <c r="V364" s="8"/>
      <c r="W364" s="20"/>
      <c r="X364" s="8"/>
      <c r="Y364" s="8"/>
      <c r="Z364" s="8"/>
      <c r="AA364" s="20"/>
      <c r="AB364" s="8"/>
      <c r="AC364" s="8"/>
      <c r="AD364" s="8"/>
      <c r="AE364" s="20"/>
      <c r="AF364" s="8"/>
      <c r="AG364" s="8"/>
      <c r="AH364" s="8"/>
      <c r="AI364" s="20"/>
      <c r="AJ364" s="8"/>
      <c r="AK364" s="8"/>
      <c r="AL364" s="8"/>
      <c r="AM364" s="20"/>
      <c r="AN364" s="8"/>
      <c r="AO364" s="8"/>
      <c r="AP364" s="8"/>
      <c r="AQ364" s="20"/>
      <c r="AR364" s="8"/>
      <c r="AS364" s="8"/>
      <c r="AT364" s="8"/>
      <c r="AU364" s="20"/>
      <c r="AV364" s="8"/>
      <c r="AW364" s="8"/>
      <c r="AX364" s="52"/>
      <c r="AY364" s="1"/>
    </row>
    <row r="365" spans="1:51" x14ac:dyDescent="0.2">
      <c r="A365" s="1"/>
      <c r="B365" s="57" t="str">
        <f>$B$100</f>
        <v>項目44</v>
      </c>
      <c r="C365" s="20"/>
      <c r="D365" s="8"/>
      <c r="E365" s="8"/>
      <c r="F365" s="8"/>
      <c r="G365" s="20"/>
      <c r="H365" s="8"/>
      <c r="I365" s="8"/>
      <c r="J365" s="8"/>
      <c r="K365" s="20"/>
      <c r="L365" s="8"/>
      <c r="M365" s="8"/>
      <c r="N365" s="8"/>
      <c r="O365" s="20"/>
      <c r="P365" s="8"/>
      <c r="Q365" s="8"/>
      <c r="R365" s="8"/>
      <c r="S365" s="20"/>
      <c r="T365" s="8"/>
      <c r="U365" s="8"/>
      <c r="V365" s="8"/>
      <c r="W365" s="20"/>
      <c r="X365" s="8"/>
      <c r="Y365" s="8"/>
      <c r="Z365" s="8"/>
      <c r="AA365" s="20"/>
      <c r="AB365" s="8"/>
      <c r="AC365" s="8"/>
      <c r="AD365" s="8"/>
      <c r="AE365" s="20"/>
      <c r="AF365" s="8"/>
      <c r="AG365" s="8"/>
      <c r="AH365" s="8"/>
      <c r="AI365" s="20"/>
      <c r="AJ365" s="8"/>
      <c r="AK365" s="8"/>
      <c r="AL365" s="8"/>
      <c r="AM365" s="20"/>
      <c r="AN365" s="8"/>
      <c r="AO365" s="8"/>
      <c r="AP365" s="8"/>
      <c r="AQ365" s="20"/>
      <c r="AR365" s="8"/>
      <c r="AS365" s="8"/>
      <c r="AT365" s="8"/>
      <c r="AU365" s="20"/>
      <c r="AV365" s="8"/>
      <c r="AW365" s="8"/>
      <c r="AX365" s="52"/>
      <c r="AY365" s="1"/>
    </row>
    <row r="366" spans="1:51" x14ac:dyDescent="0.2">
      <c r="A366" s="1"/>
      <c r="B366" s="57" t="str">
        <f>$B$101</f>
        <v>項目45</v>
      </c>
      <c r="C366" s="20"/>
      <c r="D366" s="8"/>
      <c r="E366" s="8"/>
      <c r="F366" s="8"/>
      <c r="G366" s="20"/>
      <c r="H366" s="8"/>
      <c r="I366" s="8"/>
      <c r="J366" s="8"/>
      <c r="K366" s="20"/>
      <c r="L366" s="8"/>
      <c r="M366" s="8"/>
      <c r="N366" s="8"/>
      <c r="O366" s="20"/>
      <c r="P366" s="8"/>
      <c r="Q366" s="8"/>
      <c r="R366" s="8"/>
      <c r="S366" s="20"/>
      <c r="T366" s="8"/>
      <c r="U366" s="8"/>
      <c r="V366" s="8"/>
      <c r="W366" s="20"/>
      <c r="X366" s="8"/>
      <c r="Y366" s="8"/>
      <c r="Z366" s="8"/>
      <c r="AA366" s="20"/>
      <c r="AB366" s="8"/>
      <c r="AC366" s="8"/>
      <c r="AD366" s="8"/>
      <c r="AE366" s="20"/>
      <c r="AF366" s="8"/>
      <c r="AG366" s="8"/>
      <c r="AH366" s="8"/>
      <c r="AI366" s="20"/>
      <c r="AJ366" s="8"/>
      <c r="AK366" s="8"/>
      <c r="AL366" s="8"/>
      <c r="AM366" s="20"/>
      <c r="AN366" s="8"/>
      <c r="AO366" s="8"/>
      <c r="AP366" s="8"/>
      <c r="AQ366" s="20"/>
      <c r="AR366" s="8"/>
      <c r="AS366" s="8"/>
      <c r="AT366" s="8"/>
      <c r="AU366" s="20"/>
      <c r="AV366" s="8"/>
      <c r="AW366" s="8"/>
      <c r="AX366" s="52"/>
      <c r="AY366" s="1"/>
    </row>
    <row r="367" spans="1:51" x14ac:dyDescent="0.2">
      <c r="A367" s="1"/>
      <c r="B367" s="57" t="str">
        <f>$B$102</f>
        <v>項目46</v>
      </c>
      <c r="C367" s="20"/>
      <c r="D367" s="8"/>
      <c r="E367" s="8"/>
      <c r="F367" s="8"/>
      <c r="G367" s="20"/>
      <c r="H367" s="8"/>
      <c r="I367" s="8"/>
      <c r="J367" s="8"/>
      <c r="K367" s="20"/>
      <c r="L367" s="8"/>
      <c r="M367" s="8"/>
      <c r="N367" s="8"/>
      <c r="O367" s="20"/>
      <c r="P367" s="8"/>
      <c r="Q367" s="8"/>
      <c r="R367" s="8"/>
      <c r="S367" s="20"/>
      <c r="T367" s="8"/>
      <c r="U367" s="8"/>
      <c r="V367" s="8"/>
      <c r="W367" s="20"/>
      <c r="X367" s="8"/>
      <c r="Y367" s="8"/>
      <c r="Z367" s="8"/>
      <c r="AA367" s="20"/>
      <c r="AB367" s="8"/>
      <c r="AC367" s="8"/>
      <c r="AD367" s="8"/>
      <c r="AE367" s="20"/>
      <c r="AF367" s="8"/>
      <c r="AG367" s="8"/>
      <c r="AH367" s="8"/>
      <c r="AI367" s="20"/>
      <c r="AJ367" s="8"/>
      <c r="AK367" s="8"/>
      <c r="AL367" s="8"/>
      <c r="AM367" s="20"/>
      <c r="AN367" s="8"/>
      <c r="AO367" s="8"/>
      <c r="AP367" s="8"/>
      <c r="AQ367" s="20"/>
      <c r="AR367" s="8"/>
      <c r="AS367" s="8"/>
      <c r="AT367" s="8"/>
      <c r="AU367" s="20"/>
      <c r="AV367" s="8"/>
      <c r="AW367" s="8"/>
      <c r="AX367" s="52"/>
      <c r="AY367" s="1"/>
    </row>
    <row r="368" spans="1:51" x14ac:dyDescent="0.2">
      <c r="A368" s="1"/>
      <c r="B368" s="57" t="str">
        <f>$B$103</f>
        <v>項目47</v>
      </c>
      <c r="C368" s="20"/>
      <c r="D368" s="8"/>
      <c r="E368" s="8"/>
      <c r="F368" s="8"/>
      <c r="G368" s="20"/>
      <c r="H368" s="8"/>
      <c r="I368" s="8"/>
      <c r="J368" s="8"/>
      <c r="K368" s="20"/>
      <c r="L368" s="8"/>
      <c r="M368" s="8"/>
      <c r="N368" s="8"/>
      <c r="O368" s="20"/>
      <c r="P368" s="8"/>
      <c r="Q368" s="8"/>
      <c r="R368" s="8"/>
      <c r="S368" s="20"/>
      <c r="T368" s="8"/>
      <c r="U368" s="8"/>
      <c r="V368" s="8"/>
      <c r="W368" s="20"/>
      <c r="X368" s="8"/>
      <c r="Y368" s="8"/>
      <c r="Z368" s="8"/>
      <c r="AA368" s="20"/>
      <c r="AB368" s="8"/>
      <c r="AC368" s="8"/>
      <c r="AD368" s="8"/>
      <c r="AE368" s="20"/>
      <c r="AF368" s="8"/>
      <c r="AG368" s="8"/>
      <c r="AH368" s="8"/>
      <c r="AI368" s="20"/>
      <c r="AJ368" s="8"/>
      <c r="AK368" s="8"/>
      <c r="AL368" s="8"/>
      <c r="AM368" s="20"/>
      <c r="AN368" s="8"/>
      <c r="AO368" s="8"/>
      <c r="AP368" s="8"/>
      <c r="AQ368" s="20"/>
      <c r="AR368" s="8"/>
      <c r="AS368" s="8"/>
      <c r="AT368" s="8"/>
      <c r="AU368" s="20"/>
      <c r="AV368" s="8"/>
      <c r="AW368" s="8"/>
      <c r="AX368" s="52"/>
      <c r="AY368" s="1"/>
    </row>
    <row r="369" spans="1:51" x14ac:dyDescent="0.2">
      <c r="A369" s="1"/>
      <c r="B369" s="57" t="str">
        <f>$B$104</f>
        <v>項目48</v>
      </c>
      <c r="C369" s="20"/>
      <c r="D369" s="8"/>
      <c r="E369" s="8"/>
      <c r="F369" s="8"/>
      <c r="G369" s="20"/>
      <c r="H369" s="8"/>
      <c r="I369" s="8"/>
      <c r="J369" s="8"/>
      <c r="K369" s="20"/>
      <c r="L369" s="8"/>
      <c r="M369" s="8"/>
      <c r="N369" s="8"/>
      <c r="O369" s="20"/>
      <c r="P369" s="8"/>
      <c r="Q369" s="8"/>
      <c r="R369" s="8"/>
      <c r="S369" s="20"/>
      <c r="T369" s="8"/>
      <c r="U369" s="8"/>
      <c r="V369" s="8"/>
      <c r="W369" s="20"/>
      <c r="X369" s="8"/>
      <c r="Y369" s="8"/>
      <c r="Z369" s="8"/>
      <c r="AA369" s="20"/>
      <c r="AB369" s="8"/>
      <c r="AC369" s="8"/>
      <c r="AD369" s="8"/>
      <c r="AE369" s="20"/>
      <c r="AF369" s="8"/>
      <c r="AG369" s="8"/>
      <c r="AH369" s="8"/>
      <c r="AI369" s="20"/>
      <c r="AJ369" s="8"/>
      <c r="AK369" s="8"/>
      <c r="AL369" s="8"/>
      <c r="AM369" s="20"/>
      <c r="AN369" s="8"/>
      <c r="AO369" s="8"/>
      <c r="AP369" s="8"/>
      <c r="AQ369" s="20"/>
      <c r="AR369" s="8"/>
      <c r="AS369" s="8"/>
      <c r="AT369" s="8"/>
      <c r="AU369" s="20"/>
      <c r="AV369" s="8"/>
      <c r="AW369" s="8"/>
      <c r="AX369" s="52"/>
      <c r="AY369" s="1"/>
    </row>
    <row r="370" spans="1:51" x14ac:dyDescent="0.2">
      <c r="A370" s="1"/>
      <c r="B370" s="57" t="str">
        <f>$B$105</f>
        <v>項目49</v>
      </c>
      <c r="C370" s="20"/>
      <c r="D370" s="8"/>
      <c r="E370" s="8"/>
      <c r="F370" s="8"/>
      <c r="G370" s="20"/>
      <c r="H370" s="8"/>
      <c r="I370" s="8"/>
      <c r="J370" s="8"/>
      <c r="K370" s="20"/>
      <c r="L370" s="8"/>
      <c r="M370" s="8"/>
      <c r="N370" s="8"/>
      <c r="O370" s="20"/>
      <c r="P370" s="8"/>
      <c r="Q370" s="8"/>
      <c r="R370" s="8"/>
      <c r="S370" s="20"/>
      <c r="T370" s="8"/>
      <c r="U370" s="8"/>
      <c r="V370" s="8"/>
      <c r="W370" s="20"/>
      <c r="X370" s="8"/>
      <c r="Y370" s="8"/>
      <c r="Z370" s="8"/>
      <c r="AA370" s="20"/>
      <c r="AB370" s="8"/>
      <c r="AC370" s="8"/>
      <c r="AD370" s="8"/>
      <c r="AE370" s="20"/>
      <c r="AF370" s="8"/>
      <c r="AG370" s="8"/>
      <c r="AH370" s="8"/>
      <c r="AI370" s="20"/>
      <c r="AJ370" s="8"/>
      <c r="AK370" s="8"/>
      <c r="AL370" s="8"/>
      <c r="AM370" s="20"/>
      <c r="AN370" s="8"/>
      <c r="AO370" s="8"/>
      <c r="AP370" s="8"/>
      <c r="AQ370" s="20"/>
      <c r="AR370" s="8"/>
      <c r="AS370" s="8"/>
      <c r="AT370" s="8"/>
      <c r="AU370" s="20"/>
      <c r="AV370" s="8"/>
      <c r="AW370" s="8"/>
      <c r="AX370" s="52"/>
      <c r="AY370" s="1"/>
    </row>
    <row r="371" spans="1:51" x14ac:dyDescent="0.2">
      <c r="A371" s="1"/>
      <c r="B371" s="58" t="str">
        <f>$B$106</f>
        <v>項目50</v>
      </c>
      <c r="C371" s="21"/>
      <c r="D371" s="7"/>
      <c r="E371" s="7"/>
      <c r="F371" s="7"/>
      <c r="G371" s="21"/>
      <c r="H371" s="7"/>
      <c r="I371" s="7"/>
      <c r="J371" s="7"/>
      <c r="K371" s="21"/>
      <c r="L371" s="7"/>
      <c r="M371" s="7"/>
      <c r="N371" s="7"/>
      <c r="O371" s="21"/>
      <c r="P371" s="7"/>
      <c r="Q371" s="7"/>
      <c r="R371" s="7"/>
      <c r="S371" s="21"/>
      <c r="T371" s="7"/>
      <c r="U371" s="7"/>
      <c r="V371" s="7"/>
      <c r="W371" s="21"/>
      <c r="X371" s="7"/>
      <c r="Y371" s="7"/>
      <c r="Z371" s="7"/>
      <c r="AA371" s="21"/>
      <c r="AB371" s="7"/>
      <c r="AC371" s="7"/>
      <c r="AD371" s="7"/>
      <c r="AE371" s="21"/>
      <c r="AF371" s="7"/>
      <c r="AG371" s="7"/>
      <c r="AH371" s="7"/>
      <c r="AI371" s="21"/>
      <c r="AJ371" s="7"/>
      <c r="AK371" s="7"/>
      <c r="AL371" s="7"/>
      <c r="AM371" s="21"/>
      <c r="AN371" s="7"/>
      <c r="AO371" s="7"/>
      <c r="AP371" s="7"/>
      <c r="AQ371" s="21"/>
      <c r="AR371" s="7"/>
      <c r="AS371" s="7"/>
      <c r="AT371" s="7"/>
      <c r="AU371" s="21"/>
      <c r="AV371" s="7"/>
      <c r="AW371" s="7"/>
      <c r="AX371" s="54"/>
      <c r="AY371" s="1"/>
    </row>
    <row r="372" spans="1:51" s="76" customFormat="1" x14ac:dyDescent="0.2">
      <c r="A372" s="5"/>
      <c r="B372" s="5"/>
      <c r="C372" s="26"/>
      <c r="D372" s="26"/>
      <c r="E372" s="26"/>
      <c r="F372" s="2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</row>
    <row r="373" spans="1:51" ht="10.5" customHeight="1" x14ac:dyDescent="0.2">
      <c r="A373" s="1"/>
      <c r="B373" s="358" t="s">
        <v>39</v>
      </c>
      <c r="C373" s="15" t="str">
        <f>INDEX(INFO!$AC$4:$AN$5,1,DATA!C$213+1)</f>
        <v>4月</v>
      </c>
      <c r="D373" s="4"/>
      <c r="E373" s="4"/>
      <c r="F373" s="16"/>
      <c r="G373" s="15" t="str">
        <f>INDEX(INFO!$AC$4:$AN$5,1,DATA!G$213+1)</f>
        <v>5月</v>
      </c>
      <c r="H373" s="4"/>
      <c r="I373" s="4"/>
      <c r="J373" s="16"/>
      <c r="K373" s="15" t="str">
        <f>INDEX(INFO!$AC$4:$AN$5,1,DATA!K$213+1)</f>
        <v>6月</v>
      </c>
      <c r="L373" s="4"/>
      <c r="M373" s="4"/>
      <c r="N373" s="16"/>
      <c r="O373" s="15" t="str">
        <f>INDEX(INFO!$AC$4:$AN$5,1,DATA!O$213+1)</f>
        <v>7月</v>
      </c>
      <c r="P373" s="4"/>
      <c r="Q373" s="4"/>
      <c r="R373" s="16"/>
      <c r="S373" s="15" t="str">
        <f>INDEX(INFO!$AC$4:$AN$5,1,DATA!S$213+1)</f>
        <v>8月</v>
      </c>
      <c r="T373" s="4"/>
      <c r="U373" s="4"/>
      <c r="V373" s="16"/>
      <c r="W373" s="15" t="str">
        <f>INDEX(INFO!$AC$4:$AN$5,1,DATA!W$213+1)</f>
        <v>9月</v>
      </c>
      <c r="X373" s="4"/>
      <c r="Y373" s="4"/>
      <c r="Z373" s="16"/>
      <c r="AA373" s="15" t="str">
        <f>INDEX(INFO!$AC$4:$AN$5,1,DATA!AA$213+1)</f>
        <v>10月</v>
      </c>
      <c r="AB373" s="4"/>
      <c r="AC373" s="4"/>
      <c r="AD373" s="16"/>
      <c r="AE373" s="15" t="str">
        <f>INDEX(INFO!$AC$4:$AN$5,1,DATA!AE$213+1)</f>
        <v>11月</v>
      </c>
      <c r="AF373" s="4"/>
      <c r="AG373" s="4"/>
      <c r="AH373" s="16"/>
      <c r="AI373" s="15" t="str">
        <f>INDEX(INFO!$AC$4:$AN$5,1,DATA!AI$213+1)</f>
        <v>12月</v>
      </c>
      <c r="AJ373" s="4"/>
      <c r="AK373" s="4"/>
      <c r="AL373" s="16"/>
      <c r="AM373" s="15" t="str">
        <f>INDEX(INFO!$AC$4:$AN$5,1,DATA!AM$213+1)</f>
        <v>1月</v>
      </c>
      <c r="AN373" s="4"/>
      <c r="AO373" s="4"/>
      <c r="AP373" s="16"/>
      <c r="AQ373" s="15" t="str">
        <f>INDEX(INFO!$AC$4:$AN$5,1,DATA!AQ$213+1)</f>
        <v>2月</v>
      </c>
      <c r="AR373" s="4"/>
      <c r="AS373" s="4"/>
      <c r="AT373" s="16"/>
      <c r="AU373" s="15" t="str">
        <f>INDEX(INFO!$AC$4:$AN$5,1,DATA!AU$213+1)</f>
        <v>3月</v>
      </c>
      <c r="AV373" s="4"/>
      <c r="AW373" s="4"/>
      <c r="AX373" s="16"/>
      <c r="AY373" s="1"/>
    </row>
    <row r="374" spans="1:51" ht="10.5" customHeight="1" x14ac:dyDescent="0.2">
      <c r="A374" s="1"/>
      <c r="B374" s="359"/>
      <c r="C374" s="14" t="s">
        <v>0</v>
      </c>
      <c r="D374" s="13" t="s">
        <v>1</v>
      </c>
      <c r="E374" s="12" t="s">
        <v>2</v>
      </c>
      <c r="F374" s="17" t="s">
        <v>3</v>
      </c>
      <c r="G374" s="14" t="s">
        <v>0</v>
      </c>
      <c r="H374" s="13" t="s">
        <v>1</v>
      </c>
      <c r="I374" s="12" t="s">
        <v>2</v>
      </c>
      <c r="J374" s="17" t="s">
        <v>3</v>
      </c>
      <c r="K374" s="14" t="s">
        <v>0</v>
      </c>
      <c r="L374" s="13" t="s">
        <v>1</v>
      </c>
      <c r="M374" s="12" t="s">
        <v>2</v>
      </c>
      <c r="N374" s="17" t="s">
        <v>3</v>
      </c>
      <c r="O374" s="14" t="s">
        <v>0</v>
      </c>
      <c r="P374" s="13" t="s">
        <v>1</v>
      </c>
      <c r="Q374" s="12" t="s">
        <v>2</v>
      </c>
      <c r="R374" s="17" t="s">
        <v>3</v>
      </c>
      <c r="S374" s="14" t="s">
        <v>0</v>
      </c>
      <c r="T374" s="13" t="s">
        <v>1</v>
      </c>
      <c r="U374" s="12" t="s">
        <v>2</v>
      </c>
      <c r="V374" s="17" t="s">
        <v>3</v>
      </c>
      <c r="W374" s="14" t="s">
        <v>0</v>
      </c>
      <c r="X374" s="13" t="s">
        <v>1</v>
      </c>
      <c r="Y374" s="12" t="s">
        <v>2</v>
      </c>
      <c r="Z374" s="17" t="s">
        <v>3</v>
      </c>
      <c r="AA374" s="14" t="s">
        <v>0</v>
      </c>
      <c r="AB374" s="13" t="s">
        <v>1</v>
      </c>
      <c r="AC374" s="12" t="s">
        <v>2</v>
      </c>
      <c r="AD374" s="17" t="s">
        <v>3</v>
      </c>
      <c r="AE374" s="14" t="s">
        <v>0</v>
      </c>
      <c r="AF374" s="13" t="s">
        <v>1</v>
      </c>
      <c r="AG374" s="12" t="s">
        <v>2</v>
      </c>
      <c r="AH374" s="17" t="s">
        <v>3</v>
      </c>
      <c r="AI374" s="14" t="s">
        <v>0</v>
      </c>
      <c r="AJ374" s="13" t="s">
        <v>1</v>
      </c>
      <c r="AK374" s="12" t="s">
        <v>2</v>
      </c>
      <c r="AL374" s="17" t="s">
        <v>3</v>
      </c>
      <c r="AM374" s="14" t="s">
        <v>0</v>
      </c>
      <c r="AN374" s="13" t="s">
        <v>1</v>
      </c>
      <c r="AO374" s="12" t="s">
        <v>2</v>
      </c>
      <c r="AP374" s="17" t="s">
        <v>3</v>
      </c>
      <c r="AQ374" s="14" t="s">
        <v>0</v>
      </c>
      <c r="AR374" s="13" t="s">
        <v>1</v>
      </c>
      <c r="AS374" s="12" t="s">
        <v>2</v>
      </c>
      <c r="AT374" s="17" t="s">
        <v>3</v>
      </c>
      <c r="AU374" s="14" t="s">
        <v>0</v>
      </c>
      <c r="AV374" s="13" t="s">
        <v>1</v>
      </c>
      <c r="AW374" s="12" t="s">
        <v>2</v>
      </c>
      <c r="AX374" s="37" t="s">
        <v>3</v>
      </c>
      <c r="AY374" s="1"/>
    </row>
    <row r="375" spans="1:51" x14ac:dyDescent="0.2">
      <c r="A375" s="1"/>
      <c r="B375" s="61" t="str">
        <f>$B$57</f>
        <v>加工食品</v>
      </c>
      <c r="C375" s="23"/>
      <c r="D375" s="9"/>
      <c r="E375" s="9"/>
      <c r="F375" s="9"/>
      <c r="G375" s="23"/>
      <c r="H375" s="9"/>
      <c r="I375" s="9"/>
      <c r="J375" s="9"/>
      <c r="K375" s="23"/>
      <c r="L375" s="9"/>
      <c r="M375" s="9"/>
      <c r="N375" s="9"/>
      <c r="O375" s="23"/>
      <c r="P375" s="9"/>
      <c r="Q375" s="9"/>
      <c r="R375" s="9"/>
      <c r="S375" s="23"/>
      <c r="T375" s="9"/>
      <c r="U375" s="9"/>
      <c r="V375" s="9"/>
      <c r="W375" s="23"/>
      <c r="X375" s="9"/>
      <c r="Y375" s="9"/>
      <c r="Z375" s="9"/>
      <c r="AA375" s="23"/>
      <c r="AB375" s="9"/>
      <c r="AC375" s="9"/>
      <c r="AD375" s="9"/>
      <c r="AE375" s="23"/>
      <c r="AF375" s="9"/>
      <c r="AG375" s="9"/>
      <c r="AH375" s="9"/>
      <c r="AI375" s="23"/>
      <c r="AJ375" s="9"/>
      <c r="AK375" s="9"/>
      <c r="AL375" s="9"/>
      <c r="AM375" s="23"/>
      <c r="AN375" s="9"/>
      <c r="AO375" s="9"/>
      <c r="AP375" s="9"/>
      <c r="AQ375" s="23"/>
      <c r="AR375" s="9"/>
      <c r="AS375" s="9"/>
      <c r="AT375" s="9"/>
      <c r="AU375" s="23"/>
      <c r="AV375" s="9"/>
      <c r="AW375" s="9"/>
      <c r="AX375" s="53"/>
      <c r="AY375" s="1"/>
    </row>
    <row r="376" spans="1:51" x14ac:dyDescent="0.2">
      <c r="A376" s="1"/>
      <c r="B376" s="57" t="str">
        <f>$B$58</f>
        <v>生鮮食品</v>
      </c>
      <c r="C376" s="20"/>
      <c r="D376" s="8"/>
      <c r="E376" s="8"/>
      <c r="F376" s="8"/>
      <c r="G376" s="20"/>
      <c r="H376" s="8"/>
      <c r="I376" s="8"/>
      <c r="J376" s="8"/>
      <c r="K376" s="20"/>
      <c r="L376" s="8"/>
      <c r="M376" s="8"/>
      <c r="N376" s="8"/>
      <c r="O376" s="20"/>
      <c r="P376" s="8"/>
      <c r="Q376" s="8"/>
      <c r="R376" s="8"/>
      <c r="S376" s="20"/>
      <c r="T376" s="8"/>
      <c r="U376" s="8"/>
      <c r="V376" s="8"/>
      <c r="W376" s="20"/>
      <c r="X376" s="8"/>
      <c r="Y376" s="8"/>
      <c r="Z376" s="8"/>
      <c r="AA376" s="20"/>
      <c r="AB376" s="8"/>
      <c r="AC376" s="8"/>
      <c r="AD376" s="8"/>
      <c r="AE376" s="20"/>
      <c r="AF376" s="8"/>
      <c r="AG376" s="8"/>
      <c r="AH376" s="8"/>
      <c r="AI376" s="20"/>
      <c r="AJ376" s="8"/>
      <c r="AK376" s="8"/>
      <c r="AL376" s="8"/>
      <c r="AM376" s="20"/>
      <c r="AN376" s="8"/>
      <c r="AO376" s="8"/>
      <c r="AP376" s="8"/>
      <c r="AQ376" s="20"/>
      <c r="AR376" s="8"/>
      <c r="AS376" s="8"/>
      <c r="AT376" s="8"/>
      <c r="AU376" s="20"/>
      <c r="AV376" s="8"/>
      <c r="AW376" s="8"/>
      <c r="AX376" s="52"/>
      <c r="AY376" s="1"/>
    </row>
    <row r="377" spans="1:51" x14ac:dyDescent="0.2">
      <c r="A377" s="1"/>
      <c r="B377" s="57" t="str">
        <f>$B$59</f>
        <v>菓子類</v>
      </c>
      <c r="C377" s="20"/>
      <c r="D377" s="8"/>
      <c r="E377" s="8"/>
      <c r="F377" s="8"/>
      <c r="G377" s="20"/>
      <c r="H377" s="8"/>
      <c r="I377" s="8"/>
      <c r="J377" s="8"/>
      <c r="K377" s="20"/>
      <c r="L377" s="8"/>
      <c r="M377" s="8"/>
      <c r="N377" s="8"/>
      <c r="O377" s="20"/>
      <c r="P377" s="8"/>
      <c r="Q377" s="8"/>
      <c r="R377" s="8"/>
      <c r="S377" s="20"/>
      <c r="T377" s="8"/>
      <c r="U377" s="8"/>
      <c r="V377" s="8"/>
      <c r="W377" s="20"/>
      <c r="X377" s="8"/>
      <c r="Y377" s="8"/>
      <c r="Z377" s="8"/>
      <c r="AA377" s="20"/>
      <c r="AB377" s="8"/>
      <c r="AC377" s="8"/>
      <c r="AD377" s="8"/>
      <c r="AE377" s="20"/>
      <c r="AF377" s="8"/>
      <c r="AG377" s="8"/>
      <c r="AH377" s="8"/>
      <c r="AI377" s="20"/>
      <c r="AJ377" s="8"/>
      <c r="AK377" s="8"/>
      <c r="AL377" s="8"/>
      <c r="AM377" s="20"/>
      <c r="AN377" s="8"/>
      <c r="AO377" s="8"/>
      <c r="AP377" s="8"/>
      <c r="AQ377" s="20"/>
      <c r="AR377" s="8"/>
      <c r="AS377" s="8"/>
      <c r="AT377" s="8"/>
      <c r="AU377" s="20"/>
      <c r="AV377" s="8"/>
      <c r="AW377" s="8"/>
      <c r="AX377" s="52"/>
      <c r="AY377" s="1"/>
    </row>
    <row r="378" spans="1:51" x14ac:dyDescent="0.2">
      <c r="A378" s="1"/>
      <c r="B378" s="57" t="str">
        <f>$B$60</f>
        <v>項目4</v>
      </c>
      <c r="C378" s="20"/>
      <c r="D378" s="8"/>
      <c r="E378" s="8"/>
      <c r="F378" s="8"/>
      <c r="G378" s="20"/>
      <c r="H378" s="8"/>
      <c r="I378" s="8"/>
      <c r="J378" s="8"/>
      <c r="K378" s="20"/>
      <c r="L378" s="8"/>
      <c r="M378" s="8"/>
      <c r="N378" s="8"/>
      <c r="O378" s="20"/>
      <c r="P378" s="8"/>
      <c r="Q378" s="8"/>
      <c r="R378" s="8"/>
      <c r="S378" s="20"/>
      <c r="T378" s="8"/>
      <c r="U378" s="8"/>
      <c r="V378" s="8"/>
      <c r="W378" s="20"/>
      <c r="X378" s="8"/>
      <c r="Y378" s="8"/>
      <c r="Z378" s="8"/>
      <c r="AA378" s="20"/>
      <c r="AB378" s="8"/>
      <c r="AC378" s="8"/>
      <c r="AD378" s="8"/>
      <c r="AE378" s="20"/>
      <c r="AF378" s="8"/>
      <c r="AG378" s="8"/>
      <c r="AH378" s="8"/>
      <c r="AI378" s="20"/>
      <c r="AJ378" s="8"/>
      <c r="AK378" s="8"/>
      <c r="AL378" s="8"/>
      <c r="AM378" s="20"/>
      <c r="AN378" s="8"/>
      <c r="AO378" s="8"/>
      <c r="AP378" s="8"/>
      <c r="AQ378" s="20"/>
      <c r="AR378" s="8"/>
      <c r="AS378" s="8"/>
      <c r="AT378" s="8"/>
      <c r="AU378" s="20"/>
      <c r="AV378" s="8"/>
      <c r="AW378" s="8"/>
      <c r="AX378" s="52"/>
      <c r="AY378" s="1"/>
    </row>
    <row r="379" spans="1:51" x14ac:dyDescent="0.2">
      <c r="A379" s="1"/>
      <c r="B379" s="57" t="str">
        <f>$B$61</f>
        <v>項目5</v>
      </c>
      <c r="C379" s="20"/>
      <c r="D379" s="8"/>
      <c r="E379" s="8"/>
      <c r="F379" s="8"/>
      <c r="G379" s="20"/>
      <c r="H379" s="8"/>
      <c r="I379" s="8"/>
      <c r="J379" s="8"/>
      <c r="K379" s="20"/>
      <c r="L379" s="8"/>
      <c r="M379" s="8"/>
      <c r="N379" s="8"/>
      <c r="O379" s="20"/>
      <c r="P379" s="8"/>
      <c r="Q379" s="8"/>
      <c r="R379" s="8"/>
      <c r="S379" s="20"/>
      <c r="T379" s="8"/>
      <c r="U379" s="8"/>
      <c r="V379" s="8"/>
      <c r="W379" s="20"/>
      <c r="X379" s="8"/>
      <c r="Y379" s="8"/>
      <c r="Z379" s="8"/>
      <c r="AA379" s="20"/>
      <c r="AB379" s="8"/>
      <c r="AC379" s="8"/>
      <c r="AD379" s="8"/>
      <c r="AE379" s="20"/>
      <c r="AF379" s="8"/>
      <c r="AG379" s="8"/>
      <c r="AH379" s="8"/>
      <c r="AI379" s="20"/>
      <c r="AJ379" s="8"/>
      <c r="AK379" s="8"/>
      <c r="AL379" s="8"/>
      <c r="AM379" s="20"/>
      <c r="AN379" s="8"/>
      <c r="AO379" s="8"/>
      <c r="AP379" s="8"/>
      <c r="AQ379" s="20"/>
      <c r="AR379" s="8"/>
      <c r="AS379" s="8"/>
      <c r="AT379" s="8"/>
      <c r="AU379" s="20"/>
      <c r="AV379" s="8"/>
      <c r="AW379" s="8"/>
      <c r="AX379" s="52"/>
      <c r="AY379" s="1"/>
    </row>
    <row r="380" spans="1:51" x14ac:dyDescent="0.2">
      <c r="A380" s="1"/>
      <c r="B380" s="57" t="str">
        <f>$B$62</f>
        <v>項目6</v>
      </c>
      <c r="C380" s="20"/>
      <c r="D380" s="8"/>
      <c r="E380" s="8"/>
      <c r="F380" s="8"/>
      <c r="G380" s="20"/>
      <c r="H380" s="8"/>
      <c r="I380" s="8"/>
      <c r="J380" s="8"/>
      <c r="K380" s="20"/>
      <c r="L380" s="8"/>
      <c r="M380" s="8"/>
      <c r="N380" s="8"/>
      <c r="O380" s="20"/>
      <c r="P380" s="8"/>
      <c r="Q380" s="8"/>
      <c r="R380" s="8"/>
      <c r="S380" s="20"/>
      <c r="T380" s="8"/>
      <c r="U380" s="8"/>
      <c r="V380" s="8"/>
      <c r="W380" s="20"/>
      <c r="X380" s="8"/>
      <c r="Y380" s="8"/>
      <c r="Z380" s="8"/>
      <c r="AA380" s="20"/>
      <c r="AB380" s="8"/>
      <c r="AC380" s="8"/>
      <c r="AD380" s="8"/>
      <c r="AE380" s="20"/>
      <c r="AF380" s="8"/>
      <c r="AG380" s="8"/>
      <c r="AH380" s="8"/>
      <c r="AI380" s="20"/>
      <c r="AJ380" s="8"/>
      <c r="AK380" s="8"/>
      <c r="AL380" s="8"/>
      <c r="AM380" s="20"/>
      <c r="AN380" s="8"/>
      <c r="AO380" s="8"/>
      <c r="AP380" s="8"/>
      <c r="AQ380" s="20"/>
      <c r="AR380" s="8"/>
      <c r="AS380" s="8"/>
      <c r="AT380" s="8"/>
      <c r="AU380" s="20"/>
      <c r="AV380" s="8"/>
      <c r="AW380" s="8"/>
      <c r="AX380" s="52"/>
      <c r="AY380" s="1"/>
    </row>
    <row r="381" spans="1:51" x14ac:dyDescent="0.2">
      <c r="A381" s="1"/>
      <c r="B381" s="57" t="str">
        <f>$B$63</f>
        <v>項目7</v>
      </c>
      <c r="C381" s="20"/>
      <c r="D381" s="8"/>
      <c r="E381" s="8"/>
      <c r="F381" s="8"/>
      <c r="G381" s="20"/>
      <c r="H381" s="8"/>
      <c r="I381" s="8"/>
      <c r="J381" s="8"/>
      <c r="K381" s="20"/>
      <c r="L381" s="8"/>
      <c r="M381" s="8"/>
      <c r="N381" s="8"/>
      <c r="O381" s="20"/>
      <c r="P381" s="8"/>
      <c r="Q381" s="8"/>
      <c r="R381" s="8"/>
      <c r="S381" s="20"/>
      <c r="T381" s="8"/>
      <c r="U381" s="8"/>
      <c r="V381" s="8"/>
      <c r="W381" s="20"/>
      <c r="X381" s="8"/>
      <c r="Y381" s="8"/>
      <c r="Z381" s="8"/>
      <c r="AA381" s="20"/>
      <c r="AB381" s="8"/>
      <c r="AC381" s="8"/>
      <c r="AD381" s="8"/>
      <c r="AE381" s="20"/>
      <c r="AF381" s="8"/>
      <c r="AG381" s="8"/>
      <c r="AH381" s="8"/>
      <c r="AI381" s="20"/>
      <c r="AJ381" s="8"/>
      <c r="AK381" s="8"/>
      <c r="AL381" s="8"/>
      <c r="AM381" s="20"/>
      <c r="AN381" s="8"/>
      <c r="AO381" s="8"/>
      <c r="AP381" s="8"/>
      <c r="AQ381" s="20"/>
      <c r="AR381" s="8"/>
      <c r="AS381" s="8"/>
      <c r="AT381" s="8"/>
      <c r="AU381" s="20"/>
      <c r="AV381" s="8"/>
      <c r="AW381" s="8"/>
      <c r="AX381" s="52"/>
      <c r="AY381" s="1"/>
    </row>
    <row r="382" spans="1:51" x14ac:dyDescent="0.2">
      <c r="A382" s="1"/>
      <c r="B382" s="57" t="str">
        <f>$B$64</f>
        <v>項目8</v>
      </c>
      <c r="C382" s="20"/>
      <c r="D382" s="8"/>
      <c r="E382" s="8"/>
      <c r="F382" s="8"/>
      <c r="G382" s="20"/>
      <c r="H382" s="8"/>
      <c r="I382" s="8"/>
      <c r="J382" s="8"/>
      <c r="K382" s="20"/>
      <c r="L382" s="8"/>
      <c r="M382" s="8"/>
      <c r="N382" s="8"/>
      <c r="O382" s="20"/>
      <c r="P382" s="8"/>
      <c r="Q382" s="8"/>
      <c r="R382" s="8"/>
      <c r="S382" s="20"/>
      <c r="T382" s="8"/>
      <c r="U382" s="8"/>
      <c r="V382" s="8"/>
      <c r="W382" s="20"/>
      <c r="X382" s="8"/>
      <c r="Y382" s="8"/>
      <c r="Z382" s="8"/>
      <c r="AA382" s="20"/>
      <c r="AB382" s="8"/>
      <c r="AC382" s="8"/>
      <c r="AD382" s="8"/>
      <c r="AE382" s="20"/>
      <c r="AF382" s="8"/>
      <c r="AG382" s="8"/>
      <c r="AH382" s="8"/>
      <c r="AI382" s="20"/>
      <c r="AJ382" s="8"/>
      <c r="AK382" s="8"/>
      <c r="AL382" s="8"/>
      <c r="AM382" s="20"/>
      <c r="AN382" s="8"/>
      <c r="AO382" s="8"/>
      <c r="AP382" s="8"/>
      <c r="AQ382" s="20"/>
      <c r="AR382" s="8"/>
      <c r="AS382" s="8"/>
      <c r="AT382" s="8"/>
      <c r="AU382" s="20"/>
      <c r="AV382" s="8"/>
      <c r="AW382" s="8"/>
      <c r="AX382" s="52"/>
      <c r="AY382" s="1"/>
    </row>
    <row r="383" spans="1:51" x14ac:dyDescent="0.2">
      <c r="A383" s="1"/>
      <c r="B383" s="57" t="str">
        <f>$B$65</f>
        <v>項目9</v>
      </c>
      <c r="C383" s="20"/>
      <c r="D383" s="8"/>
      <c r="E383" s="8"/>
      <c r="F383" s="8"/>
      <c r="G383" s="20"/>
      <c r="H383" s="8"/>
      <c r="I383" s="8"/>
      <c r="J383" s="8"/>
      <c r="K383" s="20"/>
      <c r="L383" s="8"/>
      <c r="M383" s="8"/>
      <c r="N383" s="8"/>
      <c r="O383" s="20"/>
      <c r="P383" s="8"/>
      <c r="Q383" s="8"/>
      <c r="R383" s="8"/>
      <c r="S383" s="20"/>
      <c r="T383" s="8"/>
      <c r="U383" s="8"/>
      <c r="V383" s="8"/>
      <c r="W383" s="20"/>
      <c r="X383" s="8"/>
      <c r="Y383" s="8"/>
      <c r="Z383" s="8"/>
      <c r="AA383" s="20"/>
      <c r="AB383" s="8"/>
      <c r="AC383" s="8"/>
      <c r="AD383" s="8"/>
      <c r="AE383" s="20"/>
      <c r="AF383" s="8"/>
      <c r="AG383" s="8"/>
      <c r="AH383" s="8"/>
      <c r="AI383" s="20"/>
      <c r="AJ383" s="8"/>
      <c r="AK383" s="8"/>
      <c r="AL383" s="8"/>
      <c r="AM383" s="20"/>
      <c r="AN383" s="8"/>
      <c r="AO383" s="8"/>
      <c r="AP383" s="8"/>
      <c r="AQ383" s="20"/>
      <c r="AR383" s="8"/>
      <c r="AS383" s="8"/>
      <c r="AT383" s="8"/>
      <c r="AU383" s="20"/>
      <c r="AV383" s="8"/>
      <c r="AW383" s="8"/>
      <c r="AX383" s="52"/>
      <c r="AY383" s="1"/>
    </row>
    <row r="384" spans="1:51" x14ac:dyDescent="0.2">
      <c r="A384" s="1"/>
      <c r="B384" s="57" t="str">
        <f>$B$66</f>
        <v>項目10</v>
      </c>
      <c r="C384" s="20"/>
      <c r="D384" s="8"/>
      <c r="E384" s="8"/>
      <c r="F384" s="8"/>
      <c r="G384" s="20"/>
      <c r="H384" s="8"/>
      <c r="I384" s="8"/>
      <c r="J384" s="8"/>
      <c r="K384" s="20"/>
      <c r="L384" s="8"/>
      <c r="M384" s="8"/>
      <c r="N384" s="8"/>
      <c r="O384" s="20"/>
      <c r="P384" s="8"/>
      <c r="Q384" s="8"/>
      <c r="R384" s="8"/>
      <c r="S384" s="20"/>
      <c r="T384" s="8"/>
      <c r="U384" s="8"/>
      <c r="V384" s="8"/>
      <c r="W384" s="20"/>
      <c r="X384" s="8"/>
      <c r="Y384" s="8"/>
      <c r="Z384" s="8"/>
      <c r="AA384" s="20"/>
      <c r="AB384" s="8"/>
      <c r="AC384" s="8"/>
      <c r="AD384" s="8"/>
      <c r="AE384" s="20"/>
      <c r="AF384" s="8"/>
      <c r="AG384" s="8"/>
      <c r="AH384" s="8"/>
      <c r="AI384" s="20"/>
      <c r="AJ384" s="8"/>
      <c r="AK384" s="8"/>
      <c r="AL384" s="8"/>
      <c r="AM384" s="20"/>
      <c r="AN384" s="8"/>
      <c r="AO384" s="8"/>
      <c r="AP384" s="8"/>
      <c r="AQ384" s="20"/>
      <c r="AR384" s="8"/>
      <c r="AS384" s="8"/>
      <c r="AT384" s="8"/>
      <c r="AU384" s="20"/>
      <c r="AV384" s="8"/>
      <c r="AW384" s="8"/>
      <c r="AX384" s="52"/>
      <c r="AY384" s="1"/>
    </row>
    <row r="385" spans="1:51" x14ac:dyDescent="0.2">
      <c r="A385" s="1"/>
      <c r="B385" s="57" t="str">
        <f>$B$67</f>
        <v>項目11</v>
      </c>
      <c r="C385" s="20"/>
      <c r="D385" s="8"/>
      <c r="E385" s="8"/>
      <c r="F385" s="8"/>
      <c r="G385" s="20"/>
      <c r="H385" s="8"/>
      <c r="I385" s="8"/>
      <c r="J385" s="8"/>
      <c r="K385" s="20"/>
      <c r="L385" s="8"/>
      <c r="M385" s="8"/>
      <c r="N385" s="8"/>
      <c r="O385" s="20"/>
      <c r="P385" s="8"/>
      <c r="Q385" s="8"/>
      <c r="R385" s="8"/>
      <c r="S385" s="20"/>
      <c r="T385" s="8"/>
      <c r="U385" s="8"/>
      <c r="V385" s="8"/>
      <c r="W385" s="20"/>
      <c r="X385" s="8"/>
      <c r="Y385" s="8"/>
      <c r="Z385" s="8"/>
      <c r="AA385" s="20"/>
      <c r="AB385" s="8"/>
      <c r="AC385" s="8"/>
      <c r="AD385" s="8"/>
      <c r="AE385" s="20"/>
      <c r="AF385" s="8"/>
      <c r="AG385" s="8"/>
      <c r="AH385" s="8"/>
      <c r="AI385" s="20"/>
      <c r="AJ385" s="8"/>
      <c r="AK385" s="8"/>
      <c r="AL385" s="8"/>
      <c r="AM385" s="20"/>
      <c r="AN385" s="8"/>
      <c r="AO385" s="8"/>
      <c r="AP385" s="8"/>
      <c r="AQ385" s="20"/>
      <c r="AR385" s="8"/>
      <c r="AS385" s="8"/>
      <c r="AT385" s="8"/>
      <c r="AU385" s="20"/>
      <c r="AV385" s="8"/>
      <c r="AW385" s="8"/>
      <c r="AX385" s="52"/>
      <c r="AY385" s="1"/>
    </row>
    <row r="386" spans="1:51" x14ac:dyDescent="0.2">
      <c r="A386" s="1"/>
      <c r="B386" s="57" t="str">
        <f>$B$68</f>
        <v>項目12</v>
      </c>
      <c r="C386" s="20"/>
      <c r="D386" s="8"/>
      <c r="E386" s="8"/>
      <c r="F386" s="8"/>
      <c r="G386" s="20"/>
      <c r="H386" s="8"/>
      <c r="I386" s="8"/>
      <c r="J386" s="8"/>
      <c r="K386" s="20"/>
      <c r="L386" s="8"/>
      <c r="M386" s="8"/>
      <c r="N386" s="8"/>
      <c r="O386" s="20"/>
      <c r="P386" s="8"/>
      <c r="Q386" s="8"/>
      <c r="R386" s="8"/>
      <c r="S386" s="20"/>
      <c r="T386" s="8"/>
      <c r="U386" s="8"/>
      <c r="V386" s="8"/>
      <c r="W386" s="20"/>
      <c r="X386" s="8"/>
      <c r="Y386" s="8"/>
      <c r="Z386" s="8"/>
      <c r="AA386" s="20"/>
      <c r="AB386" s="8"/>
      <c r="AC386" s="8"/>
      <c r="AD386" s="8"/>
      <c r="AE386" s="20"/>
      <c r="AF386" s="8"/>
      <c r="AG386" s="8"/>
      <c r="AH386" s="8"/>
      <c r="AI386" s="20"/>
      <c r="AJ386" s="8"/>
      <c r="AK386" s="8"/>
      <c r="AL386" s="8"/>
      <c r="AM386" s="20"/>
      <c r="AN386" s="8"/>
      <c r="AO386" s="8"/>
      <c r="AP386" s="8"/>
      <c r="AQ386" s="20"/>
      <c r="AR386" s="8"/>
      <c r="AS386" s="8"/>
      <c r="AT386" s="8"/>
      <c r="AU386" s="20"/>
      <c r="AV386" s="8"/>
      <c r="AW386" s="8"/>
      <c r="AX386" s="52"/>
      <c r="AY386" s="1"/>
    </row>
    <row r="387" spans="1:51" x14ac:dyDescent="0.2">
      <c r="A387" s="1"/>
      <c r="B387" s="57" t="str">
        <f>$B$69</f>
        <v>項目13</v>
      </c>
      <c r="C387" s="20"/>
      <c r="D387" s="8"/>
      <c r="E387" s="8"/>
      <c r="F387" s="8"/>
      <c r="G387" s="20"/>
      <c r="H387" s="8"/>
      <c r="I387" s="8"/>
      <c r="J387" s="8"/>
      <c r="K387" s="20"/>
      <c r="L387" s="8"/>
      <c r="M387" s="8"/>
      <c r="N387" s="8"/>
      <c r="O387" s="20"/>
      <c r="P387" s="8"/>
      <c r="Q387" s="8"/>
      <c r="R387" s="8"/>
      <c r="S387" s="20"/>
      <c r="T387" s="8"/>
      <c r="U387" s="8"/>
      <c r="V387" s="8"/>
      <c r="W387" s="20"/>
      <c r="X387" s="8"/>
      <c r="Y387" s="8"/>
      <c r="Z387" s="8"/>
      <c r="AA387" s="20"/>
      <c r="AB387" s="8"/>
      <c r="AC387" s="8"/>
      <c r="AD387" s="8"/>
      <c r="AE387" s="20"/>
      <c r="AF387" s="8"/>
      <c r="AG387" s="8"/>
      <c r="AH387" s="8"/>
      <c r="AI387" s="20"/>
      <c r="AJ387" s="8"/>
      <c r="AK387" s="8"/>
      <c r="AL387" s="8"/>
      <c r="AM387" s="20"/>
      <c r="AN387" s="8"/>
      <c r="AO387" s="8"/>
      <c r="AP387" s="8"/>
      <c r="AQ387" s="20"/>
      <c r="AR387" s="8"/>
      <c r="AS387" s="8"/>
      <c r="AT387" s="8"/>
      <c r="AU387" s="20"/>
      <c r="AV387" s="8"/>
      <c r="AW387" s="8"/>
      <c r="AX387" s="52"/>
      <c r="AY387" s="1"/>
    </row>
    <row r="388" spans="1:51" x14ac:dyDescent="0.2">
      <c r="A388" s="1"/>
      <c r="B388" s="57" t="str">
        <f>$B$70</f>
        <v>項目14</v>
      </c>
      <c r="C388" s="20"/>
      <c r="D388" s="8"/>
      <c r="E388" s="8"/>
      <c r="F388" s="8"/>
      <c r="G388" s="20"/>
      <c r="H388" s="8"/>
      <c r="I388" s="8"/>
      <c r="J388" s="8"/>
      <c r="K388" s="20"/>
      <c r="L388" s="8"/>
      <c r="M388" s="8"/>
      <c r="N388" s="8"/>
      <c r="O388" s="20"/>
      <c r="P388" s="8"/>
      <c r="Q388" s="8"/>
      <c r="R388" s="8"/>
      <c r="S388" s="20"/>
      <c r="T388" s="8"/>
      <c r="U388" s="8"/>
      <c r="V388" s="8"/>
      <c r="W388" s="20"/>
      <c r="X388" s="8"/>
      <c r="Y388" s="8"/>
      <c r="Z388" s="8"/>
      <c r="AA388" s="20"/>
      <c r="AB388" s="8"/>
      <c r="AC388" s="8"/>
      <c r="AD388" s="8"/>
      <c r="AE388" s="20"/>
      <c r="AF388" s="8"/>
      <c r="AG388" s="8"/>
      <c r="AH388" s="8"/>
      <c r="AI388" s="20"/>
      <c r="AJ388" s="8"/>
      <c r="AK388" s="8"/>
      <c r="AL388" s="8"/>
      <c r="AM388" s="20"/>
      <c r="AN388" s="8"/>
      <c r="AO388" s="8"/>
      <c r="AP388" s="8"/>
      <c r="AQ388" s="20"/>
      <c r="AR388" s="8"/>
      <c r="AS388" s="8"/>
      <c r="AT388" s="8"/>
      <c r="AU388" s="20"/>
      <c r="AV388" s="8"/>
      <c r="AW388" s="8"/>
      <c r="AX388" s="52"/>
      <c r="AY388" s="1"/>
    </row>
    <row r="389" spans="1:51" x14ac:dyDescent="0.2">
      <c r="A389" s="1"/>
      <c r="B389" s="57" t="str">
        <f>$B$71</f>
        <v>項目15</v>
      </c>
      <c r="C389" s="20"/>
      <c r="D389" s="8"/>
      <c r="E389" s="8"/>
      <c r="F389" s="8"/>
      <c r="G389" s="20"/>
      <c r="H389" s="8"/>
      <c r="I389" s="8"/>
      <c r="J389" s="8"/>
      <c r="K389" s="20"/>
      <c r="L389" s="8"/>
      <c r="M389" s="8"/>
      <c r="N389" s="8"/>
      <c r="O389" s="20"/>
      <c r="P389" s="8"/>
      <c r="Q389" s="8"/>
      <c r="R389" s="8"/>
      <c r="S389" s="20"/>
      <c r="T389" s="8"/>
      <c r="U389" s="8"/>
      <c r="V389" s="8"/>
      <c r="W389" s="20"/>
      <c r="X389" s="8"/>
      <c r="Y389" s="8"/>
      <c r="Z389" s="8"/>
      <c r="AA389" s="20"/>
      <c r="AB389" s="8"/>
      <c r="AC389" s="8"/>
      <c r="AD389" s="8"/>
      <c r="AE389" s="20"/>
      <c r="AF389" s="8"/>
      <c r="AG389" s="8"/>
      <c r="AH389" s="8"/>
      <c r="AI389" s="20"/>
      <c r="AJ389" s="8"/>
      <c r="AK389" s="8"/>
      <c r="AL389" s="8"/>
      <c r="AM389" s="20"/>
      <c r="AN389" s="8"/>
      <c r="AO389" s="8"/>
      <c r="AP389" s="8"/>
      <c r="AQ389" s="20"/>
      <c r="AR389" s="8"/>
      <c r="AS389" s="8"/>
      <c r="AT389" s="8"/>
      <c r="AU389" s="20"/>
      <c r="AV389" s="8"/>
      <c r="AW389" s="8"/>
      <c r="AX389" s="52"/>
      <c r="AY389" s="1"/>
    </row>
    <row r="390" spans="1:51" x14ac:dyDescent="0.2">
      <c r="A390" s="1"/>
      <c r="B390" s="57" t="str">
        <f>$B$72</f>
        <v>項目16</v>
      </c>
      <c r="C390" s="20"/>
      <c r="D390" s="8"/>
      <c r="E390" s="8"/>
      <c r="F390" s="8"/>
      <c r="G390" s="20"/>
      <c r="H390" s="8"/>
      <c r="I390" s="8"/>
      <c r="J390" s="8"/>
      <c r="K390" s="20"/>
      <c r="L390" s="8"/>
      <c r="M390" s="8"/>
      <c r="N390" s="8"/>
      <c r="O390" s="20"/>
      <c r="P390" s="8"/>
      <c r="Q390" s="8"/>
      <c r="R390" s="8"/>
      <c r="S390" s="20"/>
      <c r="T390" s="8"/>
      <c r="U390" s="8"/>
      <c r="V390" s="8"/>
      <c r="W390" s="20"/>
      <c r="X390" s="8"/>
      <c r="Y390" s="8"/>
      <c r="Z390" s="8"/>
      <c r="AA390" s="20"/>
      <c r="AB390" s="8"/>
      <c r="AC390" s="8"/>
      <c r="AD390" s="8"/>
      <c r="AE390" s="20"/>
      <c r="AF390" s="8"/>
      <c r="AG390" s="8"/>
      <c r="AH390" s="8"/>
      <c r="AI390" s="20"/>
      <c r="AJ390" s="8"/>
      <c r="AK390" s="8"/>
      <c r="AL390" s="8"/>
      <c r="AM390" s="20"/>
      <c r="AN390" s="8"/>
      <c r="AO390" s="8"/>
      <c r="AP390" s="8"/>
      <c r="AQ390" s="20"/>
      <c r="AR390" s="8"/>
      <c r="AS390" s="8"/>
      <c r="AT390" s="8"/>
      <c r="AU390" s="20"/>
      <c r="AV390" s="8"/>
      <c r="AW390" s="8"/>
      <c r="AX390" s="52"/>
      <c r="AY390" s="1"/>
    </row>
    <row r="391" spans="1:51" x14ac:dyDescent="0.2">
      <c r="A391" s="1"/>
      <c r="B391" s="57" t="str">
        <f>$B$73</f>
        <v>項目17</v>
      </c>
      <c r="C391" s="20"/>
      <c r="D391" s="8"/>
      <c r="E391" s="8"/>
      <c r="F391" s="8"/>
      <c r="G391" s="20"/>
      <c r="H391" s="8"/>
      <c r="I391" s="8"/>
      <c r="J391" s="8"/>
      <c r="K391" s="20"/>
      <c r="L391" s="8"/>
      <c r="M391" s="8"/>
      <c r="N391" s="8"/>
      <c r="O391" s="20"/>
      <c r="P391" s="8"/>
      <c r="Q391" s="8"/>
      <c r="R391" s="8"/>
      <c r="S391" s="20"/>
      <c r="T391" s="8"/>
      <c r="U391" s="8"/>
      <c r="V391" s="8"/>
      <c r="W391" s="20"/>
      <c r="X391" s="8"/>
      <c r="Y391" s="8"/>
      <c r="Z391" s="8"/>
      <c r="AA391" s="20"/>
      <c r="AB391" s="8"/>
      <c r="AC391" s="8"/>
      <c r="AD391" s="8"/>
      <c r="AE391" s="20"/>
      <c r="AF391" s="8"/>
      <c r="AG391" s="8"/>
      <c r="AH391" s="8"/>
      <c r="AI391" s="20"/>
      <c r="AJ391" s="8"/>
      <c r="AK391" s="8"/>
      <c r="AL391" s="8"/>
      <c r="AM391" s="20"/>
      <c r="AN391" s="8"/>
      <c r="AO391" s="8"/>
      <c r="AP391" s="8"/>
      <c r="AQ391" s="20"/>
      <c r="AR391" s="8"/>
      <c r="AS391" s="8"/>
      <c r="AT391" s="8"/>
      <c r="AU391" s="20"/>
      <c r="AV391" s="8"/>
      <c r="AW391" s="8"/>
      <c r="AX391" s="52"/>
      <c r="AY391" s="1"/>
    </row>
    <row r="392" spans="1:51" x14ac:dyDescent="0.2">
      <c r="A392" s="1"/>
      <c r="B392" s="57" t="str">
        <f>$B$74</f>
        <v>項目18</v>
      </c>
      <c r="C392" s="20"/>
      <c r="D392" s="8"/>
      <c r="E392" s="8"/>
      <c r="F392" s="8"/>
      <c r="G392" s="20"/>
      <c r="H392" s="8"/>
      <c r="I392" s="8"/>
      <c r="J392" s="8"/>
      <c r="K392" s="20"/>
      <c r="L392" s="8"/>
      <c r="M392" s="8"/>
      <c r="N392" s="8"/>
      <c r="O392" s="20"/>
      <c r="P392" s="8"/>
      <c r="Q392" s="8"/>
      <c r="R392" s="8"/>
      <c r="S392" s="20"/>
      <c r="T392" s="8"/>
      <c r="U392" s="8"/>
      <c r="V392" s="8"/>
      <c r="W392" s="20"/>
      <c r="X392" s="8"/>
      <c r="Y392" s="8"/>
      <c r="Z392" s="8"/>
      <c r="AA392" s="20"/>
      <c r="AB392" s="8"/>
      <c r="AC392" s="8"/>
      <c r="AD392" s="8"/>
      <c r="AE392" s="20"/>
      <c r="AF392" s="8"/>
      <c r="AG392" s="8"/>
      <c r="AH392" s="8"/>
      <c r="AI392" s="20"/>
      <c r="AJ392" s="8"/>
      <c r="AK392" s="8"/>
      <c r="AL392" s="8"/>
      <c r="AM392" s="20"/>
      <c r="AN392" s="8"/>
      <c r="AO392" s="8"/>
      <c r="AP392" s="8"/>
      <c r="AQ392" s="20"/>
      <c r="AR392" s="8"/>
      <c r="AS392" s="8"/>
      <c r="AT392" s="8"/>
      <c r="AU392" s="20"/>
      <c r="AV392" s="8"/>
      <c r="AW392" s="8"/>
      <c r="AX392" s="52"/>
      <c r="AY392" s="1"/>
    </row>
    <row r="393" spans="1:51" x14ac:dyDescent="0.2">
      <c r="A393" s="1"/>
      <c r="B393" s="57" t="str">
        <f>$B$75</f>
        <v>項目19</v>
      </c>
      <c r="C393" s="20"/>
      <c r="D393" s="8"/>
      <c r="E393" s="8"/>
      <c r="F393" s="8"/>
      <c r="G393" s="20"/>
      <c r="H393" s="8"/>
      <c r="I393" s="8"/>
      <c r="J393" s="8"/>
      <c r="K393" s="20"/>
      <c r="L393" s="8"/>
      <c r="M393" s="8"/>
      <c r="N393" s="8"/>
      <c r="O393" s="20"/>
      <c r="P393" s="8"/>
      <c r="Q393" s="8"/>
      <c r="R393" s="8"/>
      <c r="S393" s="20"/>
      <c r="T393" s="8"/>
      <c r="U393" s="8"/>
      <c r="V393" s="8"/>
      <c r="W393" s="20"/>
      <c r="X393" s="8"/>
      <c r="Y393" s="8"/>
      <c r="Z393" s="8"/>
      <c r="AA393" s="20"/>
      <c r="AB393" s="8"/>
      <c r="AC393" s="8"/>
      <c r="AD393" s="8"/>
      <c r="AE393" s="20"/>
      <c r="AF393" s="8"/>
      <c r="AG393" s="8"/>
      <c r="AH393" s="8"/>
      <c r="AI393" s="20"/>
      <c r="AJ393" s="8"/>
      <c r="AK393" s="8"/>
      <c r="AL393" s="8"/>
      <c r="AM393" s="20"/>
      <c r="AN393" s="8"/>
      <c r="AO393" s="8"/>
      <c r="AP393" s="8"/>
      <c r="AQ393" s="20"/>
      <c r="AR393" s="8"/>
      <c r="AS393" s="8"/>
      <c r="AT393" s="8"/>
      <c r="AU393" s="20"/>
      <c r="AV393" s="8"/>
      <c r="AW393" s="8"/>
      <c r="AX393" s="52"/>
      <c r="AY393" s="1"/>
    </row>
    <row r="394" spans="1:51" x14ac:dyDescent="0.2">
      <c r="A394" s="1"/>
      <c r="B394" s="57" t="str">
        <f>$B$76</f>
        <v>項目20</v>
      </c>
      <c r="C394" s="20"/>
      <c r="D394" s="8"/>
      <c r="E394" s="8"/>
      <c r="F394" s="8"/>
      <c r="G394" s="20"/>
      <c r="H394" s="8"/>
      <c r="I394" s="8"/>
      <c r="J394" s="8"/>
      <c r="K394" s="20"/>
      <c r="L394" s="8"/>
      <c r="M394" s="8"/>
      <c r="N394" s="8"/>
      <c r="O394" s="20"/>
      <c r="P394" s="8"/>
      <c r="Q394" s="8"/>
      <c r="R394" s="8"/>
      <c r="S394" s="20"/>
      <c r="T394" s="8"/>
      <c r="U394" s="8"/>
      <c r="V394" s="8"/>
      <c r="W394" s="20"/>
      <c r="X394" s="8"/>
      <c r="Y394" s="8"/>
      <c r="Z394" s="8"/>
      <c r="AA394" s="20"/>
      <c r="AB394" s="8"/>
      <c r="AC394" s="8"/>
      <c r="AD394" s="8"/>
      <c r="AE394" s="20"/>
      <c r="AF394" s="8"/>
      <c r="AG394" s="8"/>
      <c r="AH394" s="8"/>
      <c r="AI394" s="20"/>
      <c r="AJ394" s="8"/>
      <c r="AK394" s="8"/>
      <c r="AL394" s="8"/>
      <c r="AM394" s="20"/>
      <c r="AN394" s="8"/>
      <c r="AO394" s="8"/>
      <c r="AP394" s="8"/>
      <c r="AQ394" s="20"/>
      <c r="AR394" s="8"/>
      <c r="AS394" s="8"/>
      <c r="AT394" s="8"/>
      <c r="AU394" s="20"/>
      <c r="AV394" s="8"/>
      <c r="AW394" s="8"/>
      <c r="AX394" s="52"/>
      <c r="AY394" s="1"/>
    </row>
    <row r="395" spans="1:51" x14ac:dyDescent="0.2">
      <c r="A395" s="1"/>
      <c r="B395" s="57" t="str">
        <f>$B$77</f>
        <v>項目21</v>
      </c>
      <c r="C395" s="20"/>
      <c r="D395" s="8"/>
      <c r="E395" s="8"/>
      <c r="F395" s="8"/>
      <c r="G395" s="20"/>
      <c r="H395" s="8"/>
      <c r="I395" s="8"/>
      <c r="J395" s="8"/>
      <c r="K395" s="20"/>
      <c r="L395" s="8"/>
      <c r="M395" s="8"/>
      <c r="N395" s="8"/>
      <c r="O395" s="20"/>
      <c r="P395" s="8"/>
      <c r="Q395" s="8"/>
      <c r="R395" s="8"/>
      <c r="S395" s="20"/>
      <c r="T395" s="8"/>
      <c r="U395" s="8"/>
      <c r="V395" s="8"/>
      <c r="W395" s="20"/>
      <c r="X395" s="8"/>
      <c r="Y395" s="8"/>
      <c r="Z395" s="8"/>
      <c r="AA395" s="20"/>
      <c r="AB395" s="8"/>
      <c r="AC395" s="8"/>
      <c r="AD395" s="8"/>
      <c r="AE395" s="20"/>
      <c r="AF395" s="8"/>
      <c r="AG395" s="8"/>
      <c r="AH395" s="8"/>
      <c r="AI395" s="20"/>
      <c r="AJ395" s="8"/>
      <c r="AK395" s="8"/>
      <c r="AL395" s="8"/>
      <c r="AM395" s="20"/>
      <c r="AN395" s="8"/>
      <c r="AO395" s="8"/>
      <c r="AP395" s="8"/>
      <c r="AQ395" s="20"/>
      <c r="AR395" s="8"/>
      <c r="AS395" s="8"/>
      <c r="AT395" s="8"/>
      <c r="AU395" s="20"/>
      <c r="AV395" s="8"/>
      <c r="AW395" s="8"/>
      <c r="AX395" s="52"/>
      <c r="AY395" s="1"/>
    </row>
    <row r="396" spans="1:51" x14ac:dyDescent="0.2">
      <c r="A396" s="1"/>
      <c r="B396" s="57" t="str">
        <f>$B$78</f>
        <v>項目22</v>
      </c>
      <c r="C396" s="20"/>
      <c r="D396" s="8"/>
      <c r="E396" s="8"/>
      <c r="F396" s="8"/>
      <c r="G396" s="20"/>
      <c r="H396" s="8"/>
      <c r="I396" s="8"/>
      <c r="J396" s="8"/>
      <c r="K396" s="20"/>
      <c r="L396" s="8"/>
      <c r="M396" s="8"/>
      <c r="N396" s="8"/>
      <c r="O396" s="20"/>
      <c r="P396" s="8"/>
      <c r="Q396" s="8"/>
      <c r="R396" s="8"/>
      <c r="S396" s="20"/>
      <c r="T396" s="8"/>
      <c r="U396" s="8"/>
      <c r="V396" s="8"/>
      <c r="W396" s="20"/>
      <c r="X396" s="8"/>
      <c r="Y396" s="8"/>
      <c r="Z396" s="8"/>
      <c r="AA396" s="20"/>
      <c r="AB396" s="8"/>
      <c r="AC396" s="8"/>
      <c r="AD396" s="8"/>
      <c r="AE396" s="20"/>
      <c r="AF396" s="8"/>
      <c r="AG396" s="8"/>
      <c r="AH396" s="8"/>
      <c r="AI396" s="20"/>
      <c r="AJ396" s="8"/>
      <c r="AK396" s="8"/>
      <c r="AL396" s="8"/>
      <c r="AM396" s="20"/>
      <c r="AN396" s="8"/>
      <c r="AO396" s="8"/>
      <c r="AP396" s="8"/>
      <c r="AQ396" s="20"/>
      <c r="AR396" s="8"/>
      <c r="AS396" s="8"/>
      <c r="AT396" s="8"/>
      <c r="AU396" s="20"/>
      <c r="AV396" s="8"/>
      <c r="AW396" s="8"/>
      <c r="AX396" s="52"/>
      <c r="AY396" s="1"/>
    </row>
    <row r="397" spans="1:51" x14ac:dyDescent="0.2">
      <c r="A397" s="1"/>
      <c r="B397" s="57" t="str">
        <f>$B$79</f>
        <v>項目23</v>
      </c>
      <c r="C397" s="20"/>
      <c r="D397" s="8"/>
      <c r="E397" s="8"/>
      <c r="F397" s="8"/>
      <c r="G397" s="20"/>
      <c r="H397" s="8"/>
      <c r="I397" s="8"/>
      <c r="J397" s="8"/>
      <c r="K397" s="20"/>
      <c r="L397" s="8"/>
      <c r="M397" s="8"/>
      <c r="N397" s="8"/>
      <c r="O397" s="20"/>
      <c r="P397" s="8"/>
      <c r="Q397" s="8"/>
      <c r="R397" s="8"/>
      <c r="S397" s="20"/>
      <c r="T397" s="8"/>
      <c r="U397" s="8"/>
      <c r="V397" s="8"/>
      <c r="W397" s="20"/>
      <c r="X397" s="8"/>
      <c r="Y397" s="8"/>
      <c r="Z397" s="8"/>
      <c r="AA397" s="20"/>
      <c r="AB397" s="8"/>
      <c r="AC397" s="8"/>
      <c r="AD397" s="8"/>
      <c r="AE397" s="20"/>
      <c r="AF397" s="8"/>
      <c r="AG397" s="8"/>
      <c r="AH397" s="8"/>
      <c r="AI397" s="20"/>
      <c r="AJ397" s="8"/>
      <c r="AK397" s="8"/>
      <c r="AL397" s="8"/>
      <c r="AM397" s="20"/>
      <c r="AN397" s="8"/>
      <c r="AO397" s="8"/>
      <c r="AP397" s="8"/>
      <c r="AQ397" s="20"/>
      <c r="AR397" s="8"/>
      <c r="AS397" s="8"/>
      <c r="AT397" s="8"/>
      <c r="AU397" s="20"/>
      <c r="AV397" s="8"/>
      <c r="AW397" s="8"/>
      <c r="AX397" s="52"/>
      <c r="AY397" s="1"/>
    </row>
    <row r="398" spans="1:51" x14ac:dyDescent="0.2">
      <c r="A398" s="1"/>
      <c r="B398" s="57" t="str">
        <f>$B$80</f>
        <v>項目24</v>
      </c>
      <c r="C398" s="20"/>
      <c r="D398" s="8"/>
      <c r="E398" s="8"/>
      <c r="F398" s="8"/>
      <c r="G398" s="20"/>
      <c r="H398" s="8"/>
      <c r="I398" s="8"/>
      <c r="J398" s="8"/>
      <c r="K398" s="20"/>
      <c r="L398" s="8"/>
      <c r="M398" s="8"/>
      <c r="N398" s="8"/>
      <c r="O398" s="20"/>
      <c r="P398" s="8"/>
      <c r="Q398" s="8"/>
      <c r="R398" s="8"/>
      <c r="S398" s="20"/>
      <c r="T398" s="8"/>
      <c r="U398" s="8"/>
      <c r="V398" s="8"/>
      <c r="W398" s="20"/>
      <c r="X398" s="8"/>
      <c r="Y398" s="8"/>
      <c r="Z398" s="8"/>
      <c r="AA398" s="20"/>
      <c r="AB398" s="8"/>
      <c r="AC398" s="8"/>
      <c r="AD398" s="8"/>
      <c r="AE398" s="20"/>
      <c r="AF398" s="8"/>
      <c r="AG398" s="8"/>
      <c r="AH398" s="8"/>
      <c r="AI398" s="20"/>
      <c r="AJ398" s="8"/>
      <c r="AK398" s="8"/>
      <c r="AL398" s="8"/>
      <c r="AM398" s="20"/>
      <c r="AN398" s="8"/>
      <c r="AO398" s="8"/>
      <c r="AP398" s="8"/>
      <c r="AQ398" s="20"/>
      <c r="AR398" s="8"/>
      <c r="AS398" s="8"/>
      <c r="AT398" s="8"/>
      <c r="AU398" s="20"/>
      <c r="AV398" s="8"/>
      <c r="AW398" s="8"/>
      <c r="AX398" s="52"/>
      <c r="AY398" s="1"/>
    </row>
    <row r="399" spans="1:51" x14ac:dyDescent="0.2">
      <c r="A399" s="1"/>
      <c r="B399" s="57" t="str">
        <f>$B$81</f>
        <v>項目25</v>
      </c>
      <c r="C399" s="20"/>
      <c r="D399" s="8"/>
      <c r="E399" s="8"/>
      <c r="F399" s="8"/>
      <c r="G399" s="20"/>
      <c r="H399" s="8"/>
      <c r="I399" s="8"/>
      <c r="J399" s="8"/>
      <c r="K399" s="20"/>
      <c r="L399" s="8"/>
      <c r="M399" s="8"/>
      <c r="N399" s="8"/>
      <c r="O399" s="20"/>
      <c r="P399" s="8"/>
      <c r="Q399" s="8"/>
      <c r="R399" s="8"/>
      <c r="S399" s="20"/>
      <c r="T399" s="8"/>
      <c r="U399" s="8"/>
      <c r="V399" s="8"/>
      <c r="W399" s="20"/>
      <c r="X399" s="8"/>
      <c r="Y399" s="8"/>
      <c r="Z399" s="8"/>
      <c r="AA399" s="20"/>
      <c r="AB399" s="8"/>
      <c r="AC399" s="8"/>
      <c r="AD399" s="8"/>
      <c r="AE399" s="20"/>
      <c r="AF399" s="8"/>
      <c r="AG399" s="8"/>
      <c r="AH399" s="8"/>
      <c r="AI399" s="20"/>
      <c r="AJ399" s="8"/>
      <c r="AK399" s="8"/>
      <c r="AL399" s="8"/>
      <c r="AM399" s="20"/>
      <c r="AN399" s="8"/>
      <c r="AO399" s="8"/>
      <c r="AP399" s="8"/>
      <c r="AQ399" s="20"/>
      <c r="AR399" s="8"/>
      <c r="AS399" s="8"/>
      <c r="AT399" s="8"/>
      <c r="AU399" s="20"/>
      <c r="AV399" s="8"/>
      <c r="AW399" s="8"/>
      <c r="AX399" s="52"/>
      <c r="AY399" s="1"/>
    </row>
    <row r="400" spans="1:51" x14ac:dyDescent="0.2">
      <c r="A400" s="1"/>
      <c r="B400" s="57" t="str">
        <f>$B$82</f>
        <v>項目26</v>
      </c>
      <c r="C400" s="20"/>
      <c r="D400" s="8"/>
      <c r="E400" s="8"/>
      <c r="F400" s="8"/>
      <c r="G400" s="20"/>
      <c r="H400" s="8"/>
      <c r="I400" s="8"/>
      <c r="J400" s="8"/>
      <c r="K400" s="20"/>
      <c r="L400" s="8"/>
      <c r="M400" s="8"/>
      <c r="N400" s="8"/>
      <c r="O400" s="20"/>
      <c r="P400" s="8"/>
      <c r="Q400" s="8"/>
      <c r="R400" s="8"/>
      <c r="S400" s="20"/>
      <c r="T400" s="8"/>
      <c r="U400" s="8"/>
      <c r="V400" s="8"/>
      <c r="W400" s="20"/>
      <c r="X400" s="8"/>
      <c r="Y400" s="8"/>
      <c r="Z400" s="8"/>
      <c r="AA400" s="20"/>
      <c r="AB400" s="8"/>
      <c r="AC400" s="8"/>
      <c r="AD400" s="8"/>
      <c r="AE400" s="20"/>
      <c r="AF400" s="8"/>
      <c r="AG400" s="8"/>
      <c r="AH400" s="8"/>
      <c r="AI400" s="20"/>
      <c r="AJ400" s="8"/>
      <c r="AK400" s="8"/>
      <c r="AL400" s="8"/>
      <c r="AM400" s="20"/>
      <c r="AN400" s="8"/>
      <c r="AO400" s="8"/>
      <c r="AP400" s="8"/>
      <c r="AQ400" s="20"/>
      <c r="AR400" s="8"/>
      <c r="AS400" s="8"/>
      <c r="AT400" s="8"/>
      <c r="AU400" s="20"/>
      <c r="AV400" s="8"/>
      <c r="AW400" s="8"/>
      <c r="AX400" s="52"/>
      <c r="AY400" s="1"/>
    </row>
    <row r="401" spans="1:51" x14ac:dyDescent="0.2">
      <c r="A401" s="1"/>
      <c r="B401" s="57" t="str">
        <f>$B$83</f>
        <v>項目27</v>
      </c>
      <c r="C401" s="20"/>
      <c r="D401" s="8"/>
      <c r="E401" s="8"/>
      <c r="F401" s="8"/>
      <c r="G401" s="20"/>
      <c r="H401" s="8"/>
      <c r="I401" s="8"/>
      <c r="J401" s="8"/>
      <c r="K401" s="20"/>
      <c r="L401" s="8"/>
      <c r="M401" s="8"/>
      <c r="N401" s="8"/>
      <c r="O401" s="20"/>
      <c r="P401" s="8"/>
      <c r="Q401" s="8"/>
      <c r="R401" s="8"/>
      <c r="S401" s="20"/>
      <c r="T401" s="8"/>
      <c r="U401" s="8"/>
      <c r="V401" s="8"/>
      <c r="W401" s="20"/>
      <c r="X401" s="8"/>
      <c r="Y401" s="8"/>
      <c r="Z401" s="8"/>
      <c r="AA401" s="20"/>
      <c r="AB401" s="8"/>
      <c r="AC401" s="8"/>
      <c r="AD401" s="8"/>
      <c r="AE401" s="20"/>
      <c r="AF401" s="8"/>
      <c r="AG401" s="8"/>
      <c r="AH401" s="8"/>
      <c r="AI401" s="20"/>
      <c r="AJ401" s="8"/>
      <c r="AK401" s="8"/>
      <c r="AL401" s="8"/>
      <c r="AM401" s="20"/>
      <c r="AN401" s="8"/>
      <c r="AO401" s="8"/>
      <c r="AP401" s="8"/>
      <c r="AQ401" s="20"/>
      <c r="AR401" s="8"/>
      <c r="AS401" s="8"/>
      <c r="AT401" s="8"/>
      <c r="AU401" s="20"/>
      <c r="AV401" s="8"/>
      <c r="AW401" s="8"/>
      <c r="AX401" s="52"/>
      <c r="AY401" s="1"/>
    </row>
    <row r="402" spans="1:51" x14ac:dyDescent="0.2">
      <c r="A402" s="1"/>
      <c r="B402" s="57" t="str">
        <f>$B$84</f>
        <v>項目28</v>
      </c>
      <c r="C402" s="20"/>
      <c r="D402" s="8"/>
      <c r="E402" s="8"/>
      <c r="F402" s="8"/>
      <c r="G402" s="20"/>
      <c r="H402" s="8"/>
      <c r="I402" s="8"/>
      <c r="J402" s="8"/>
      <c r="K402" s="20"/>
      <c r="L402" s="8"/>
      <c r="M402" s="8"/>
      <c r="N402" s="8"/>
      <c r="O402" s="20"/>
      <c r="P402" s="8"/>
      <c r="Q402" s="8"/>
      <c r="R402" s="8"/>
      <c r="S402" s="20"/>
      <c r="T402" s="8"/>
      <c r="U402" s="8"/>
      <c r="V402" s="8"/>
      <c r="W402" s="20"/>
      <c r="X402" s="8"/>
      <c r="Y402" s="8"/>
      <c r="Z402" s="8"/>
      <c r="AA402" s="20"/>
      <c r="AB402" s="8"/>
      <c r="AC402" s="8"/>
      <c r="AD402" s="8"/>
      <c r="AE402" s="20"/>
      <c r="AF402" s="8"/>
      <c r="AG402" s="8"/>
      <c r="AH402" s="8"/>
      <c r="AI402" s="20"/>
      <c r="AJ402" s="8"/>
      <c r="AK402" s="8"/>
      <c r="AL402" s="8"/>
      <c r="AM402" s="20"/>
      <c r="AN402" s="8"/>
      <c r="AO402" s="8"/>
      <c r="AP402" s="8"/>
      <c r="AQ402" s="20"/>
      <c r="AR402" s="8"/>
      <c r="AS402" s="8"/>
      <c r="AT402" s="8"/>
      <c r="AU402" s="20"/>
      <c r="AV402" s="8"/>
      <c r="AW402" s="8"/>
      <c r="AX402" s="52"/>
      <c r="AY402" s="1"/>
    </row>
    <row r="403" spans="1:51" x14ac:dyDescent="0.2">
      <c r="A403" s="1"/>
      <c r="B403" s="57" t="str">
        <f>$B$85</f>
        <v>項目29</v>
      </c>
      <c r="C403" s="20"/>
      <c r="D403" s="8"/>
      <c r="E403" s="8"/>
      <c r="F403" s="8"/>
      <c r="G403" s="20"/>
      <c r="H403" s="8"/>
      <c r="I403" s="8"/>
      <c r="J403" s="8"/>
      <c r="K403" s="20"/>
      <c r="L403" s="8"/>
      <c r="M403" s="8"/>
      <c r="N403" s="8"/>
      <c r="O403" s="20"/>
      <c r="P403" s="8"/>
      <c r="Q403" s="8"/>
      <c r="R403" s="8"/>
      <c r="S403" s="20"/>
      <c r="T403" s="8"/>
      <c r="U403" s="8"/>
      <c r="V403" s="8"/>
      <c r="W403" s="20"/>
      <c r="X403" s="8"/>
      <c r="Y403" s="8"/>
      <c r="Z403" s="8"/>
      <c r="AA403" s="20"/>
      <c r="AB403" s="8"/>
      <c r="AC403" s="8"/>
      <c r="AD403" s="8"/>
      <c r="AE403" s="20"/>
      <c r="AF403" s="8"/>
      <c r="AG403" s="8"/>
      <c r="AH403" s="8"/>
      <c r="AI403" s="20"/>
      <c r="AJ403" s="8"/>
      <c r="AK403" s="8"/>
      <c r="AL403" s="8"/>
      <c r="AM403" s="20"/>
      <c r="AN403" s="8"/>
      <c r="AO403" s="8"/>
      <c r="AP403" s="8"/>
      <c r="AQ403" s="20"/>
      <c r="AR403" s="8"/>
      <c r="AS403" s="8"/>
      <c r="AT403" s="8"/>
      <c r="AU403" s="20"/>
      <c r="AV403" s="8"/>
      <c r="AW403" s="8"/>
      <c r="AX403" s="52"/>
      <c r="AY403" s="1"/>
    </row>
    <row r="404" spans="1:51" x14ac:dyDescent="0.2">
      <c r="A404" s="1"/>
      <c r="B404" s="57" t="str">
        <f>$B$86</f>
        <v>項目30</v>
      </c>
      <c r="C404" s="20"/>
      <c r="D404" s="8"/>
      <c r="E404" s="8"/>
      <c r="F404" s="8"/>
      <c r="G404" s="20"/>
      <c r="H404" s="8"/>
      <c r="I404" s="8"/>
      <c r="J404" s="8"/>
      <c r="K404" s="20"/>
      <c r="L404" s="8"/>
      <c r="M404" s="8"/>
      <c r="N404" s="8"/>
      <c r="O404" s="20"/>
      <c r="P404" s="8"/>
      <c r="Q404" s="8"/>
      <c r="R404" s="8"/>
      <c r="S404" s="20"/>
      <c r="T404" s="8"/>
      <c r="U404" s="8"/>
      <c r="V404" s="8"/>
      <c r="W404" s="20"/>
      <c r="X404" s="8"/>
      <c r="Y404" s="8"/>
      <c r="Z404" s="8"/>
      <c r="AA404" s="20"/>
      <c r="AB404" s="8"/>
      <c r="AC404" s="8"/>
      <c r="AD404" s="8"/>
      <c r="AE404" s="20"/>
      <c r="AF404" s="8"/>
      <c r="AG404" s="8"/>
      <c r="AH404" s="8"/>
      <c r="AI404" s="20"/>
      <c r="AJ404" s="8"/>
      <c r="AK404" s="8"/>
      <c r="AL404" s="8"/>
      <c r="AM404" s="20"/>
      <c r="AN404" s="8"/>
      <c r="AO404" s="8"/>
      <c r="AP404" s="8"/>
      <c r="AQ404" s="20"/>
      <c r="AR404" s="8"/>
      <c r="AS404" s="8"/>
      <c r="AT404" s="8"/>
      <c r="AU404" s="20"/>
      <c r="AV404" s="8"/>
      <c r="AW404" s="8"/>
      <c r="AX404" s="52"/>
      <c r="AY404" s="1"/>
    </row>
    <row r="405" spans="1:51" x14ac:dyDescent="0.2">
      <c r="A405" s="1"/>
      <c r="B405" s="57" t="str">
        <f>$B$87</f>
        <v>項目31</v>
      </c>
      <c r="C405" s="20"/>
      <c r="D405" s="8"/>
      <c r="E405" s="8"/>
      <c r="F405" s="8"/>
      <c r="G405" s="20"/>
      <c r="H405" s="8"/>
      <c r="I405" s="8"/>
      <c r="J405" s="8"/>
      <c r="K405" s="20"/>
      <c r="L405" s="8"/>
      <c r="M405" s="8"/>
      <c r="N405" s="8"/>
      <c r="O405" s="20"/>
      <c r="P405" s="8"/>
      <c r="Q405" s="8"/>
      <c r="R405" s="8"/>
      <c r="S405" s="20"/>
      <c r="T405" s="8"/>
      <c r="U405" s="8"/>
      <c r="V405" s="8"/>
      <c r="W405" s="20"/>
      <c r="X405" s="8"/>
      <c r="Y405" s="8"/>
      <c r="Z405" s="8"/>
      <c r="AA405" s="20"/>
      <c r="AB405" s="8"/>
      <c r="AC405" s="8"/>
      <c r="AD405" s="8"/>
      <c r="AE405" s="20"/>
      <c r="AF405" s="8"/>
      <c r="AG405" s="8"/>
      <c r="AH405" s="8"/>
      <c r="AI405" s="20"/>
      <c r="AJ405" s="8"/>
      <c r="AK405" s="8"/>
      <c r="AL405" s="8"/>
      <c r="AM405" s="20"/>
      <c r="AN405" s="8"/>
      <c r="AO405" s="8"/>
      <c r="AP405" s="8"/>
      <c r="AQ405" s="20"/>
      <c r="AR405" s="8"/>
      <c r="AS405" s="8"/>
      <c r="AT405" s="8"/>
      <c r="AU405" s="20"/>
      <c r="AV405" s="8"/>
      <c r="AW405" s="8"/>
      <c r="AX405" s="52"/>
      <c r="AY405" s="1"/>
    </row>
    <row r="406" spans="1:51" x14ac:dyDescent="0.2">
      <c r="A406" s="1"/>
      <c r="B406" s="57" t="str">
        <f>$B$88</f>
        <v>項目32</v>
      </c>
      <c r="C406" s="20"/>
      <c r="D406" s="8"/>
      <c r="E406" s="8"/>
      <c r="F406" s="8"/>
      <c r="G406" s="20"/>
      <c r="H406" s="8"/>
      <c r="I406" s="8"/>
      <c r="J406" s="8"/>
      <c r="K406" s="20"/>
      <c r="L406" s="8"/>
      <c r="M406" s="8"/>
      <c r="N406" s="8"/>
      <c r="O406" s="20"/>
      <c r="P406" s="8"/>
      <c r="Q406" s="8"/>
      <c r="R406" s="8"/>
      <c r="S406" s="20"/>
      <c r="T406" s="8"/>
      <c r="U406" s="8"/>
      <c r="V406" s="8"/>
      <c r="W406" s="20"/>
      <c r="X406" s="8"/>
      <c r="Y406" s="8"/>
      <c r="Z406" s="8"/>
      <c r="AA406" s="20"/>
      <c r="AB406" s="8"/>
      <c r="AC406" s="8"/>
      <c r="AD406" s="8"/>
      <c r="AE406" s="20"/>
      <c r="AF406" s="8"/>
      <c r="AG406" s="8"/>
      <c r="AH406" s="8"/>
      <c r="AI406" s="20"/>
      <c r="AJ406" s="8"/>
      <c r="AK406" s="8"/>
      <c r="AL406" s="8"/>
      <c r="AM406" s="20"/>
      <c r="AN406" s="8"/>
      <c r="AO406" s="8"/>
      <c r="AP406" s="8"/>
      <c r="AQ406" s="20"/>
      <c r="AR406" s="8"/>
      <c r="AS406" s="8"/>
      <c r="AT406" s="8"/>
      <c r="AU406" s="20"/>
      <c r="AV406" s="8"/>
      <c r="AW406" s="8"/>
      <c r="AX406" s="52"/>
      <c r="AY406" s="1"/>
    </row>
    <row r="407" spans="1:51" x14ac:dyDescent="0.2">
      <c r="A407" s="1"/>
      <c r="B407" s="57" t="str">
        <f>$B$89</f>
        <v>項目33</v>
      </c>
      <c r="C407" s="20"/>
      <c r="D407" s="8"/>
      <c r="E407" s="8"/>
      <c r="F407" s="8"/>
      <c r="G407" s="20"/>
      <c r="H407" s="8"/>
      <c r="I407" s="8"/>
      <c r="J407" s="8"/>
      <c r="K407" s="20"/>
      <c r="L407" s="8"/>
      <c r="M407" s="8"/>
      <c r="N407" s="8"/>
      <c r="O407" s="20"/>
      <c r="P407" s="8"/>
      <c r="Q407" s="8"/>
      <c r="R407" s="8"/>
      <c r="S407" s="20"/>
      <c r="T407" s="8"/>
      <c r="U407" s="8"/>
      <c r="V407" s="8"/>
      <c r="W407" s="20"/>
      <c r="X407" s="8"/>
      <c r="Y407" s="8"/>
      <c r="Z407" s="8"/>
      <c r="AA407" s="20"/>
      <c r="AB407" s="8"/>
      <c r="AC407" s="8"/>
      <c r="AD407" s="8"/>
      <c r="AE407" s="20"/>
      <c r="AF407" s="8"/>
      <c r="AG407" s="8"/>
      <c r="AH407" s="8"/>
      <c r="AI407" s="20"/>
      <c r="AJ407" s="8"/>
      <c r="AK407" s="8"/>
      <c r="AL407" s="8"/>
      <c r="AM407" s="20"/>
      <c r="AN407" s="8"/>
      <c r="AO407" s="8"/>
      <c r="AP407" s="8"/>
      <c r="AQ407" s="20"/>
      <c r="AR407" s="8"/>
      <c r="AS407" s="8"/>
      <c r="AT407" s="8"/>
      <c r="AU407" s="20"/>
      <c r="AV407" s="8"/>
      <c r="AW407" s="8"/>
      <c r="AX407" s="52"/>
      <c r="AY407" s="1"/>
    </row>
    <row r="408" spans="1:51" x14ac:dyDescent="0.2">
      <c r="A408" s="1"/>
      <c r="B408" s="57" t="str">
        <f>$B$90</f>
        <v>項目34</v>
      </c>
      <c r="C408" s="20"/>
      <c r="D408" s="8"/>
      <c r="E408" s="8"/>
      <c r="F408" s="8"/>
      <c r="G408" s="20"/>
      <c r="H408" s="8"/>
      <c r="I408" s="8"/>
      <c r="J408" s="8"/>
      <c r="K408" s="20"/>
      <c r="L408" s="8"/>
      <c r="M408" s="8"/>
      <c r="N408" s="8"/>
      <c r="O408" s="20"/>
      <c r="P408" s="8"/>
      <c r="Q408" s="8"/>
      <c r="R408" s="8"/>
      <c r="S408" s="20"/>
      <c r="T408" s="8"/>
      <c r="U408" s="8"/>
      <c r="V408" s="8"/>
      <c r="W408" s="20"/>
      <c r="X408" s="8"/>
      <c r="Y408" s="8"/>
      <c r="Z408" s="8"/>
      <c r="AA408" s="20"/>
      <c r="AB408" s="8"/>
      <c r="AC408" s="8"/>
      <c r="AD408" s="8"/>
      <c r="AE408" s="20"/>
      <c r="AF408" s="8"/>
      <c r="AG408" s="8"/>
      <c r="AH408" s="8"/>
      <c r="AI408" s="20"/>
      <c r="AJ408" s="8"/>
      <c r="AK408" s="8"/>
      <c r="AL408" s="8"/>
      <c r="AM408" s="20"/>
      <c r="AN408" s="8"/>
      <c r="AO408" s="8"/>
      <c r="AP408" s="8"/>
      <c r="AQ408" s="20"/>
      <c r="AR408" s="8"/>
      <c r="AS408" s="8"/>
      <c r="AT408" s="8"/>
      <c r="AU408" s="20"/>
      <c r="AV408" s="8"/>
      <c r="AW408" s="8"/>
      <c r="AX408" s="52"/>
      <c r="AY408" s="1"/>
    </row>
    <row r="409" spans="1:51" x14ac:dyDescent="0.2">
      <c r="A409" s="1"/>
      <c r="B409" s="57" t="str">
        <f>$B$91</f>
        <v>項目35</v>
      </c>
      <c r="C409" s="20"/>
      <c r="D409" s="8"/>
      <c r="E409" s="8"/>
      <c r="F409" s="8"/>
      <c r="G409" s="20"/>
      <c r="H409" s="8"/>
      <c r="I409" s="8"/>
      <c r="J409" s="8"/>
      <c r="K409" s="20"/>
      <c r="L409" s="8"/>
      <c r="M409" s="8"/>
      <c r="N409" s="8"/>
      <c r="O409" s="20"/>
      <c r="P409" s="8"/>
      <c r="Q409" s="8"/>
      <c r="R409" s="8"/>
      <c r="S409" s="20"/>
      <c r="T409" s="8"/>
      <c r="U409" s="8"/>
      <c r="V409" s="8"/>
      <c r="W409" s="20"/>
      <c r="X409" s="8"/>
      <c r="Y409" s="8"/>
      <c r="Z409" s="8"/>
      <c r="AA409" s="20"/>
      <c r="AB409" s="8"/>
      <c r="AC409" s="8"/>
      <c r="AD409" s="8"/>
      <c r="AE409" s="20"/>
      <c r="AF409" s="8"/>
      <c r="AG409" s="8"/>
      <c r="AH409" s="8"/>
      <c r="AI409" s="20"/>
      <c r="AJ409" s="8"/>
      <c r="AK409" s="8"/>
      <c r="AL409" s="8"/>
      <c r="AM409" s="20"/>
      <c r="AN409" s="8"/>
      <c r="AO409" s="8"/>
      <c r="AP409" s="8"/>
      <c r="AQ409" s="20"/>
      <c r="AR409" s="8"/>
      <c r="AS409" s="8"/>
      <c r="AT409" s="8"/>
      <c r="AU409" s="20"/>
      <c r="AV409" s="8"/>
      <c r="AW409" s="8"/>
      <c r="AX409" s="52"/>
      <c r="AY409" s="1"/>
    </row>
    <row r="410" spans="1:51" x14ac:dyDescent="0.2">
      <c r="A410" s="1"/>
      <c r="B410" s="57" t="str">
        <f>$B$92</f>
        <v>項目36</v>
      </c>
      <c r="C410" s="20"/>
      <c r="D410" s="8"/>
      <c r="E410" s="8"/>
      <c r="F410" s="8"/>
      <c r="G410" s="20"/>
      <c r="H410" s="8"/>
      <c r="I410" s="8"/>
      <c r="J410" s="8"/>
      <c r="K410" s="20"/>
      <c r="L410" s="8"/>
      <c r="M410" s="8"/>
      <c r="N410" s="8"/>
      <c r="O410" s="20"/>
      <c r="P410" s="8"/>
      <c r="Q410" s="8"/>
      <c r="R410" s="8"/>
      <c r="S410" s="20"/>
      <c r="T410" s="8"/>
      <c r="U410" s="8"/>
      <c r="V410" s="8"/>
      <c r="W410" s="20"/>
      <c r="X410" s="8"/>
      <c r="Y410" s="8"/>
      <c r="Z410" s="8"/>
      <c r="AA410" s="20"/>
      <c r="AB410" s="8"/>
      <c r="AC410" s="8"/>
      <c r="AD410" s="8"/>
      <c r="AE410" s="20"/>
      <c r="AF410" s="8"/>
      <c r="AG410" s="8"/>
      <c r="AH410" s="8"/>
      <c r="AI410" s="20"/>
      <c r="AJ410" s="8"/>
      <c r="AK410" s="8"/>
      <c r="AL410" s="8"/>
      <c r="AM410" s="20"/>
      <c r="AN410" s="8"/>
      <c r="AO410" s="8"/>
      <c r="AP410" s="8"/>
      <c r="AQ410" s="20"/>
      <c r="AR410" s="8"/>
      <c r="AS410" s="8"/>
      <c r="AT410" s="8"/>
      <c r="AU410" s="20"/>
      <c r="AV410" s="8"/>
      <c r="AW410" s="8"/>
      <c r="AX410" s="52"/>
      <c r="AY410" s="1"/>
    </row>
    <row r="411" spans="1:51" x14ac:dyDescent="0.2">
      <c r="A411" s="1"/>
      <c r="B411" s="57" t="str">
        <f>$B$93</f>
        <v>項目37</v>
      </c>
      <c r="C411" s="20"/>
      <c r="D411" s="8"/>
      <c r="E411" s="8"/>
      <c r="F411" s="8"/>
      <c r="G411" s="20"/>
      <c r="H411" s="8"/>
      <c r="I411" s="8"/>
      <c r="J411" s="8"/>
      <c r="K411" s="20"/>
      <c r="L411" s="8"/>
      <c r="M411" s="8"/>
      <c r="N411" s="8"/>
      <c r="O411" s="20"/>
      <c r="P411" s="8"/>
      <c r="Q411" s="8"/>
      <c r="R411" s="8"/>
      <c r="S411" s="20"/>
      <c r="T411" s="8"/>
      <c r="U411" s="8"/>
      <c r="V411" s="8"/>
      <c r="W411" s="20"/>
      <c r="X411" s="8"/>
      <c r="Y411" s="8"/>
      <c r="Z411" s="8"/>
      <c r="AA411" s="20"/>
      <c r="AB411" s="8"/>
      <c r="AC411" s="8"/>
      <c r="AD411" s="8"/>
      <c r="AE411" s="20"/>
      <c r="AF411" s="8"/>
      <c r="AG411" s="8"/>
      <c r="AH411" s="8"/>
      <c r="AI411" s="20"/>
      <c r="AJ411" s="8"/>
      <c r="AK411" s="8"/>
      <c r="AL411" s="8"/>
      <c r="AM411" s="20"/>
      <c r="AN411" s="8"/>
      <c r="AO411" s="8"/>
      <c r="AP411" s="8"/>
      <c r="AQ411" s="20"/>
      <c r="AR411" s="8"/>
      <c r="AS411" s="8"/>
      <c r="AT411" s="8"/>
      <c r="AU411" s="20"/>
      <c r="AV411" s="8"/>
      <c r="AW411" s="8"/>
      <c r="AX411" s="52"/>
      <c r="AY411" s="1"/>
    </row>
    <row r="412" spans="1:51" x14ac:dyDescent="0.2">
      <c r="A412" s="1"/>
      <c r="B412" s="57" t="str">
        <f>$B$94</f>
        <v>項目38</v>
      </c>
      <c r="C412" s="20"/>
      <c r="D412" s="8"/>
      <c r="E412" s="8"/>
      <c r="F412" s="8"/>
      <c r="G412" s="20"/>
      <c r="H412" s="8"/>
      <c r="I412" s="8"/>
      <c r="J412" s="8"/>
      <c r="K412" s="20"/>
      <c r="L412" s="8"/>
      <c r="M412" s="8"/>
      <c r="N412" s="8"/>
      <c r="O412" s="20"/>
      <c r="P412" s="8"/>
      <c r="Q412" s="8"/>
      <c r="R412" s="8"/>
      <c r="S412" s="20"/>
      <c r="T412" s="8"/>
      <c r="U412" s="8"/>
      <c r="V412" s="8"/>
      <c r="W412" s="20"/>
      <c r="X412" s="8"/>
      <c r="Y412" s="8"/>
      <c r="Z412" s="8"/>
      <c r="AA412" s="20"/>
      <c r="AB412" s="8"/>
      <c r="AC412" s="8"/>
      <c r="AD412" s="8"/>
      <c r="AE412" s="20"/>
      <c r="AF412" s="8"/>
      <c r="AG412" s="8"/>
      <c r="AH412" s="8"/>
      <c r="AI412" s="20"/>
      <c r="AJ412" s="8"/>
      <c r="AK412" s="8"/>
      <c r="AL412" s="8"/>
      <c r="AM412" s="20"/>
      <c r="AN412" s="8"/>
      <c r="AO412" s="8"/>
      <c r="AP412" s="8"/>
      <c r="AQ412" s="20"/>
      <c r="AR412" s="8"/>
      <c r="AS412" s="8"/>
      <c r="AT412" s="8"/>
      <c r="AU412" s="20"/>
      <c r="AV412" s="8"/>
      <c r="AW412" s="8"/>
      <c r="AX412" s="52"/>
      <c r="AY412" s="1"/>
    </row>
    <row r="413" spans="1:51" x14ac:dyDescent="0.2">
      <c r="A413" s="1"/>
      <c r="B413" s="57" t="str">
        <f>$B$95</f>
        <v>項目39</v>
      </c>
      <c r="C413" s="20"/>
      <c r="D413" s="8"/>
      <c r="E413" s="8"/>
      <c r="F413" s="8"/>
      <c r="G413" s="20"/>
      <c r="H413" s="8"/>
      <c r="I413" s="8"/>
      <c r="J413" s="8"/>
      <c r="K413" s="20"/>
      <c r="L413" s="8"/>
      <c r="M413" s="8"/>
      <c r="N413" s="8"/>
      <c r="O413" s="20"/>
      <c r="P413" s="8"/>
      <c r="Q413" s="8"/>
      <c r="R413" s="8"/>
      <c r="S413" s="20"/>
      <c r="T413" s="8"/>
      <c r="U413" s="8"/>
      <c r="V413" s="8"/>
      <c r="W413" s="20"/>
      <c r="X413" s="8"/>
      <c r="Y413" s="8"/>
      <c r="Z413" s="8"/>
      <c r="AA413" s="20"/>
      <c r="AB413" s="8"/>
      <c r="AC413" s="8"/>
      <c r="AD413" s="8"/>
      <c r="AE413" s="20"/>
      <c r="AF413" s="8"/>
      <c r="AG413" s="8"/>
      <c r="AH413" s="8"/>
      <c r="AI413" s="20"/>
      <c r="AJ413" s="8"/>
      <c r="AK413" s="8"/>
      <c r="AL413" s="8"/>
      <c r="AM413" s="20"/>
      <c r="AN413" s="8"/>
      <c r="AO413" s="8"/>
      <c r="AP413" s="8"/>
      <c r="AQ413" s="20"/>
      <c r="AR413" s="8"/>
      <c r="AS413" s="8"/>
      <c r="AT413" s="8"/>
      <c r="AU413" s="20"/>
      <c r="AV413" s="8"/>
      <c r="AW413" s="8"/>
      <c r="AX413" s="52"/>
      <c r="AY413" s="1"/>
    </row>
    <row r="414" spans="1:51" x14ac:dyDescent="0.2">
      <c r="A414" s="1"/>
      <c r="B414" s="57" t="str">
        <f>$B$96</f>
        <v>項目40</v>
      </c>
      <c r="C414" s="20"/>
      <c r="D414" s="8"/>
      <c r="E414" s="8"/>
      <c r="F414" s="8"/>
      <c r="G414" s="20"/>
      <c r="H414" s="8"/>
      <c r="I414" s="8"/>
      <c r="J414" s="8"/>
      <c r="K414" s="20"/>
      <c r="L414" s="8"/>
      <c r="M414" s="8"/>
      <c r="N414" s="8"/>
      <c r="O414" s="20"/>
      <c r="P414" s="8"/>
      <c r="Q414" s="8"/>
      <c r="R414" s="8"/>
      <c r="S414" s="20"/>
      <c r="T414" s="8"/>
      <c r="U414" s="8"/>
      <c r="V414" s="8"/>
      <c r="W414" s="20"/>
      <c r="X414" s="8"/>
      <c r="Y414" s="8"/>
      <c r="Z414" s="8"/>
      <c r="AA414" s="20"/>
      <c r="AB414" s="8"/>
      <c r="AC414" s="8"/>
      <c r="AD414" s="8"/>
      <c r="AE414" s="20"/>
      <c r="AF414" s="8"/>
      <c r="AG414" s="8"/>
      <c r="AH414" s="8"/>
      <c r="AI414" s="20"/>
      <c r="AJ414" s="8"/>
      <c r="AK414" s="8"/>
      <c r="AL414" s="8"/>
      <c r="AM414" s="20"/>
      <c r="AN414" s="8"/>
      <c r="AO414" s="8"/>
      <c r="AP414" s="8"/>
      <c r="AQ414" s="20"/>
      <c r="AR414" s="8"/>
      <c r="AS414" s="8"/>
      <c r="AT414" s="8"/>
      <c r="AU414" s="20"/>
      <c r="AV414" s="8"/>
      <c r="AW414" s="8"/>
      <c r="AX414" s="52"/>
      <c r="AY414" s="1"/>
    </row>
    <row r="415" spans="1:51" x14ac:dyDescent="0.2">
      <c r="A415" s="1"/>
      <c r="B415" s="57" t="str">
        <f>$B$97</f>
        <v>項目41</v>
      </c>
      <c r="C415" s="20"/>
      <c r="D415" s="8"/>
      <c r="E415" s="8"/>
      <c r="F415" s="8"/>
      <c r="G415" s="20"/>
      <c r="H415" s="8"/>
      <c r="I415" s="8"/>
      <c r="J415" s="8"/>
      <c r="K415" s="20"/>
      <c r="L415" s="8"/>
      <c r="M415" s="8"/>
      <c r="N415" s="8"/>
      <c r="O415" s="20"/>
      <c r="P415" s="8"/>
      <c r="Q415" s="8"/>
      <c r="R415" s="8"/>
      <c r="S415" s="20"/>
      <c r="T415" s="8"/>
      <c r="U415" s="8"/>
      <c r="V415" s="8"/>
      <c r="W415" s="20"/>
      <c r="X415" s="8"/>
      <c r="Y415" s="8"/>
      <c r="Z415" s="8"/>
      <c r="AA415" s="20"/>
      <c r="AB415" s="8"/>
      <c r="AC415" s="8"/>
      <c r="AD415" s="8"/>
      <c r="AE415" s="20"/>
      <c r="AF415" s="8"/>
      <c r="AG415" s="8"/>
      <c r="AH415" s="8"/>
      <c r="AI415" s="20"/>
      <c r="AJ415" s="8"/>
      <c r="AK415" s="8"/>
      <c r="AL415" s="8"/>
      <c r="AM415" s="20"/>
      <c r="AN415" s="8"/>
      <c r="AO415" s="8"/>
      <c r="AP415" s="8"/>
      <c r="AQ415" s="20"/>
      <c r="AR415" s="8"/>
      <c r="AS415" s="8"/>
      <c r="AT415" s="8"/>
      <c r="AU415" s="20"/>
      <c r="AV415" s="8"/>
      <c r="AW415" s="8"/>
      <c r="AX415" s="52"/>
      <c r="AY415" s="1"/>
    </row>
    <row r="416" spans="1:51" x14ac:dyDescent="0.2">
      <c r="A416" s="1"/>
      <c r="B416" s="57" t="str">
        <f>$B$98</f>
        <v>項目42</v>
      </c>
      <c r="C416" s="20"/>
      <c r="D416" s="8"/>
      <c r="E416" s="8"/>
      <c r="F416" s="8"/>
      <c r="G416" s="20"/>
      <c r="H416" s="8"/>
      <c r="I416" s="8"/>
      <c r="J416" s="8"/>
      <c r="K416" s="20"/>
      <c r="L416" s="8"/>
      <c r="M416" s="8"/>
      <c r="N416" s="8"/>
      <c r="O416" s="20"/>
      <c r="P416" s="8"/>
      <c r="Q416" s="8"/>
      <c r="R416" s="8"/>
      <c r="S416" s="20"/>
      <c r="T416" s="8"/>
      <c r="U416" s="8"/>
      <c r="V416" s="8"/>
      <c r="W416" s="20"/>
      <c r="X416" s="8"/>
      <c r="Y416" s="8"/>
      <c r="Z416" s="8"/>
      <c r="AA416" s="20"/>
      <c r="AB416" s="8"/>
      <c r="AC416" s="8"/>
      <c r="AD416" s="8"/>
      <c r="AE416" s="20"/>
      <c r="AF416" s="8"/>
      <c r="AG416" s="8"/>
      <c r="AH416" s="8"/>
      <c r="AI416" s="20"/>
      <c r="AJ416" s="8"/>
      <c r="AK416" s="8"/>
      <c r="AL416" s="8"/>
      <c r="AM416" s="20"/>
      <c r="AN416" s="8"/>
      <c r="AO416" s="8"/>
      <c r="AP416" s="8"/>
      <c r="AQ416" s="20"/>
      <c r="AR416" s="8"/>
      <c r="AS416" s="8"/>
      <c r="AT416" s="8"/>
      <c r="AU416" s="20"/>
      <c r="AV416" s="8"/>
      <c r="AW416" s="8"/>
      <c r="AX416" s="52"/>
      <c r="AY416" s="1"/>
    </row>
    <row r="417" spans="1:52" x14ac:dyDescent="0.2">
      <c r="A417" s="1"/>
      <c r="B417" s="57" t="str">
        <f>$B$99</f>
        <v>項目43</v>
      </c>
      <c r="C417" s="20"/>
      <c r="D417" s="8"/>
      <c r="E417" s="8"/>
      <c r="F417" s="8"/>
      <c r="G417" s="20"/>
      <c r="H417" s="8"/>
      <c r="I417" s="8"/>
      <c r="J417" s="8"/>
      <c r="K417" s="20"/>
      <c r="L417" s="8"/>
      <c r="M417" s="8"/>
      <c r="N417" s="8"/>
      <c r="O417" s="20"/>
      <c r="P417" s="8"/>
      <c r="Q417" s="8"/>
      <c r="R417" s="8"/>
      <c r="S417" s="20"/>
      <c r="T417" s="8"/>
      <c r="U417" s="8"/>
      <c r="V417" s="8"/>
      <c r="W417" s="20"/>
      <c r="X417" s="8"/>
      <c r="Y417" s="8"/>
      <c r="Z417" s="8"/>
      <c r="AA417" s="20"/>
      <c r="AB417" s="8"/>
      <c r="AC417" s="8"/>
      <c r="AD417" s="8"/>
      <c r="AE417" s="20"/>
      <c r="AF417" s="8"/>
      <c r="AG417" s="8"/>
      <c r="AH417" s="8"/>
      <c r="AI417" s="20"/>
      <c r="AJ417" s="8"/>
      <c r="AK417" s="8"/>
      <c r="AL417" s="8"/>
      <c r="AM417" s="20"/>
      <c r="AN417" s="8"/>
      <c r="AO417" s="8"/>
      <c r="AP417" s="8"/>
      <c r="AQ417" s="20"/>
      <c r="AR417" s="8"/>
      <c r="AS417" s="8"/>
      <c r="AT417" s="8"/>
      <c r="AU417" s="20"/>
      <c r="AV417" s="8"/>
      <c r="AW417" s="8"/>
      <c r="AX417" s="52"/>
      <c r="AY417" s="1"/>
    </row>
    <row r="418" spans="1:52" x14ac:dyDescent="0.2">
      <c r="A418" s="1"/>
      <c r="B418" s="57" t="str">
        <f>$B$100</f>
        <v>項目44</v>
      </c>
      <c r="C418" s="20"/>
      <c r="D418" s="8"/>
      <c r="E418" s="8"/>
      <c r="F418" s="8"/>
      <c r="G418" s="20"/>
      <c r="H418" s="8"/>
      <c r="I418" s="8"/>
      <c r="J418" s="8"/>
      <c r="K418" s="20"/>
      <c r="L418" s="8"/>
      <c r="M418" s="8"/>
      <c r="N418" s="8"/>
      <c r="O418" s="20"/>
      <c r="P418" s="8"/>
      <c r="Q418" s="8"/>
      <c r="R418" s="8"/>
      <c r="S418" s="20"/>
      <c r="T418" s="8"/>
      <c r="U418" s="8"/>
      <c r="V418" s="8"/>
      <c r="W418" s="20"/>
      <c r="X418" s="8"/>
      <c r="Y418" s="8"/>
      <c r="Z418" s="8"/>
      <c r="AA418" s="20"/>
      <c r="AB418" s="8"/>
      <c r="AC418" s="8"/>
      <c r="AD418" s="8"/>
      <c r="AE418" s="20"/>
      <c r="AF418" s="8"/>
      <c r="AG418" s="8"/>
      <c r="AH418" s="8"/>
      <c r="AI418" s="20"/>
      <c r="AJ418" s="8"/>
      <c r="AK418" s="8"/>
      <c r="AL418" s="8"/>
      <c r="AM418" s="20"/>
      <c r="AN418" s="8"/>
      <c r="AO418" s="8"/>
      <c r="AP418" s="8"/>
      <c r="AQ418" s="20"/>
      <c r="AR418" s="8"/>
      <c r="AS418" s="8"/>
      <c r="AT418" s="8"/>
      <c r="AU418" s="20"/>
      <c r="AV418" s="8"/>
      <c r="AW418" s="8"/>
      <c r="AX418" s="52"/>
      <c r="AY418" s="1"/>
    </row>
    <row r="419" spans="1:52" x14ac:dyDescent="0.2">
      <c r="A419" s="1"/>
      <c r="B419" s="57" t="str">
        <f>$B$101</f>
        <v>項目45</v>
      </c>
      <c r="C419" s="20"/>
      <c r="D419" s="8"/>
      <c r="E419" s="8"/>
      <c r="F419" s="8"/>
      <c r="G419" s="20"/>
      <c r="H419" s="8"/>
      <c r="I419" s="8"/>
      <c r="J419" s="8"/>
      <c r="K419" s="20"/>
      <c r="L419" s="8"/>
      <c r="M419" s="8"/>
      <c r="N419" s="8"/>
      <c r="O419" s="20"/>
      <c r="P419" s="8"/>
      <c r="Q419" s="8"/>
      <c r="R419" s="8"/>
      <c r="S419" s="20"/>
      <c r="T419" s="8"/>
      <c r="U419" s="8"/>
      <c r="V419" s="8"/>
      <c r="W419" s="20"/>
      <c r="X419" s="8"/>
      <c r="Y419" s="8"/>
      <c r="Z419" s="8"/>
      <c r="AA419" s="20"/>
      <c r="AB419" s="8"/>
      <c r="AC419" s="8"/>
      <c r="AD419" s="8"/>
      <c r="AE419" s="20"/>
      <c r="AF419" s="8"/>
      <c r="AG419" s="8"/>
      <c r="AH419" s="8"/>
      <c r="AI419" s="20"/>
      <c r="AJ419" s="8"/>
      <c r="AK419" s="8"/>
      <c r="AL419" s="8"/>
      <c r="AM419" s="20"/>
      <c r="AN419" s="8"/>
      <c r="AO419" s="8"/>
      <c r="AP419" s="8"/>
      <c r="AQ419" s="20"/>
      <c r="AR419" s="8"/>
      <c r="AS419" s="8"/>
      <c r="AT419" s="8"/>
      <c r="AU419" s="20"/>
      <c r="AV419" s="8"/>
      <c r="AW419" s="8"/>
      <c r="AX419" s="52"/>
      <c r="AY419" s="1"/>
    </row>
    <row r="420" spans="1:52" x14ac:dyDescent="0.2">
      <c r="A420" s="1"/>
      <c r="B420" s="57" t="str">
        <f>$B$102</f>
        <v>項目46</v>
      </c>
      <c r="C420" s="20"/>
      <c r="D420" s="8"/>
      <c r="E420" s="8"/>
      <c r="F420" s="8"/>
      <c r="G420" s="20"/>
      <c r="H420" s="8"/>
      <c r="I420" s="8"/>
      <c r="J420" s="8"/>
      <c r="K420" s="20"/>
      <c r="L420" s="8"/>
      <c r="M420" s="8"/>
      <c r="N420" s="8"/>
      <c r="O420" s="20"/>
      <c r="P420" s="8"/>
      <c r="Q420" s="8"/>
      <c r="R420" s="8"/>
      <c r="S420" s="20"/>
      <c r="T420" s="8"/>
      <c r="U420" s="8"/>
      <c r="V420" s="8"/>
      <c r="W420" s="20"/>
      <c r="X420" s="8"/>
      <c r="Y420" s="8"/>
      <c r="Z420" s="8"/>
      <c r="AA420" s="20"/>
      <c r="AB420" s="8"/>
      <c r="AC420" s="8"/>
      <c r="AD420" s="8"/>
      <c r="AE420" s="20"/>
      <c r="AF420" s="8"/>
      <c r="AG420" s="8"/>
      <c r="AH420" s="8"/>
      <c r="AI420" s="20"/>
      <c r="AJ420" s="8"/>
      <c r="AK420" s="8"/>
      <c r="AL420" s="8"/>
      <c r="AM420" s="20"/>
      <c r="AN420" s="8"/>
      <c r="AO420" s="8"/>
      <c r="AP420" s="8"/>
      <c r="AQ420" s="20"/>
      <c r="AR420" s="8"/>
      <c r="AS420" s="8"/>
      <c r="AT420" s="8"/>
      <c r="AU420" s="20"/>
      <c r="AV420" s="8"/>
      <c r="AW420" s="8"/>
      <c r="AX420" s="52"/>
      <c r="AY420" s="1"/>
    </row>
    <row r="421" spans="1:52" x14ac:dyDescent="0.2">
      <c r="A421" s="1"/>
      <c r="B421" s="57" t="str">
        <f>$B$103</f>
        <v>項目47</v>
      </c>
      <c r="C421" s="20"/>
      <c r="D421" s="8"/>
      <c r="E421" s="8"/>
      <c r="F421" s="8"/>
      <c r="G421" s="20"/>
      <c r="H421" s="8"/>
      <c r="I421" s="8"/>
      <c r="J421" s="8"/>
      <c r="K421" s="20"/>
      <c r="L421" s="8"/>
      <c r="M421" s="8"/>
      <c r="N421" s="8"/>
      <c r="O421" s="20"/>
      <c r="P421" s="8"/>
      <c r="Q421" s="8"/>
      <c r="R421" s="8"/>
      <c r="S421" s="20"/>
      <c r="T421" s="8"/>
      <c r="U421" s="8"/>
      <c r="V421" s="8"/>
      <c r="W421" s="20"/>
      <c r="X421" s="8"/>
      <c r="Y421" s="8"/>
      <c r="Z421" s="8"/>
      <c r="AA421" s="20"/>
      <c r="AB421" s="8"/>
      <c r="AC421" s="8"/>
      <c r="AD421" s="8"/>
      <c r="AE421" s="20"/>
      <c r="AF421" s="8"/>
      <c r="AG421" s="8"/>
      <c r="AH421" s="8"/>
      <c r="AI421" s="20"/>
      <c r="AJ421" s="8"/>
      <c r="AK421" s="8"/>
      <c r="AL421" s="8"/>
      <c r="AM421" s="20"/>
      <c r="AN421" s="8"/>
      <c r="AO421" s="8"/>
      <c r="AP421" s="8"/>
      <c r="AQ421" s="20"/>
      <c r="AR421" s="8"/>
      <c r="AS421" s="8"/>
      <c r="AT421" s="8"/>
      <c r="AU421" s="20"/>
      <c r="AV421" s="8"/>
      <c r="AW421" s="8"/>
      <c r="AX421" s="52"/>
      <c r="AY421" s="1"/>
    </row>
    <row r="422" spans="1:52" x14ac:dyDescent="0.2">
      <c r="A422" s="1"/>
      <c r="B422" s="57" t="str">
        <f>$B$104</f>
        <v>項目48</v>
      </c>
      <c r="C422" s="20"/>
      <c r="D422" s="8"/>
      <c r="E422" s="8"/>
      <c r="F422" s="8"/>
      <c r="G422" s="20"/>
      <c r="H422" s="8"/>
      <c r="I422" s="8"/>
      <c r="J422" s="8"/>
      <c r="K422" s="20"/>
      <c r="L422" s="8"/>
      <c r="M422" s="8"/>
      <c r="N422" s="8"/>
      <c r="O422" s="20"/>
      <c r="P422" s="8"/>
      <c r="Q422" s="8"/>
      <c r="R422" s="8"/>
      <c r="S422" s="20"/>
      <c r="T422" s="8"/>
      <c r="U422" s="8"/>
      <c r="V422" s="8"/>
      <c r="W422" s="20"/>
      <c r="X422" s="8"/>
      <c r="Y422" s="8"/>
      <c r="Z422" s="8"/>
      <c r="AA422" s="20"/>
      <c r="AB422" s="8"/>
      <c r="AC422" s="8"/>
      <c r="AD422" s="8"/>
      <c r="AE422" s="20"/>
      <c r="AF422" s="8"/>
      <c r="AG422" s="8"/>
      <c r="AH422" s="8"/>
      <c r="AI422" s="20"/>
      <c r="AJ422" s="8"/>
      <c r="AK422" s="8"/>
      <c r="AL422" s="8"/>
      <c r="AM422" s="20"/>
      <c r="AN422" s="8"/>
      <c r="AO422" s="8"/>
      <c r="AP422" s="8"/>
      <c r="AQ422" s="20"/>
      <c r="AR422" s="8"/>
      <c r="AS422" s="8"/>
      <c r="AT422" s="8"/>
      <c r="AU422" s="20"/>
      <c r="AV422" s="8"/>
      <c r="AW422" s="8"/>
      <c r="AX422" s="52"/>
      <c r="AY422" s="1"/>
    </row>
    <row r="423" spans="1:52" x14ac:dyDescent="0.2">
      <c r="A423" s="1"/>
      <c r="B423" s="57" t="str">
        <f>$B$105</f>
        <v>項目49</v>
      </c>
      <c r="C423" s="20"/>
      <c r="D423" s="8"/>
      <c r="E423" s="8"/>
      <c r="F423" s="8"/>
      <c r="G423" s="20"/>
      <c r="H423" s="8"/>
      <c r="I423" s="8"/>
      <c r="J423" s="8"/>
      <c r="K423" s="20"/>
      <c r="L423" s="8"/>
      <c r="M423" s="8"/>
      <c r="N423" s="8"/>
      <c r="O423" s="20"/>
      <c r="P423" s="8"/>
      <c r="Q423" s="8"/>
      <c r="R423" s="8"/>
      <c r="S423" s="20"/>
      <c r="T423" s="8"/>
      <c r="U423" s="8"/>
      <c r="V423" s="8"/>
      <c r="W423" s="20"/>
      <c r="X423" s="8"/>
      <c r="Y423" s="8"/>
      <c r="Z423" s="8"/>
      <c r="AA423" s="20"/>
      <c r="AB423" s="8"/>
      <c r="AC423" s="8"/>
      <c r="AD423" s="8"/>
      <c r="AE423" s="20"/>
      <c r="AF423" s="8"/>
      <c r="AG423" s="8"/>
      <c r="AH423" s="8"/>
      <c r="AI423" s="20"/>
      <c r="AJ423" s="8"/>
      <c r="AK423" s="8"/>
      <c r="AL423" s="8"/>
      <c r="AM423" s="20"/>
      <c r="AN423" s="8"/>
      <c r="AO423" s="8"/>
      <c r="AP423" s="8"/>
      <c r="AQ423" s="20"/>
      <c r="AR423" s="8"/>
      <c r="AS423" s="8"/>
      <c r="AT423" s="8"/>
      <c r="AU423" s="20"/>
      <c r="AV423" s="8"/>
      <c r="AW423" s="8"/>
      <c r="AX423" s="52"/>
      <c r="AY423" s="1"/>
    </row>
    <row r="424" spans="1:52" x14ac:dyDescent="0.2">
      <c r="A424" s="1"/>
      <c r="B424" s="58" t="str">
        <f>$B$106</f>
        <v>項目50</v>
      </c>
      <c r="C424" s="21"/>
      <c r="D424" s="7"/>
      <c r="E424" s="7"/>
      <c r="F424" s="7"/>
      <c r="G424" s="21"/>
      <c r="H424" s="7"/>
      <c r="I424" s="7"/>
      <c r="J424" s="7"/>
      <c r="K424" s="21"/>
      <c r="L424" s="7"/>
      <c r="M424" s="7"/>
      <c r="N424" s="7"/>
      <c r="O424" s="21"/>
      <c r="P424" s="7"/>
      <c r="Q424" s="7"/>
      <c r="R424" s="7"/>
      <c r="S424" s="21"/>
      <c r="T424" s="7"/>
      <c r="U424" s="7"/>
      <c r="V424" s="7"/>
      <c r="W424" s="21"/>
      <c r="X424" s="7"/>
      <c r="Y424" s="7"/>
      <c r="Z424" s="7"/>
      <c r="AA424" s="21"/>
      <c r="AB424" s="7"/>
      <c r="AC424" s="7"/>
      <c r="AD424" s="7"/>
      <c r="AE424" s="21"/>
      <c r="AF424" s="7"/>
      <c r="AG424" s="7"/>
      <c r="AH424" s="7"/>
      <c r="AI424" s="21"/>
      <c r="AJ424" s="7"/>
      <c r="AK424" s="7"/>
      <c r="AL424" s="7"/>
      <c r="AM424" s="21"/>
      <c r="AN424" s="7"/>
      <c r="AO424" s="7"/>
      <c r="AP424" s="7"/>
      <c r="AQ424" s="21"/>
      <c r="AR424" s="7"/>
      <c r="AS424" s="7"/>
      <c r="AT424" s="7"/>
      <c r="AU424" s="21"/>
      <c r="AV424" s="7"/>
      <c r="AW424" s="7"/>
      <c r="AX424" s="54"/>
      <c r="AY424" s="1"/>
    </row>
    <row r="425" spans="1:5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2" ht="10.5" customHeight="1" x14ac:dyDescent="0.2">
      <c r="A426" s="1"/>
      <c r="B426" s="360" t="s">
        <v>47</v>
      </c>
      <c r="C426" s="353" t="s">
        <v>35</v>
      </c>
      <c r="D426" s="354"/>
      <c r="E426" s="354"/>
      <c r="F426" s="355"/>
      <c r="G426" s="1"/>
      <c r="H426" s="356" t="s">
        <v>96</v>
      </c>
      <c r="I426" s="353" t="s">
        <v>35</v>
      </c>
      <c r="J426" s="354"/>
      <c r="K426" s="354"/>
      <c r="L426" s="355"/>
      <c r="M426" s="1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</row>
    <row r="427" spans="1:52" ht="10.5" customHeight="1" x14ac:dyDescent="0.2">
      <c r="A427" s="1"/>
      <c r="B427" s="361"/>
      <c r="C427" s="14" t="s">
        <v>0</v>
      </c>
      <c r="D427" s="13" t="s">
        <v>1</v>
      </c>
      <c r="E427" s="12" t="s">
        <v>2</v>
      </c>
      <c r="F427" s="37" t="s">
        <v>3</v>
      </c>
      <c r="G427" s="1"/>
      <c r="H427" s="357"/>
      <c r="I427" s="14" t="s">
        <v>0</v>
      </c>
      <c r="J427" s="13" t="s">
        <v>1</v>
      </c>
      <c r="K427" s="12" t="s">
        <v>2</v>
      </c>
      <c r="L427" s="37" t="s">
        <v>3</v>
      </c>
      <c r="M427" s="1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</row>
    <row r="428" spans="1:52" x14ac:dyDescent="0.2">
      <c r="A428" s="1"/>
      <c r="B428" s="61" t="str">
        <f>$B$57</f>
        <v>加工食品</v>
      </c>
      <c r="C428" s="23"/>
      <c r="D428" s="9"/>
      <c r="E428" s="9"/>
      <c r="F428" s="53"/>
      <c r="G428" s="1"/>
      <c r="H428" s="61" t="str">
        <f>$B$57</f>
        <v>加工食品</v>
      </c>
      <c r="I428" s="23"/>
      <c r="J428" s="9"/>
      <c r="K428" s="9"/>
      <c r="L428" s="53"/>
      <c r="M428" s="1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</row>
    <row r="429" spans="1:52" x14ac:dyDescent="0.2">
      <c r="A429" s="1"/>
      <c r="B429" s="57" t="str">
        <f>$B$58</f>
        <v>生鮮食品</v>
      </c>
      <c r="C429" s="20"/>
      <c r="D429" s="8"/>
      <c r="E429" s="8"/>
      <c r="F429" s="52"/>
      <c r="G429" s="1"/>
      <c r="H429" s="57" t="str">
        <f>$B$58</f>
        <v>生鮮食品</v>
      </c>
      <c r="I429" s="20"/>
      <c r="J429" s="8"/>
      <c r="K429" s="8"/>
      <c r="L429" s="52"/>
      <c r="M429" s="1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</row>
    <row r="430" spans="1:52" x14ac:dyDescent="0.2">
      <c r="A430" s="1"/>
      <c r="B430" s="57" t="str">
        <f>$B$59</f>
        <v>菓子類</v>
      </c>
      <c r="C430" s="20"/>
      <c r="D430" s="8"/>
      <c r="E430" s="8"/>
      <c r="F430" s="52"/>
      <c r="G430" s="1"/>
      <c r="H430" s="57" t="str">
        <f>$B$59</f>
        <v>菓子類</v>
      </c>
      <c r="I430" s="20"/>
      <c r="J430" s="8"/>
      <c r="K430" s="8"/>
      <c r="L430" s="52"/>
      <c r="M430" s="1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</row>
    <row r="431" spans="1:52" x14ac:dyDescent="0.2">
      <c r="A431" s="1"/>
      <c r="B431" s="57" t="str">
        <f>$B$60</f>
        <v>項目4</v>
      </c>
      <c r="C431" s="20"/>
      <c r="D431" s="8"/>
      <c r="E431" s="8"/>
      <c r="F431" s="52"/>
      <c r="G431" s="1"/>
      <c r="H431" s="57" t="str">
        <f>$B$60</f>
        <v>項目4</v>
      </c>
      <c r="I431" s="20"/>
      <c r="J431" s="8"/>
      <c r="K431" s="8"/>
      <c r="L431" s="52"/>
      <c r="M431" s="1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</row>
    <row r="432" spans="1:52" x14ac:dyDescent="0.2">
      <c r="A432" s="1"/>
      <c r="B432" s="57" t="str">
        <f>$B$61</f>
        <v>項目5</v>
      </c>
      <c r="C432" s="20"/>
      <c r="D432" s="8"/>
      <c r="E432" s="8"/>
      <c r="F432" s="52"/>
      <c r="G432" s="1"/>
      <c r="H432" s="57" t="str">
        <f>$B$61</f>
        <v>項目5</v>
      </c>
      <c r="I432" s="20"/>
      <c r="J432" s="8"/>
      <c r="K432" s="8"/>
      <c r="L432" s="52"/>
      <c r="M432" s="1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</row>
    <row r="433" spans="1:52" x14ac:dyDescent="0.2">
      <c r="A433" s="1"/>
      <c r="B433" s="57" t="str">
        <f>$B$62</f>
        <v>項目6</v>
      </c>
      <c r="C433" s="20"/>
      <c r="D433" s="8"/>
      <c r="E433" s="8"/>
      <c r="F433" s="52"/>
      <c r="G433" s="1"/>
      <c r="H433" s="57" t="str">
        <f>$B$62</f>
        <v>項目6</v>
      </c>
      <c r="I433" s="20"/>
      <c r="J433" s="8"/>
      <c r="K433" s="8"/>
      <c r="L433" s="52"/>
      <c r="M433" s="1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</row>
    <row r="434" spans="1:52" x14ac:dyDescent="0.2">
      <c r="A434" s="1"/>
      <c r="B434" s="57" t="str">
        <f>$B$63</f>
        <v>項目7</v>
      </c>
      <c r="C434" s="20"/>
      <c r="D434" s="8"/>
      <c r="E434" s="8"/>
      <c r="F434" s="52"/>
      <c r="G434" s="1"/>
      <c r="H434" s="57" t="str">
        <f>$B$63</f>
        <v>項目7</v>
      </c>
      <c r="I434" s="20"/>
      <c r="J434" s="8"/>
      <c r="K434" s="8"/>
      <c r="L434" s="52"/>
      <c r="M434" s="1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</row>
    <row r="435" spans="1:52" x14ac:dyDescent="0.2">
      <c r="A435" s="1"/>
      <c r="B435" s="57" t="str">
        <f>$B$64</f>
        <v>項目8</v>
      </c>
      <c r="C435" s="20"/>
      <c r="D435" s="8"/>
      <c r="E435" s="8"/>
      <c r="F435" s="52"/>
      <c r="G435" s="1"/>
      <c r="H435" s="57" t="str">
        <f>$B$64</f>
        <v>項目8</v>
      </c>
      <c r="I435" s="20"/>
      <c r="J435" s="8"/>
      <c r="K435" s="8"/>
      <c r="L435" s="52"/>
      <c r="M435" s="1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</row>
    <row r="436" spans="1:52" x14ac:dyDescent="0.2">
      <c r="A436" s="1"/>
      <c r="B436" s="57" t="str">
        <f>$B$65</f>
        <v>項目9</v>
      </c>
      <c r="C436" s="20"/>
      <c r="D436" s="8"/>
      <c r="E436" s="8"/>
      <c r="F436" s="52"/>
      <c r="G436" s="1"/>
      <c r="H436" s="57" t="str">
        <f>$B$65</f>
        <v>項目9</v>
      </c>
      <c r="I436" s="20"/>
      <c r="J436" s="8"/>
      <c r="K436" s="8"/>
      <c r="L436" s="52"/>
      <c r="M436" s="1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</row>
    <row r="437" spans="1:52" x14ac:dyDescent="0.2">
      <c r="A437" s="1"/>
      <c r="B437" s="57" t="str">
        <f>$B$66</f>
        <v>項目10</v>
      </c>
      <c r="C437" s="20"/>
      <c r="D437" s="8"/>
      <c r="E437" s="8"/>
      <c r="F437" s="52"/>
      <c r="G437" s="1"/>
      <c r="H437" s="57" t="str">
        <f>$B$66</f>
        <v>項目10</v>
      </c>
      <c r="I437" s="20"/>
      <c r="J437" s="8"/>
      <c r="K437" s="8"/>
      <c r="L437" s="52"/>
      <c r="M437" s="1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</row>
    <row r="438" spans="1:52" x14ac:dyDescent="0.2">
      <c r="A438" s="1"/>
      <c r="B438" s="57" t="str">
        <f>$B$67</f>
        <v>項目11</v>
      </c>
      <c r="C438" s="20"/>
      <c r="D438" s="8"/>
      <c r="E438" s="8"/>
      <c r="F438" s="52"/>
      <c r="G438" s="1"/>
      <c r="H438" s="57" t="str">
        <f>$B$67</f>
        <v>項目11</v>
      </c>
      <c r="I438" s="20"/>
      <c r="J438" s="8"/>
      <c r="K438" s="8"/>
      <c r="L438" s="52"/>
      <c r="M438" s="1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</row>
    <row r="439" spans="1:52" x14ac:dyDescent="0.2">
      <c r="A439" s="1"/>
      <c r="B439" s="57" t="str">
        <f>$B$68</f>
        <v>項目12</v>
      </c>
      <c r="C439" s="20"/>
      <c r="D439" s="8"/>
      <c r="E439" s="8"/>
      <c r="F439" s="52"/>
      <c r="G439" s="1"/>
      <c r="H439" s="57" t="str">
        <f>$B$68</f>
        <v>項目12</v>
      </c>
      <c r="I439" s="20"/>
      <c r="J439" s="8"/>
      <c r="K439" s="8"/>
      <c r="L439" s="52"/>
      <c r="M439" s="1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</row>
    <row r="440" spans="1:52" x14ac:dyDescent="0.2">
      <c r="A440" s="1"/>
      <c r="B440" s="57" t="str">
        <f>$B$69</f>
        <v>項目13</v>
      </c>
      <c r="C440" s="20"/>
      <c r="D440" s="8"/>
      <c r="E440" s="8"/>
      <c r="F440" s="52"/>
      <c r="G440" s="1"/>
      <c r="H440" s="57" t="str">
        <f>$B$69</f>
        <v>項目13</v>
      </c>
      <c r="I440" s="20"/>
      <c r="J440" s="8"/>
      <c r="K440" s="8"/>
      <c r="L440" s="52"/>
      <c r="M440" s="1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</row>
    <row r="441" spans="1:52" x14ac:dyDescent="0.2">
      <c r="A441" s="1"/>
      <c r="B441" s="57" t="str">
        <f>$B$70</f>
        <v>項目14</v>
      </c>
      <c r="C441" s="20"/>
      <c r="D441" s="8"/>
      <c r="E441" s="8"/>
      <c r="F441" s="52"/>
      <c r="G441" s="1"/>
      <c r="H441" s="57" t="str">
        <f>$B$70</f>
        <v>項目14</v>
      </c>
      <c r="I441" s="20"/>
      <c r="J441" s="8"/>
      <c r="K441" s="8"/>
      <c r="L441" s="52"/>
      <c r="M441" s="1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</row>
    <row r="442" spans="1:52" x14ac:dyDescent="0.2">
      <c r="A442" s="1"/>
      <c r="B442" s="57" t="str">
        <f>$B$71</f>
        <v>項目15</v>
      </c>
      <c r="C442" s="20"/>
      <c r="D442" s="8"/>
      <c r="E442" s="8"/>
      <c r="F442" s="52"/>
      <c r="G442" s="1"/>
      <c r="H442" s="57" t="str">
        <f>$B$71</f>
        <v>項目15</v>
      </c>
      <c r="I442" s="20"/>
      <c r="J442" s="8"/>
      <c r="K442" s="8"/>
      <c r="L442" s="52"/>
      <c r="M442" s="1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</row>
    <row r="443" spans="1:52" x14ac:dyDescent="0.2">
      <c r="A443" s="1"/>
      <c r="B443" s="57" t="str">
        <f>$B$72</f>
        <v>項目16</v>
      </c>
      <c r="C443" s="20"/>
      <c r="D443" s="8"/>
      <c r="E443" s="8"/>
      <c r="F443" s="52"/>
      <c r="G443" s="1"/>
      <c r="H443" s="57" t="str">
        <f>$B$72</f>
        <v>項目16</v>
      </c>
      <c r="I443" s="20"/>
      <c r="J443" s="8"/>
      <c r="K443" s="8"/>
      <c r="L443" s="52"/>
      <c r="M443" s="1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</row>
    <row r="444" spans="1:52" x14ac:dyDescent="0.2">
      <c r="A444" s="1"/>
      <c r="B444" s="57" t="str">
        <f>$B$73</f>
        <v>項目17</v>
      </c>
      <c r="C444" s="20"/>
      <c r="D444" s="8"/>
      <c r="E444" s="8"/>
      <c r="F444" s="52"/>
      <c r="G444" s="1"/>
      <c r="H444" s="57" t="str">
        <f>$B$73</f>
        <v>項目17</v>
      </c>
      <c r="I444" s="20"/>
      <c r="J444" s="8"/>
      <c r="K444" s="8"/>
      <c r="L444" s="52"/>
      <c r="M444" s="1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</row>
    <row r="445" spans="1:52" x14ac:dyDescent="0.2">
      <c r="A445" s="1"/>
      <c r="B445" s="57" t="str">
        <f>$B$74</f>
        <v>項目18</v>
      </c>
      <c r="C445" s="20"/>
      <c r="D445" s="8"/>
      <c r="E445" s="8"/>
      <c r="F445" s="52"/>
      <c r="G445" s="1"/>
      <c r="H445" s="57" t="str">
        <f>$B$74</f>
        <v>項目18</v>
      </c>
      <c r="I445" s="20"/>
      <c r="J445" s="8"/>
      <c r="K445" s="8"/>
      <c r="L445" s="52"/>
      <c r="M445" s="1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</row>
    <row r="446" spans="1:52" x14ac:dyDescent="0.2">
      <c r="A446" s="1"/>
      <c r="B446" s="57" t="str">
        <f>$B$75</f>
        <v>項目19</v>
      </c>
      <c r="C446" s="20"/>
      <c r="D446" s="8"/>
      <c r="E446" s="8"/>
      <c r="F446" s="52"/>
      <c r="G446" s="1"/>
      <c r="H446" s="57" t="str">
        <f>$B$75</f>
        <v>項目19</v>
      </c>
      <c r="I446" s="20"/>
      <c r="J446" s="8"/>
      <c r="K446" s="8"/>
      <c r="L446" s="52"/>
      <c r="M446" s="1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</row>
    <row r="447" spans="1:52" x14ac:dyDescent="0.2">
      <c r="A447" s="1"/>
      <c r="B447" s="57" t="str">
        <f>$B$76</f>
        <v>項目20</v>
      </c>
      <c r="C447" s="20"/>
      <c r="D447" s="8"/>
      <c r="E447" s="8"/>
      <c r="F447" s="52"/>
      <c r="G447" s="1"/>
      <c r="H447" s="57" t="str">
        <f>$B$76</f>
        <v>項目20</v>
      </c>
      <c r="I447" s="20"/>
      <c r="J447" s="8"/>
      <c r="K447" s="8"/>
      <c r="L447" s="52"/>
      <c r="M447" s="1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</row>
    <row r="448" spans="1:52" x14ac:dyDescent="0.2">
      <c r="A448" s="1"/>
      <c r="B448" s="57" t="str">
        <f>$B$77</f>
        <v>項目21</v>
      </c>
      <c r="C448" s="20"/>
      <c r="D448" s="8"/>
      <c r="E448" s="8"/>
      <c r="F448" s="52"/>
      <c r="G448" s="1"/>
      <c r="H448" s="57" t="str">
        <f>$B$77</f>
        <v>項目21</v>
      </c>
      <c r="I448" s="20"/>
      <c r="J448" s="8"/>
      <c r="K448" s="8"/>
      <c r="L448" s="52"/>
      <c r="M448" s="1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</row>
    <row r="449" spans="1:52" x14ac:dyDescent="0.2">
      <c r="A449" s="1"/>
      <c r="B449" s="57" t="str">
        <f>$B$78</f>
        <v>項目22</v>
      </c>
      <c r="C449" s="20"/>
      <c r="D449" s="8"/>
      <c r="E449" s="8"/>
      <c r="F449" s="52"/>
      <c r="G449" s="1"/>
      <c r="H449" s="57" t="str">
        <f>$B$78</f>
        <v>項目22</v>
      </c>
      <c r="I449" s="20"/>
      <c r="J449" s="8"/>
      <c r="K449" s="8"/>
      <c r="L449" s="52"/>
      <c r="M449" s="1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</row>
    <row r="450" spans="1:52" x14ac:dyDescent="0.2">
      <c r="A450" s="1"/>
      <c r="B450" s="57" t="str">
        <f>$B$79</f>
        <v>項目23</v>
      </c>
      <c r="C450" s="20"/>
      <c r="D450" s="8"/>
      <c r="E450" s="8"/>
      <c r="F450" s="52"/>
      <c r="G450" s="1"/>
      <c r="H450" s="57" t="str">
        <f>$B$79</f>
        <v>項目23</v>
      </c>
      <c r="I450" s="20"/>
      <c r="J450" s="8"/>
      <c r="K450" s="8"/>
      <c r="L450" s="52"/>
      <c r="M450" s="1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</row>
    <row r="451" spans="1:52" x14ac:dyDescent="0.2">
      <c r="A451" s="1"/>
      <c r="B451" s="57" t="str">
        <f>$B$80</f>
        <v>項目24</v>
      </c>
      <c r="C451" s="20"/>
      <c r="D451" s="8"/>
      <c r="E451" s="8"/>
      <c r="F451" s="52"/>
      <c r="G451" s="1"/>
      <c r="H451" s="57" t="str">
        <f>$B$80</f>
        <v>項目24</v>
      </c>
      <c r="I451" s="20"/>
      <c r="J451" s="8"/>
      <c r="K451" s="8"/>
      <c r="L451" s="52"/>
      <c r="M451" s="1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</row>
    <row r="452" spans="1:52" x14ac:dyDescent="0.2">
      <c r="A452" s="1"/>
      <c r="B452" s="57" t="str">
        <f>$B$81</f>
        <v>項目25</v>
      </c>
      <c r="C452" s="20"/>
      <c r="D452" s="8"/>
      <c r="E452" s="8"/>
      <c r="F452" s="52"/>
      <c r="G452" s="1"/>
      <c r="H452" s="57" t="str">
        <f>$B$81</f>
        <v>項目25</v>
      </c>
      <c r="I452" s="20"/>
      <c r="J452" s="8"/>
      <c r="K452" s="8"/>
      <c r="L452" s="52"/>
      <c r="M452" s="1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</row>
    <row r="453" spans="1:52" x14ac:dyDescent="0.2">
      <c r="A453" s="1"/>
      <c r="B453" s="57" t="str">
        <f>$B$82</f>
        <v>項目26</v>
      </c>
      <c r="C453" s="20"/>
      <c r="D453" s="8"/>
      <c r="E453" s="8"/>
      <c r="F453" s="52"/>
      <c r="G453" s="1"/>
      <c r="H453" s="57" t="str">
        <f>$B$82</f>
        <v>項目26</v>
      </c>
      <c r="I453" s="20"/>
      <c r="J453" s="8"/>
      <c r="K453" s="8"/>
      <c r="L453" s="52"/>
      <c r="M453" s="1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</row>
    <row r="454" spans="1:52" x14ac:dyDescent="0.2">
      <c r="A454" s="1"/>
      <c r="B454" s="57" t="str">
        <f>$B$83</f>
        <v>項目27</v>
      </c>
      <c r="C454" s="20"/>
      <c r="D454" s="8"/>
      <c r="E454" s="8"/>
      <c r="F454" s="52"/>
      <c r="G454" s="1"/>
      <c r="H454" s="57" t="str">
        <f>$B$83</f>
        <v>項目27</v>
      </c>
      <c r="I454" s="20"/>
      <c r="J454" s="8"/>
      <c r="K454" s="8"/>
      <c r="L454" s="52"/>
      <c r="M454" s="1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</row>
    <row r="455" spans="1:52" x14ac:dyDescent="0.2">
      <c r="A455" s="1"/>
      <c r="B455" s="57" t="str">
        <f>$B$84</f>
        <v>項目28</v>
      </c>
      <c r="C455" s="20"/>
      <c r="D455" s="8"/>
      <c r="E455" s="8"/>
      <c r="F455" s="52"/>
      <c r="G455" s="1"/>
      <c r="H455" s="57" t="str">
        <f>$B$84</f>
        <v>項目28</v>
      </c>
      <c r="I455" s="20"/>
      <c r="J455" s="8"/>
      <c r="K455" s="8"/>
      <c r="L455" s="52"/>
      <c r="M455" s="1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</row>
    <row r="456" spans="1:52" x14ac:dyDescent="0.2">
      <c r="A456" s="1"/>
      <c r="B456" s="57" t="str">
        <f>$B$85</f>
        <v>項目29</v>
      </c>
      <c r="C456" s="20"/>
      <c r="D456" s="8"/>
      <c r="E456" s="8"/>
      <c r="F456" s="52"/>
      <c r="G456" s="1"/>
      <c r="H456" s="57" t="str">
        <f>$B$85</f>
        <v>項目29</v>
      </c>
      <c r="I456" s="20"/>
      <c r="J456" s="8"/>
      <c r="K456" s="8"/>
      <c r="L456" s="52"/>
      <c r="M456" s="1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</row>
    <row r="457" spans="1:52" x14ac:dyDescent="0.2">
      <c r="A457" s="1"/>
      <c r="B457" s="57" t="str">
        <f>$B$86</f>
        <v>項目30</v>
      </c>
      <c r="C457" s="20"/>
      <c r="D457" s="8"/>
      <c r="E457" s="8"/>
      <c r="F457" s="52"/>
      <c r="G457" s="1"/>
      <c r="H457" s="57" t="str">
        <f>$B$86</f>
        <v>項目30</v>
      </c>
      <c r="I457" s="20"/>
      <c r="J457" s="8"/>
      <c r="K457" s="8"/>
      <c r="L457" s="52"/>
      <c r="M457" s="1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</row>
    <row r="458" spans="1:52" x14ac:dyDescent="0.2">
      <c r="A458" s="1"/>
      <c r="B458" s="57" t="str">
        <f>$B$87</f>
        <v>項目31</v>
      </c>
      <c r="C458" s="20"/>
      <c r="D458" s="8"/>
      <c r="E458" s="8"/>
      <c r="F458" s="52"/>
      <c r="G458" s="1"/>
      <c r="H458" s="57" t="str">
        <f>$B$87</f>
        <v>項目31</v>
      </c>
      <c r="I458" s="20"/>
      <c r="J458" s="8"/>
      <c r="K458" s="8"/>
      <c r="L458" s="52"/>
      <c r="M458" s="1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</row>
    <row r="459" spans="1:52" x14ac:dyDescent="0.2">
      <c r="A459" s="1"/>
      <c r="B459" s="57" t="str">
        <f>$B$88</f>
        <v>項目32</v>
      </c>
      <c r="C459" s="20"/>
      <c r="D459" s="8"/>
      <c r="E459" s="8"/>
      <c r="F459" s="52"/>
      <c r="G459" s="1"/>
      <c r="H459" s="57" t="str">
        <f>$B$88</f>
        <v>項目32</v>
      </c>
      <c r="I459" s="20"/>
      <c r="J459" s="8"/>
      <c r="K459" s="8"/>
      <c r="L459" s="52"/>
      <c r="M459" s="1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</row>
    <row r="460" spans="1:52" x14ac:dyDescent="0.2">
      <c r="A460" s="1"/>
      <c r="B460" s="57" t="str">
        <f>$B$89</f>
        <v>項目33</v>
      </c>
      <c r="C460" s="20"/>
      <c r="D460" s="8"/>
      <c r="E460" s="8"/>
      <c r="F460" s="52"/>
      <c r="G460" s="1"/>
      <c r="H460" s="57" t="str">
        <f>$B$89</f>
        <v>項目33</v>
      </c>
      <c r="I460" s="20"/>
      <c r="J460" s="8"/>
      <c r="K460" s="8"/>
      <c r="L460" s="52"/>
      <c r="M460" s="1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</row>
    <row r="461" spans="1:52" x14ac:dyDescent="0.2">
      <c r="A461" s="1"/>
      <c r="B461" s="57" t="str">
        <f>$B$90</f>
        <v>項目34</v>
      </c>
      <c r="C461" s="20"/>
      <c r="D461" s="8"/>
      <c r="E461" s="8"/>
      <c r="F461" s="52"/>
      <c r="G461" s="1"/>
      <c r="H461" s="57" t="str">
        <f>$B$90</f>
        <v>項目34</v>
      </c>
      <c r="I461" s="20"/>
      <c r="J461" s="8"/>
      <c r="K461" s="8"/>
      <c r="L461" s="52"/>
      <c r="M461" s="1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</row>
    <row r="462" spans="1:52" x14ac:dyDescent="0.2">
      <c r="A462" s="1"/>
      <c r="B462" s="57" t="str">
        <f>$B$91</f>
        <v>項目35</v>
      </c>
      <c r="C462" s="20"/>
      <c r="D462" s="8"/>
      <c r="E462" s="8"/>
      <c r="F462" s="52"/>
      <c r="G462" s="1"/>
      <c r="H462" s="57" t="str">
        <f>$B$91</f>
        <v>項目35</v>
      </c>
      <c r="I462" s="20"/>
      <c r="J462" s="8"/>
      <c r="K462" s="8"/>
      <c r="L462" s="52"/>
      <c r="M462" s="1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</row>
    <row r="463" spans="1:52" x14ac:dyDescent="0.2">
      <c r="A463" s="1"/>
      <c r="B463" s="57" t="str">
        <f>$B$92</f>
        <v>項目36</v>
      </c>
      <c r="C463" s="20"/>
      <c r="D463" s="8"/>
      <c r="E463" s="8"/>
      <c r="F463" s="52"/>
      <c r="G463" s="1"/>
      <c r="H463" s="57" t="str">
        <f>$B$92</f>
        <v>項目36</v>
      </c>
      <c r="I463" s="20"/>
      <c r="J463" s="8"/>
      <c r="K463" s="8"/>
      <c r="L463" s="52"/>
      <c r="M463" s="1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</row>
    <row r="464" spans="1:52" x14ac:dyDescent="0.2">
      <c r="A464" s="1"/>
      <c r="B464" s="57" t="str">
        <f>$B$93</f>
        <v>項目37</v>
      </c>
      <c r="C464" s="20"/>
      <c r="D464" s="8"/>
      <c r="E464" s="8"/>
      <c r="F464" s="52"/>
      <c r="G464" s="1"/>
      <c r="H464" s="57" t="str">
        <f>$B$93</f>
        <v>項目37</v>
      </c>
      <c r="I464" s="20"/>
      <c r="J464" s="8"/>
      <c r="K464" s="8"/>
      <c r="L464" s="52"/>
      <c r="M464" s="1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</row>
    <row r="465" spans="1:52" x14ac:dyDescent="0.2">
      <c r="A465" s="1"/>
      <c r="B465" s="57" t="str">
        <f>$B$94</f>
        <v>項目38</v>
      </c>
      <c r="C465" s="20"/>
      <c r="D465" s="8"/>
      <c r="E465" s="8"/>
      <c r="F465" s="52"/>
      <c r="G465" s="1"/>
      <c r="H465" s="57" t="str">
        <f>$B$94</f>
        <v>項目38</v>
      </c>
      <c r="I465" s="20"/>
      <c r="J465" s="8"/>
      <c r="K465" s="8"/>
      <c r="L465" s="52"/>
      <c r="M465" s="1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</row>
    <row r="466" spans="1:52" x14ac:dyDescent="0.2">
      <c r="A466" s="1"/>
      <c r="B466" s="57" t="str">
        <f>$B$95</f>
        <v>項目39</v>
      </c>
      <c r="C466" s="20"/>
      <c r="D466" s="8"/>
      <c r="E466" s="8"/>
      <c r="F466" s="52"/>
      <c r="G466" s="1"/>
      <c r="H466" s="57" t="str">
        <f>$B$95</f>
        <v>項目39</v>
      </c>
      <c r="I466" s="20"/>
      <c r="J466" s="8"/>
      <c r="K466" s="8"/>
      <c r="L466" s="52"/>
      <c r="M466" s="1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</row>
    <row r="467" spans="1:52" x14ac:dyDescent="0.2">
      <c r="A467" s="1"/>
      <c r="B467" s="57" t="str">
        <f>$B$96</f>
        <v>項目40</v>
      </c>
      <c r="C467" s="20"/>
      <c r="D467" s="8"/>
      <c r="E467" s="8"/>
      <c r="F467" s="52"/>
      <c r="G467" s="1"/>
      <c r="H467" s="57" t="str">
        <f>$B$96</f>
        <v>項目40</v>
      </c>
      <c r="I467" s="20"/>
      <c r="J467" s="8"/>
      <c r="K467" s="8"/>
      <c r="L467" s="52"/>
      <c r="M467" s="1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</row>
    <row r="468" spans="1:52" x14ac:dyDescent="0.2">
      <c r="A468" s="1"/>
      <c r="B468" s="57" t="str">
        <f>$B$97</f>
        <v>項目41</v>
      </c>
      <c r="C468" s="20"/>
      <c r="D468" s="8"/>
      <c r="E468" s="8"/>
      <c r="F468" s="52"/>
      <c r="G468" s="1"/>
      <c r="H468" s="57" t="str">
        <f>$B$97</f>
        <v>項目41</v>
      </c>
      <c r="I468" s="20"/>
      <c r="J468" s="8"/>
      <c r="K468" s="8"/>
      <c r="L468" s="52"/>
      <c r="M468" s="1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</row>
    <row r="469" spans="1:52" x14ac:dyDescent="0.2">
      <c r="A469" s="1"/>
      <c r="B469" s="57" t="str">
        <f>$B$98</f>
        <v>項目42</v>
      </c>
      <c r="C469" s="20"/>
      <c r="D469" s="8"/>
      <c r="E469" s="8"/>
      <c r="F469" s="52"/>
      <c r="G469" s="1"/>
      <c r="H469" s="57" t="str">
        <f>$B$98</f>
        <v>項目42</v>
      </c>
      <c r="I469" s="20"/>
      <c r="J469" s="8"/>
      <c r="K469" s="8"/>
      <c r="L469" s="52"/>
      <c r="M469" s="1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</row>
    <row r="470" spans="1:52" x14ac:dyDescent="0.2">
      <c r="A470" s="1"/>
      <c r="B470" s="57" t="str">
        <f>$B$99</f>
        <v>項目43</v>
      </c>
      <c r="C470" s="20"/>
      <c r="D470" s="8"/>
      <c r="E470" s="8"/>
      <c r="F470" s="52"/>
      <c r="G470" s="1"/>
      <c r="H470" s="57" t="str">
        <f>$B$99</f>
        <v>項目43</v>
      </c>
      <c r="I470" s="20"/>
      <c r="J470" s="8"/>
      <c r="K470" s="8"/>
      <c r="L470" s="52"/>
      <c r="M470" s="1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</row>
    <row r="471" spans="1:52" x14ac:dyDescent="0.2">
      <c r="A471" s="1"/>
      <c r="B471" s="57" t="str">
        <f>$B$100</f>
        <v>項目44</v>
      </c>
      <c r="C471" s="20"/>
      <c r="D471" s="8"/>
      <c r="E471" s="8"/>
      <c r="F471" s="52"/>
      <c r="G471" s="1"/>
      <c r="H471" s="57" t="str">
        <f>$B$100</f>
        <v>項目44</v>
      </c>
      <c r="I471" s="20"/>
      <c r="J471" s="8"/>
      <c r="K471" s="8"/>
      <c r="L471" s="52"/>
      <c r="M471" s="1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</row>
    <row r="472" spans="1:52" x14ac:dyDescent="0.2">
      <c r="A472" s="1"/>
      <c r="B472" s="57" t="str">
        <f>$B$101</f>
        <v>項目45</v>
      </c>
      <c r="C472" s="20"/>
      <c r="D472" s="8"/>
      <c r="E472" s="8"/>
      <c r="F472" s="52"/>
      <c r="G472" s="1"/>
      <c r="H472" s="57" t="str">
        <f>$B$101</f>
        <v>項目45</v>
      </c>
      <c r="I472" s="20"/>
      <c r="J472" s="8"/>
      <c r="K472" s="8"/>
      <c r="L472" s="52"/>
      <c r="M472" s="1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</row>
    <row r="473" spans="1:52" x14ac:dyDescent="0.2">
      <c r="A473" s="1"/>
      <c r="B473" s="57" t="str">
        <f>$B$102</f>
        <v>項目46</v>
      </c>
      <c r="C473" s="20"/>
      <c r="D473" s="8"/>
      <c r="E473" s="8"/>
      <c r="F473" s="52"/>
      <c r="G473" s="1"/>
      <c r="H473" s="57" t="str">
        <f>$B$102</f>
        <v>項目46</v>
      </c>
      <c r="I473" s="20"/>
      <c r="J473" s="8"/>
      <c r="K473" s="8"/>
      <c r="L473" s="52"/>
      <c r="M473" s="1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</row>
    <row r="474" spans="1:52" x14ac:dyDescent="0.2">
      <c r="A474" s="1"/>
      <c r="B474" s="57" t="str">
        <f>$B$103</f>
        <v>項目47</v>
      </c>
      <c r="C474" s="20"/>
      <c r="D474" s="8"/>
      <c r="E474" s="8"/>
      <c r="F474" s="52"/>
      <c r="G474" s="1"/>
      <c r="H474" s="57" t="str">
        <f>$B$103</f>
        <v>項目47</v>
      </c>
      <c r="I474" s="20"/>
      <c r="J474" s="8"/>
      <c r="K474" s="8"/>
      <c r="L474" s="52"/>
      <c r="M474" s="1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</row>
    <row r="475" spans="1:52" x14ac:dyDescent="0.2">
      <c r="A475" s="1"/>
      <c r="B475" s="57" t="str">
        <f>$B$104</f>
        <v>項目48</v>
      </c>
      <c r="C475" s="20"/>
      <c r="D475" s="8"/>
      <c r="E475" s="8"/>
      <c r="F475" s="52"/>
      <c r="G475" s="1"/>
      <c r="H475" s="57" t="str">
        <f>$B$104</f>
        <v>項目48</v>
      </c>
      <c r="I475" s="20"/>
      <c r="J475" s="8"/>
      <c r="K475" s="8"/>
      <c r="L475" s="52"/>
      <c r="M475" s="1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</row>
    <row r="476" spans="1:52" x14ac:dyDescent="0.2">
      <c r="A476" s="1"/>
      <c r="B476" s="57" t="str">
        <f>$B$105</f>
        <v>項目49</v>
      </c>
      <c r="C476" s="20"/>
      <c r="D476" s="8"/>
      <c r="E476" s="8"/>
      <c r="F476" s="52"/>
      <c r="G476" s="1"/>
      <c r="H476" s="57" t="str">
        <f>$B$105</f>
        <v>項目49</v>
      </c>
      <c r="I476" s="20"/>
      <c r="J476" s="8"/>
      <c r="K476" s="8"/>
      <c r="L476" s="52"/>
      <c r="M476" s="1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</row>
    <row r="477" spans="1:52" x14ac:dyDescent="0.2">
      <c r="A477" s="1"/>
      <c r="B477" s="58" t="str">
        <f>$B$106</f>
        <v>項目50</v>
      </c>
      <c r="C477" s="21"/>
      <c r="D477" s="7"/>
      <c r="E477" s="7"/>
      <c r="F477" s="54"/>
      <c r="G477" s="1"/>
      <c r="H477" s="58" t="str">
        <f>$B$106</f>
        <v>項目50</v>
      </c>
      <c r="I477" s="21"/>
      <c r="J477" s="7"/>
      <c r="K477" s="7"/>
      <c r="L477" s="54"/>
      <c r="M477" s="1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</row>
    <row r="478" spans="1:52" s="76" customFormat="1" x14ac:dyDescent="0.2">
      <c r="A478" s="5"/>
      <c r="B478" s="5"/>
      <c r="C478" s="26"/>
      <c r="D478" s="26"/>
      <c r="E478" s="26"/>
      <c r="F478" s="26"/>
      <c r="G478" s="5"/>
      <c r="H478" s="5"/>
      <c r="I478" s="26"/>
      <c r="J478" s="26"/>
      <c r="K478" s="26"/>
      <c r="L478" s="26"/>
      <c r="M478" s="5"/>
    </row>
    <row r="479" spans="1:52" ht="10.5" customHeight="1" x14ac:dyDescent="0.2">
      <c r="A479" s="1"/>
      <c r="B479" s="360" t="s">
        <v>48</v>
      </c>
      <c r="C479" s="353" t="s">
        <v>35</v>
      </c>
      <c r="D479" s="354"/>
      <c r="E479" s="354"/>
      <c r="F479" s="355"/>
      <c r="G479" s="1"/>
      <c r="H479" s="356" t="s">
        <v>97</v>
      </c>
      <c r="I479" s="353" t="s">
        <v>35</v>
      </c>
      <c r="J479" s="354"/>
      <c r="K479" s="354"/>
      <c r="L479" s="355"/>
      <c r="M479" s="1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</row>
    <row r="480" spans="1:52" ht="10.5" customHeight="1" x14ac:dyDescent="0.2">
      <c r="A480" s="1"/>
      <c r="B480" s="361"/>
      <c r="C480" s="14" t="s">
        <v>0</v>
      </c>
      <c r="D480" s="13" t="s">
        <v>1</v>
      </c>
      <c r="E480" s="12" t="s">
        <v>2</v>
      </c>
      <c r="F480" s="37" t="s">
        <v>3</v>
      </c>
      <c r="G480" s="1"/>
      <c r="H480" s="357"/>
      <c r="I480" s="14" t="s">
        <v>0</v>
      </c>
      <c r="J480" s="13" t="s">
        <v>1</v>
      </c>
      <c r="K480" s="12" t="s">
        <v>2</v>
      </c>
      <c r="L480" s="37" t="s">
        <v>3</v>
      </c>
      <c r="M480" s="1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</row>
    <row r="481" spans="1:52" x14ac:dyDescent="0.2">
      <c r="A481" s="1"/>
      <c r="B481" s="61" t="str">
        <f>$B$57</f>
        <v>加工食品</v>
      </c>
      <c r="C481" s="23"/>
      <c r="D481" s="9"/>
      <c r="E481" s="9"/>
      <c r="F481" s="53"/>
      <c r="G481" s="1"/>
      <c r="H481" s="61" t="str">
        <f>$B$57</f>
        <v>加工食品</v>
      </c>
      <c r="I481" s="23"/>
      <c r="J481" s="9"/>
      <c r="K481" s="9"/>
      <c r="L481" s="53"/>
      <c r="M481" s="1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</row>
    <row r="482" spans="1:52" x14ac:dyDescent="0.2">
      <c r="A482" s="1"/>
      <c r="B482" s="57" t="str">
        <f>$B$58</f>
        <v>生鮮食品</v>
      </c>
      <c r="C482" s="20"/>
      <c r="D482" s="8"/>
      <c r="E482" s="8"/>
      <c r="F482" s="52"/>
      <c r="G482" s="1"/>
      <c r="H482" s="57" t="str">
        <f>$B$58</f>
        <v>生鮮食品</v>
      </c>
      <c r="I482" s="20"/>
      <c r="J482" s="8"/>
      <c r="K482" s="8"/>
      <c r="L482" s="52"/>
      <c r="M482" s="1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</row>
    <row r="483" spans="1:52" x14ac:dyDescent="0.2">
      <c r="A483" s="1"/>
      <c r="B483" s="57" t="str">
        <f>$B$59</f>
        <v>菓子類</v>
      </c>
      <c r="C483" s="20"/>
      <c r="D483" s="8"/>
      <c r="E483" s="8"/>
      <c r="F483" s="52"/>
      <c r="G483" s="1"/>
      <c r="H483" s="57" t="str">
        <f>$B$59</f>
        <v>菓子類</v>
      </c>
      <c r="I483" s="20"/>
      <c r="J483" s="8"/>
      <c r="K483" s="8"/>
      <c r="L483" s="52"/>
      <c r="M483" s="1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</row>
    <row r="484" spans="1:52" x14ac:dyDescent="0.2">
      <c r="A484" s="1"/>
      <c r="B484" s="57" t="str">
        <f>$B$60</f>
        <v>項目4</v>
      </c>
      <c r="C484" s="20"/>
      <c r="D484" s="8"/>
      <c r="E484" s="8"/>
      <c r="F484" s="52"/>
      <c r="G484" s="1"/>
      <c r="H484" s="57" t="str">
        <f>$B$60</f>
        <v>項目4</v>
      </c>
      <c r="I484" s="20"/>
      <c r="J484" s="8"/>
      <c r="K484" s="8"/>
      <c r="L484" s="52"/>
      <c r="M484" s="1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</row>
    <row r="485" spans="1:52" x14ac:dyDescent="0.2">
      <c r="A485" s="1"/>
      <c r="B485" s="57" t="str">
        <f>$B$61</f>
        <v>項目5</v>
      </c>
      <c r="C485" s="20"/>
      <c r="D485" s="8"/>
      <c r="E485" s="8"/>
      <c r="F485" s="52"/>
      <c r="G485" s="1"/>
      <c r="H485" s="57" t="str">
        <f>$B$61</f>
        <v>項目5</v>
      </c>
      <c r="I485" s="20"/>
      <c r="J485" s="8"/>
      <c r="K485" s="8"/>
      <c r="L485" s="52"/>
      <c r="M485" s="1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</row>
    <row r="486" spans="1:52" x14ac:dyDescent="0.2">
      <c r="A486" s="1"/>
      <c r="B486" s="57" t="str">
        <f>$B$62</f>
        <v>項目6</v>
      </c>
      <c r="C486" s="20"/>
      <c r="D486" s="8"/>
      <c r="E486" s="8"/>
      <c r="F486" s="52"/>
      <c r="G486" s="1"/>
      <c r="H486" s="57" t="str">
        <f>$B$62</f>
        <v>項目6</v>
      </c>
      <c r="I486" s="20"/>
      <c r="J486" s="8"/>
      <c r="K486" s="8"/>
      <c r="L486" s="52"/>
      <c r="M486" s="1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</row>
    <row r="487" spans="1:52" x14ac:dyDescent="0.2">
      <c r="A487" s="1"/>
      <c r="B487" s="57" t="str">
        <f>$B$63</f>
        <v>項目7</v>
      </c>
      <c r="C487" s="20"/>
      <c r="D487" s="8"/>
      <c r="E487" s="8"/>
      <c r="F487" s="52"/>
      <c r="G487" s="1"/>
      <c r="H487" s="57" t="str">
        <f>$B$63</f>
        <v>項目7</v>
      </c>
      <c r="I487" s="20"/>
      <c r="J487" s="8"/>
      <c r="K487" s="8"/>
      <c r="L487" s="52"/>
      <c r="M487" s="1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</row>
    <row r="488" spans="1:52" x14ac:dyDescent="0.2">
      <c r="A488" s="1"/>
      <c r="B488" s="57" t="str">
        <f>$B$64</f>
        <v>項目8</v>
      </c>
      <c r="C488" s="20"/>
      <c r="D488" s="8"/>
      <c r="E488" s="8"/>
      <c r="F488" s="52"/>
      <c r="G488" s="1"/>
      <c r="H488" s="57" t="str">
        <f>$B$64</f>
        <v>項目8</v>
      </c>
      <c r="I488" s="20"/>
      <c r="J488" s="8"/>
      <c r="K488" s="8"/>
      <c r="L488" s="52"/>
      <c r="M488" s="1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</row>
    <row r="489" spans="1:52" x14ac:dyDescent="0.2">
      <c r="A489" s="1"/>
      <c r="B489" s="57" t="str">
        <f>$B$65</f>
        <v>項目9</v>
      </c>
      <c r="C489" s="20"/>
      <c r="D489" s="8"/>
      <c r="E489" s="8"/>
      <c r="F489" s="52"/>
      <c r="G489" s="1"/>
      <c r="H489" s="57" t="str">
        <f>$B$65</f>
        <v>項目9</v>
      </c>
      <c r="I489" s="20"/>
      <c r="J489" s="8"/>
      <c r="K489" s="8"/>
      <c r="L489" s="52"/>
      <c r="M489" s="1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</row>
    <row r="490" spans="1:52" x14ac:dyDescent="0.2">
      <c r="A490" s="1"/>
      <c r="B490" s="57" t="str">
        <f>$B$66</f>
        <v>項目10</v>
      </c>
      <c r="C490" s="20"/>
      <c r="D490" s="8"/>
      <c r="E490" s="8"/>
      <c r="F490" s="52"/>
      <c r="G490" s="1"/>
      <c r="H490" s="57" t="str">
        <f>$B$66</f>
        <v>項目10</v>
      </c>
      <c r="I490" s="20"/>
      <c r="J490" s="8"/>
      <c r="K490" s="8"/>
      <c r="L490" s="52"/>
      <c r="M490" s="1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</row>
    <row r="491" spans="1:52" x14ac:dyDescent="0.2">
      <c r="A491" s="1"/>
      <c r="B491" s="57" t="str">
        <f>$B$67</f>
        <v>項目11</v>
      </c>
      <c r="C491" s="20"/>
      <c r="D491" s="8"/>
      <c r="E491" s="8"/>
      <c r="F491" s="52"/>
      <c r="G491" s="1"/>
      <c r="H491" s="57" t="str">
        <f>$B$67</f>
        <v>項目11</v>
      </c>
      <c r="I491" s="20"/>
      <c r="J491" s="8"/>
      <c r="K491" s="8"/>
      <c r="L491" s="52"/>
      <c r="M491" s="1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</row>
    <row r="492" spans="1:52" x14ac:dyDescent="0.2">
      <c r="A492" s="1"/>
      <c r="B492" s="57" t="str">
        <f>$B$68</f>
        <v>項目12</v>
      </c>
      <c r="C492" s="20"/>
      <c r="D492" s="8"/>
      <c r="E492" s="8"/>
      <c r="F492" s="52"/>
      <c r="G492" s="1"/>
      <c r="H492" s="57" t="str">
        <f>$B$68</f>
        <v>項目12</v>
      </c>
      <c r="I492" s="20"/>
      <c r="J492" s="8"/>
      <c r="K492" s="8"/>
      <c r="L492" s="52"/>
      <c r="M492" s="1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</row>
    <row r="493" spans="1:52" x14ac:dyDescent="0.2">
      <c r="A493" s="1"/>
      <c r="B493" s="57" t="str">
        <f>$B$69</f>
        <v>項目13</v>
      </c>
      <c r="C493" s="20"/>
      <c r="D493" s="8"/>
      <c r="E493" s="8"/>
      <c r="F493" s="52"/>
      <c r="G493" s="1"/>
      <c r="H493" s="57" t="str">
        <f>$B$69</f>
        <v>項目13</v>
      </c>
      <c r="I493" s="20"/>
      <c r="J493" s="8"/>
      <c r="K493" s="8"/>
      <c r="L493" s="52"/>
      <c r="M493" s="1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</row>
    <row r="494" spans="1:52" x14ac:dyDescent="0.2">
      <c r="A494" s="1"/>
      <c r="B494" s="57" t="str">
        <f>$B$70</f>
        <v>項目14</v>
      </c>
      <c r="C494" s="20"/>
      <c r="D494" s="8"/>
      <c r="E494" s="8"/>
      <c r="F494" s="52"/>
      <c r="G494" s="1"/>
      <c r="H494" s="57" t="str">
        <f>$B$70</f>
        <v>項目14</v>
      </c>
      <c r="I494" s="20"/>
      <c r="J494" s="8"/>
      <c r="K494" s="8"/>
      <c r="L494" s="52"/>
      <c r="M494" s="1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</row>
    <row r="495" spans="1:52" x14ac:dyDescent="0.2">
      <c r="A495" s="1"/>
      <c r="B495" s="57" t="str">
        <f>$B$71</f>
        <v>項目15</v>
      </c>
      <c r="C495" s="20"/>
      <c r="D495" s="8"/>
      <c r="E495" s="8"/>
      <c r="F495" s="52"/>
      <c r="G495" s="1"/>
      <c r="H495" s="57" t="str">
        <f>$B$71</f>
        <v>項目15</v>
      </c>
      <c r="I495" s="20"/>
      <c r="J495" s="8"/>
      <c r="K495" s="8"/>
      <c r="L495" s="52"/>
      <c r="M495" s="1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</row>
    <row r="496" spans="1:52" x14ac:dyDescent="0.2">
      <c r="A496" s="1"/>
      <c r="B496" s="57" t="str">
        <f>$B$72</f>
        <v>項目16</v>
      </c>
      <c r="C496" s="20"/>
      <c r="D496" s="8"/>
      <c r="E496" s="8"/>
      <c r="F496" s="52"/>
      <c r="G496" s="1"/>
      <c r="H496" s="57" t="str">
        <f>$B$72</f>
        <v>項目16</v>
      </c>
      <c r="I496" s="20"/>
      <c r="J496" s="8"/>
      <c r="K496" s="8"/>
      <c r="L496" s="52"/>
      <c r="M496" s="1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</row>
    <row r="497" spans="1:52" x14ac:dyDescent="0.2">
      <c r="A497" s="1"/>
      <c r="B497" s="57" t="str">
        <f>$B$73</f>
        <v>項目17</v>
      </c>
      <c r="C497" s="20"/>
      <c r="D497" s="8"/>
      <c r="E497" s="8"/>
      <c r="F497" s="52"/>
      <c r="G497" s="1"/>
      <c r="H497" s="57" t="str">
        <f>$B$73</f>
        <v>項目17</v>
      </c>
      <c r="I497" s="20"/>
      <c r="J497" s="8"/>
      <c r="K497" s="8"/>
      <c r="L497" s="52"/>
      <c r="M497" s="1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</row>
    <row r="498" spans="1:52" x14ac:dyDescent="0.2">
      <c r="A498" s="1"/>
      <c r="B498" s="57" t="str">
        <f>$B$74</f>
        <v>項目18</v>
      </c>
      <c r="C498" s="20"/>
      <c r="D498" s="8"/>
      <c r="E498" s="8"/>
      <c r="F498" s="52"/>
      <c r="G498" s="1"/>
      <c r="H498" s="57" t="str">
        <f>$B$74</f>
        <v>項目18</v>
      </c>
      <c r="I498" s="20"/>
      <c r="J498" s="8"/>
      <c r="K498" s="8"/>
      <c r="L498" s="52"/>
      <c r="M498" s="1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</row>
    <row r="499" spans="1:52" x14ac:dyDescent="0.2">
      <c r="A499" s="1"/>
      <c r="B499" s="57" t="str">
        <f>$B$75</f>
        <v>項目19</v>
      </c>
      <c r="C499" s="20"/>
      <c r="D499" s="8"/>
      <c r="E499" s="8"/>
      <c r="F499" s="52"/>
      <c r="G499" s="1"/>
      <c r="H499" s="57" t="str">
        <f>$B$75</f>
        <v>項目19</v>
      </c>
      <c r="I499" s="20"/>
      <c r="J499" s="8"/>
      <c r="K499" s="8"/>
      <c r="L499" s="52"/>
      <c r="M499" s="1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</row>
    <row r="500" spans="1:52" x14ac:dyDescent="0.2">
      <c r="A500" s="1"/>
      <c r="B500" s="57" t="str">
        <f>$B$76</f>
        <v>項目20</v>
      </c>
      <c r="C500" s="20"/>
      <c r="D500" s="8"/>
      <c r="E500" s="8"/>
      <c r="F500" s="52"/>
      <c r="G500" s="1"/>
      <c r="H500" s="57" t="str">
        <f>$B$76</f>
        <v>項目20</v>
      </c>
      <c r="I500" s="20"/>
      <c r="J500" s="8"/>
      <c r="K500" s="8"/>
      <c r="L500" s="52"/>
      <c r="M500" s="1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</row>
    <row r="501" spans="1:52" x14ac:dyDescent="0.2">
      <c r="A501" s="1"/>
      <c r="B501" s="57" t="str">
        <f>$B$77</f>
        <v>項目21</v>
      </c>
      <c r="C501" s="20"/>
      <c r="D501" s="8"/>
      <c r="E501" s="8"/>
      <c r="F501" s="52"/>
      <c r="G501" s="1"/>
      <c r="H501" s="57" t="str">
        <f>$B$77</f>
        <v>項目21</v>
      </c>
      <c r="I501" s="20"/>
      <c r="J501" s="8"/>
      <c r="K501" s="8"/>
      <c r="L501" s="52"/>
      <c r="M501" s="1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</row>
    <row r="502" spans="1:52" x14ac:dyDescent="0.2">
      <c r="A502" s="1"/>
      <c r="B502" s="57" t="str">
        <f>$B$78</f>
        <v>項目22</v>
      </c>
      <c r="C502" s="20"/>
      <c r="D502" s="8"/>
      <c r="E502" s="8"/>
      <c r="F502" s="52"/>
      <c r="G502" s="1"/>
      <c r="H502" s="57" t="str">
        <f>$B$78</f>
        <v>項目22</v>
      </c>
      <c r="I502" s="20"/>
      <c r="J502" s="8"/>
      <c r="K502" s="8"/>
      <c r="L502" s="52"/>
      <c r="M502" s="1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</row>
    <row r="503" spans="1:52" x14ac:dyDescent="0.2">
      <c r="A503" s="1"/>
      <c r="B503" s="57" t="str">
        <f>$B$79</f>
        <v>項目23</v>
      </c>
      <c r="C503" s="20"/>
      <c r="D503" s="8"/>
      <c r="E503" s="8"/>
      <c r="F503" s="52"/>
      <c r="G503" s="1"/>
      <c r="H503" s="57" t="str">
        <f>$B$79</f>
        <v>項目23</v>
      </c>
      <c r="I503" s="20"/>
      <c r="J503" s="8"/>
      <c r="K503" s="8"/>
      <c r="L503" s="52"/>
      <c r="M503" s="1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</row>
    <row r="504" spans="1:52" x14ac:dyDescent="0.2">
      <c r="A504" s="1"/>
      <c r="B504" s="57" t="str">
        <f>$B$80</f>
        <v>項目24</v>
      </c>
      <c r="C504" s="20"/>
      <c r="D504" s="8"/>
      <c r="E504" s="8"/>
      <c r="F504" s="52"/>
      <c r="G504" s="1"/>
      <c r="H504" s="57" t="str">
        <f>$B$80</f>
        <v>項目24</v>
      </c>
      <c r="I504" s="20"/>
      <c r="J504" s="8"/>
      <c r="K504" s="8"/>
      <c r="L504" s="52"/>
      <c r="M504" s="1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</row>
    <row r="505" spans="1:52" x14ac:dyDescent="0.2">
      <c r="A505" s="1"/>
      <c r="B505" s="57" t="str">
        <f>$B$81</f>
        <v>項目25</v>
      </c>
      <c r="C505" s="20"/>
      <c r="D505" s="8"/>
      <c r="E505" s="8"/>
      <c r="F505" s="52"/>
      <c r="G505" s="1"/>
      <c r="H505" s="57" t="str">
        <f>$B$81</f>
        <v>項目25</v>
      </c>
      <c r="I505" s="20"/>
      <c r="J505" s="8"/>
      <c r="K505" s="8"/>
      <c r="L505" s="52"/>
      <c r="M505" s="1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</row>
    <row r="506" spans="1:52" x14ac:dyDescent="0.2">
      <c r="A506" s="1"/>
      <c r="B506" s="57" t="str">
        <f>$B$82</f>
        <v>項目26</v>
      </c>
      <c r="C506" s="20"/>
      <c r="D506" s="8"/>
      <c r="E506" s="8"/>
      <c r="F506" s="52"/>
      <c r="G506" s="1"/>
      <c r="H506" s="57" t="str">
        <f>$B$82</f>
        <v>項目26</v>
      </c>
      <c r="I506" s="20"/>
      <c r="J506" s="8"/>
      <c r="K506" s="8"/>
      <c r="L506" s="52"/>
      <c r="M506" s="1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</row>
    <row r="507" spans="1:52" x14ac:dyDescent="0.2">
      <c r="A507" s="1"/>
      <c r="B507" s="57" t="str">
        <f>$B$83</f>
        <v>項目27</v>
      </c>
      <c r="C507" s="20"/>
      <c r="D507" s="8"/>
      <c r="E507" s="8"/>
      <c r="F507" s="52"/>
      <c r="G507" s="1"/>
      <c r="H507" s="57" t="str">
        <f>$B$83</f>
        <v>項目27</v>
      </c>
      <c r="I507" s="20"/>
      <c r="J507" s="8"/>
      <c r="K507" s="8"/>
      <c r="L507" s="52"/>
      <c r="M507" s="1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</row>
    <row r="508" spans="1:52" x14ac:dyDescent="0.2">
      <c r="A508" s="1"/>
      <c r="B508" s="57" t="str">
        <f>$B$84</f>
        <v>項目28</v>
      </c>
      <c r="C508" s="20"/>
      <c r="D508" s="8"/>
      <c r="E508" s="8"/>
      <c r="F508" s="52"/>
      <c r="G508" s="1"/>
      <c r="H508" s="57" t="str">
        <f>$B$84</f>
        <v>項目28</v>
      </c>
      <c r="I508" s="20"/>
      <c r="J508" s="8"/>
      <c r="K508" s="8"/>
      <c r="L508" s="52"/>
      <c r="M508" s="1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</row>
    <row r="509" spans="1:52" x14ac:dyDescent="0.2">
      <c r="A509" s="1"/>
      <c r="B509" s="57" t="str">
        <f>$B$85</f>
        <v>項目29</v>
      </c>
      <c r="C509" s="20"/>
      <c r="D509" s="8"/>
      <c r="E509" s="8"/>
      <c r="F509" s="52"/>
      <c r="G509" s="1"/>
      <c r="H509" s="57" t="str">
        <f>$B$85</f>
        <v>項目29</v>
      </c>
      <c r="I509" s="20"/>
      <c r="J509" s="8"/>
      <c r="K509" s="8"/>
      <c r="L509" s="52"/>
      <c r="M509" s="1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</row>
    <row r="510" spans="1:52" x14ac:dyDescent="0.2">
      <c r="A510" s="1"/>
      <c r="B510" s="57" t="str">
        <f>$B$86</f>
        <v>項目30</v>
      </c>
      <c r="C510" s="20"/>
      <c r="D510" s="8"/>
      <c r="E510" s="8"/>
      <c r="F510" s="52"/>
      <c r="G510" s="1"/>
      <c r="H510" s="57" t="str">
        <f>$B$86</f>
        <v>項目30</v>
      </c>
      <c r="I510" s="20"/>
      <c r="J510" s="8"/>
      <c r="K510" s="8"/>
      <c r="L510" s="52"/>
      <c r="M510" s="1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</row>
    <row r="511" spans="1:52" x14ac:dyDescent="0.2">
      <c r="A511" s="1"/>
      <c r="B511" s="57" t="str">
        <f>$B$87</f>
        <v>項目31</v>
      </c>
      <c r="C511" s="20"/>
      <c r="D511" s="8"/>
      <c r="E511" s="8"/>
      <c r="F511" s="52"/>
      <c r="G511" s="1"/>
      <c r="H511" s="57" t="str">
        <f>$B$87</f>
        <v>項目31</v>
      </c>
      <c r="I511" s="20"/>
      <c r="J511" s="8"/>
      <c r="K511" s="8"/>
      <c r="L511" s="52"/>
      <c r="M511" s="1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</row>
    <row r="512" spans="1:52" x14ac:dyDescent="0.2">
      <c r="A512" s="1"/>
      <c r="B512" s="57" t="str">
        <f>$B$88</f>
        <v>項目32</v>
      </c>
      <c r="C512" s="20"/>
      <c r="D512" s="8"/>
      <c r="E512" s="8"/>
      <c r="F512" s="52"/>
      <c r="G512" s="1"/>
      <c r="H512" s="57" t="str">
        <f>$B$88</f>
        <v>項目32</v>
      </c>
      <c r="I512" s="20"/>
      <c r="J512" s="8"/>
      <c r="K512" s="8"/>
      <c r="L512" s="52"/>
      <c r="M512" s="1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</row>
    <row r="513" spans="1:52" x14ac:dyDescent="0.2">
      <c r="A513" s="1"/>
      <c r="B513" s="57" t="str">
        <f>$B$89</f>
        <v>項目33</v>
      </c>
      <c r="C513" s="20"/>
      <c r="D513" s="8"/>
      <c r="E513" s="8"/>
      <c r="F513" s="52"/>
      <c r="G513" s="1"/>
      <c r="H513" s="57" t="str">
        <f>$B$89</f>
        <v>項目33</v>
      </c>
      <c r="I513" s="20"/>
      <c r="J513" s="8"/>
      <c r="K513" s="8"/>
      <c r="L513" s="52"/>
      <c r="M513" s="1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</row>
    <row r="514" spans="1:52" x14ac:dyDescent="0.2">
      <c r="A514" s="1"/>
      <c r="B514" s="57" t="str">
        <f>$B$90</f>
        <v>項目34</v>
      </c>
      <c r="C514" s="20"/>
      <c r="D514" s="8"/>
      <c r="E514" s="8"/>
      <c r="F514" s="52"/>
      <c r="G514" s="1"/>
      <c r="H514" s="57" t="str">
        <f>$B$90</f>
        <v>項目34</v>
      </c>
      <c r="I514" s="20"/>
      <c r="J514" s="8"/>
      <c r="K514" s="8"/>
      <c r="L514" s="52"/>
      <c r="M514" s="1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</row>
    <row r="515" spans="1:52" x14ac:dyDescent="0.2">
      <c r="A515" s="1"/>
      <c r="B515" s="57" t="str">
        <f>$B$91</f>
        <v>項目35</v>
      </c>
      <c r="C515" s="20"/>
      <c r="D515" s="8"/>
      <c r="E515" s="8"/>
      <c r="F515" s="52"/>
      <c r="G515" s="1"/>
      <c r="H515" s="57" t="str">
        <f>$B$91</f>
        <v>項目35</v>
      </c>
      <c r="I515" s="20"/>
      <c r="J515" s="8"/>
      <c r="K515" s="8"/>
      <c r="L515" s="52"/>
      <c r="M515" s="1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</row>
    <row r="516" spans="1:52" x14ac:dyDescent="0.2">
      <c r="A516" s="1"/>
      <c r="B516" s="57" t="str">
        <f>$B$92</f>
        <v>項目36</v>
      </c>
      <c r="C516" s="20"/>
      <c r="D516" s="8"/>
      <c r="E516" s="8"/>
      <c r="F516" s="52"/>
      <c r="G516" s="1"/>
      <c r="H516" s="57" t="str">
        <f>$B$92</f>
        <v>項目36</v>
      </c>
      <c r="I516" s="20"/>
      <c r="J516" s="8"/>
      <c r="K516" s="8"/>
      <c r="L516" s="52"/>
      <c r="M516" s="1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</row>
    <row r="517" spans="1:52" x14ac:dyDescent="0.2">
      <c r="A517" s="1"/>
      <c r="B517" s="57" t="str">
        <f>$B$93</f>
        <v>項目37</v>
      </c>
      <c r="C517" s="20"/>
      <c r="D517" s="8"/>
      <c r="E517" s="8"/>
      <c r="F517" s="52"/>
      <c r="G517" s="1"/>
      <c r="H517" s="57" t="str">
        <f>$B$93</f>
        <v>項目37</v>
      </c>
      <c r="I517" s="20"/>
      <c r="J517" s="8"/>
      <c r="K517" s="8"/>
      <c r="L517" s="52"/>
      <c r="M517" s="1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</row>
    <row r="518" spans="1:52" x14ac:dyDescent="0.2">
      <c r="A518" s="1"/>
      <c r="B518" s="57" t="str">
        <f>$B$94</f>
        <v>項目38</v>
      </c>
      <c r="C518" s="20"/>
      <c r="D518" s="8"/>
      <c r="E518" s="8"/>
      <c r="F518" s="52"/>
      <c r="G518" s="1"/>
      <c r="H518" s="57" t="str">
        <f>$B$94</f>
        <v>項目38</v>
      </c>
      <c r="I518" s="20"/>
      <c r="J518" s="8"/>
      <c r="K518" s="8"/>
      <c r="L518" s="52"/>
      <c r="M518" s="1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</row>
    <row r="519" spans="1:52" x14ac:dyDescent="0.2">
      <c r="A519" s="1"/>
      <c r="B519" s="57" t="str">
        <f>$B$95</f>
        <v>項目39</v>
      </c>
      <c r="C519" s="20"/>
      <c r="D519" s="8"/>
      <c r="E519" s="8"/>
      <c r="F519" s="52"/>
      <c r="G519" s="1"/>
      <c r="H519" s="57" t="str">
        <f>$B$95</f>
        <v>項目39</v>
      </c>
      <c r="I519" s="20"/>
      <c r="J519" s="8"/>
      <c r="K519" s="8"/>
      <c r="L519" s="52"/>
      <c r="M519" s="1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</row>
    <row r="520" spans="1:52" x14ac:dyDescent="0.2">
      <c r="A520" s="1"/>
      <c r="B520" s="57" t="str">
        <f>$B$96</f>
        <v>項目40</v>
      </c>
      <c r="C520" s="20"/>
      <c r="D520" s="8"/>
      <c r="E520" s="8"/>
      <c r="F520" s="52"/>
      <c r="G520" s="1"/>
      <c r="H520" s="57" t="str">
        <f>$B$96</f>
        <v>項目40</v>
      </c>
      <c r="I520" s="20"/>
      <c r="J520" s="8"/>
      <c r="K520" s="8"/>
      <c r="L520" s="52"/>
      <c r="M520" s="1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</row>
    <row r="521" spans="1:52" x14ac:dyDescent="0.2">
      <c r="A521" s="1"/>
      <c r="B521" s="57" t="str">
        <f>$B$97</f>
        <v>項目41</v>
      </c>
      <c r="C521" s="20"/>
      <c r="D521" s="8"/>
      <c r="E521" s="8"/>
      <c r="F521" s="52"/>
      <c r="G521" s="1"/>
      <c r="H521" s="57" t="str">
        <f>$B$97</f>
        <v>項目41</v>
      </c>
      <c r="I521" s="20"/>
      <c r="J521" s="8"/>
      <c r="K521" s="8"/>
      <c r="L521" s="52"/>
      <c r="M521" s="1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</row>
    <row r="522" spans="1:52" x14ac:dyDescent="0.2">
      <c r="A522" s="1"/>
      <c r="B522" s="57" t="str">
        <f>$B$98</f>
        <v>項目42</v>
      </c>
      <c r="C522" s="20"/>
      <c r="D522" s="8"/>
      <c r="E522" s="8"/>
      <c r="F522" s="52"/>
      <c r="G522" s="1"/>
      <c r="H522" s="57" t="str">
        <f>$B$98</f>
        <v>項目42</v>
      </c>
      <c r="I522" s="20"/>
      <c r="J522" s="8"/>
      <c r="K522" s="8"/>
      <c r="L522" s="52"/>
      <c r="M522" s="1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</row>
    <row r="523" spans="1:52" x14ac:dyDescent="0.2">
      <c r="A523" s="1"/>
      <c r="B523" s="57" t="str">
        <f>$B$99</f>
        <v>項目43</v>
      </c>
      <c r="C523" s="20"/>
      <c r="D523" s="8"/>
      <c r="E523" s="8"/>
      <c r="F523" s="52"/>
      <c r="G523" s="1"/>
      <c r="H523" s="57" t="str">
        <f>$B$99</f>
        <v>項目43</v>
      </c>
      <c r="I523" s="20"/>
      <c r="J523" s="8"/>
      <c r="K523" s="8"/>
      <c r="L523" s="52"/>
      <c r="M523" s="1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</row>
    <row r="524" spans="1:52" x14ac:dyDescent="0.2">
      <c r="A524" s="1"/>
      <c r="B524" s="57" t="str">
        <f>$B$100</f>
        <v>項目44</v>
      </c>
      <c r="C524" s="20"/>
      <c r="D524" s="8"/>
      <c r="E524" s="8"/>
      <c r="F524" s="52"/>
      <c r="G524" s="1"/>
      <c r="H524" s="57" t="str">
        <f>$B$100</f>
        <v>項目44</v>
      </c>
      <c r="I524" s="20"/>
      <c r="J524" s="8"/>
      <c r="K524" s="8"/>
      <c r="L524" s="52"/>
      <c r="M524" s="1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</row>
    <row r="525" spans="1:52" x14ac:dyDescent="0.2">
      <c r="A525" s="1"/>
      <c r="B525" s="57" t="str">
        <f>$B$101</f>
        <v>項目45</v>
      </c>
      <c r="C525" s="20"/>
      <c r="D525" s="8"/>
      <c r="E525" s="8"/>
      <c r="F525" s="52"/>
      <c r="G525" s="1"/>
      <c r="H525" s="57" t="str">
        <f>$B$101</f>
        <v>項目45</v>
      </c>
      <c r="I525" s="20"/>
      <c r="J525" s="8"/>
      <c r="K525" s="8"/>
      <c r="L525" s="52"/>
      <c r="M525" s="1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</row>
    <row r="526" spans="1:52" x14ac:dyDescent="0.2">
      <c r="A526" s="1"/>
      <c r="B526" s="57" t="str">
        <f>$B$102</f>
        <v>項目46</v>
      </c>
      <c r="C526" s="20"/>
      <c r="D526" s="8"/>
      <c r="E526" s="8"/>
      <c r="F526" s="52"/>
      <c r="G526" s="1"/>
      <c r="H526" s="57" t="str">
        <f>$B$102</f>
        <v>項目46</v>
      </c>
      <c r="I526" s="20"/>
      <c r="J526" s="8"/>
      <c r="K526" s="8"/>
      <c r="L526" s="52"/>
      <c r="M526" s="1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</row>
    <row r="527" spans="1:52" x14ac:dyDescent="0.2">
      <c r="A527" s="1"/>
      <c r="B527" s="57" t="str">
        <f>$B$103</f>
        <v>項目47</v>
      </c>
      <c r="C527" s="20"/>
      <c r="D527" s="8"/>
      <c r="E527" s="8"/>
      <c r="F527" s="52"/>
      <c r="G527" s="1"/>
      <c r="H527" s="57" t="str">
        <f>$B$103</f>
        <v>項目47</v>
      </c>
      <c r="I527" s="20"/>
      <c r="J527" s="8"/>
      <c r="K527" s="8"/>
      <c r="L527" s="52"/>
      <c r="M527" s="1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</row>
    <row r="528" spans="1:52" x14ac:dyDescent="0.2">
      <c r="A528" s="1"/>
      <c r="B528" s="57" t="str">
        <f>$B$104</f>
        <v>項目48</v>
      </c>
      <c r="C528" s="20"/>
      <c r="D528" s="8"/>
      <c r="E528" s="8"/>
      <c r="F528" s="52"/>
      <c r="G528" s="1"/>
      <c r="H528" s="57" t="str">
        <f>$B$104</f>
        <v>項目48</v>
      </c>
      <c r="I528" s="20"/>
      <c r="J528" s="8"/>
      <c r="K528" s="8"/>
      <c r="L528" s="52"/>
      <c r="M528" s="1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</row>
    <row r="529" spans="1:52" x14ac:dyDescent="0.2">
      <c r="A529" s="1"/>
      <c r="B529" s="57" t="str">
        <f>$B$105</f>
        <v>項目49</v>
      </c>
      <c r="C529" s="20"/>
      <c r="D529" s="8"/>
      <c r="E529" s="8"/>
      <c r="F529" s="52"/>
      <c r="G529" s="1"/>
      <c r="H529" s="57" t="str">
        <f>$B$105</f>
        <v>項目49</v>
      </c>
      <c r="I529" s="20"/>
      <c r="J529" s="8"/>
      <c r="K529" s="8"/>
      <c r="L529" s="52"/>
      <c r="M529" s="1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</row>
    <row r="530" spans="1:52" x14ac:dyDescent="0.2">
      <c r="A530" s="1"/>
      <c r="B530" s="58" t="str">
        <f>$B$106</f>
        <v>項目50</v>
      </c>
      <c r="C530" s="21"/>
      <c r="D530" s="7"/>
      <c r="E530" s="7"/>
      <c r="F530" s="54"/>
      <c r="G530" s="1"/>
      <c r="H530" s="58" t="str">
        <f>$B$106</f>
        <v>項目50</v>
      </c>
      <c r="I530" s="21"/>
      <c r="J530" s="7"/>
      <c r="K530" s="7"/>
      <c r="L530" s="54"/>
      <c r="M530" s="1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</row>
    <row r="531" spans="1:52" s="76" customFormat="1" x14ac:dyDescent="0.2">
      <c r="A531" s="5"/>
      <c r="B531" s="5"/>
      <c r="C531" s="26"/>
      <c r="D531" s="26"/>
      <c r="E531" s="26"/>
      <c r="F531" s="26"/>
      <c r="G531" s="5"/>
      <c r="H531" s="5"/>
      <c r="I531" s="26"/>
      <c r="J531" s="26"/>
      <c r="K531" s="26"/>
      <c r="L531" s="26"/>
      <c r="M531" s="5"/>
    </row>
    <row r="532" spans="1:52" ht="10.5" customHeight="1" x14ac:dyDescent="0.2">
      <c r="A532" s="1"/>
      <c r="B532" s="360" t="s">
        <v>49</v>
      </c>
      <c r="C532" s="353" t="s">
        <v>35</v>
      </c>
      <c r="D532" s="354"/>
      <c r="E532" s="354"/>
      <c r="F532" s="355"/>
      <c r="G532" s="1"/>
      <c r="H532" s="356" t="s">
        <v>98</v>
      </c>
      <c r="I532" s="353" t="s">
        <v>35</v>
      </c>
      <c r="J532" s="354"/>
      <c r="K532" s="354"/>
      <c r="L532" s="355"/>
      <c r="M532" s="1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</row>
    <row r="533" spans="1:52" ht="10.5" customHeight="1" x14ac:dyDescent="0.2">
      <c r="A533" s="1"/>
      <c r="B533" s="361"/>
      <c r="C533" s="14" t="s">
        <v>0</v>
      </c>
      <c r="D533" s="13" t="s">
        <v>1</v>
      </c>
      <c r="E533" s="12" t="s">
        <v>2</v>
      </c>
      <c r="F533" s="37" t="s">
        <v>3</v>
      </c>
      <c r="G533" s="1"/>
      <c r="H533" s="357"/>
      <c r="I533" s="14" t="s">
        <v>0</v>
      </c>
      <c r="J533" s="13" t="s">
        <v>1</v>
      </c>
      <c r="K533" s="12" t="s">
        <v>2</v>
      </c>
      <c r="L533" s="37" t="s">
        <v>3</v>
      </c>
      <c r="M533" s="1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</row>
    <row r="534" spans="1:52" x14ac:dyDescent="0.2">
      <c r="A534" s="1"/>
      <c r="B534" s="61" t="str">
        <f>$B$57</f>
        <v>加工食品</v>
      </c>
      <c r="C534" s="23"/>
      <c r="D534" s="9"/>
      <c r="E534" s="9"/>
      <c r="F534" s="53"/>
      <c r="G534" s="1"/>
      <c r="H534" s="61" t="str">
        <f>$B$57</f>
        <v>加工食品</v>
      </c>
      <c r="I534" s="23"/>
      <c r="J534" s="9"/>
      <c r="K534" s="9"/>
      <c r="L534" s="53"/>
      <c r="M534" s="1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</row>
    <row r="535" spans="1:52" x14ac:dyDescent="0.2">
      <c r="A535" s="1"/>
      <c r="B535" s="57" t="str">
        <f>$B$58</f>
        <v>生鮮食品</v>
      </c>
      <c r="C535" s="20"/>
      <c r="D535" s="8"/>
      <c r="E535" s="8"/>
      <c r="F535" s="52"/>
      <c r="G535" s="1"/>
      <c r="H535" s="57" t="str">
        <f>$B$58</f>
        <v>生鮮食品</v>
      </c>
      <c r="I535" s="20"/>
      <c r="J535" s="8"/>
      <c r="K535" s="8"/>
      <c r="L535" s="52"/>
      <c r="M535" s="1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</row>
    <row r="536" spans="1:52" x14ac:dyDescent="0.2">
      <c r="A536" s="1"/>
      <c r="B536" s="57" t="str">
        <f>$B$59</f>
        <v>菓子類</v>
      </c>
      <c r="C536" s="20"/>
      <c r="D536" s="8"/>
      <c r="E536" s="8"/>
      <c r="F536" s="52"/>
      <c r="G536" s="1"/>
      <c r="H536" s="57" t="str">
        <f>$B$59</f>
        <v>菓子類</v>
      </c>
      <c r="I536" s="20"/>
      <c r="J536" s="8"/>
      <c r="K536" s="8"/>
      <c r="L536" s="52"/>
      <c r="M536" s="1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</row>
    <row r="537" spans="1:52" x14ac:dyDescent="0.2">
      <c r="A537" s="1"/>
      <c r="B537" s="57" t="str">
        <f>$B$60</f>
        <v>項目4</v>
      </c>
      <c r="C537" s="20"/>
      <c r="D537" s="8"/>
      <c r="E537" s="8"/>
      <c r="F537" s="52"/>
      <c r="G537" s="1"/>
      <c r="H537" s="57" t="str">
        <f>$B$60</f>
        <v>項目4</v>
      </c>
      <c r="I537" s="20"/>
      <c r="J537" s="8"/>
      <c r="K537" s="8"/>
      <c r="L537" s="52"/>
      <c r="M537" s="1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</row>
    <row r="538" spans="1:52" x14ac:dyDescent="0.2">
      <c r="A538" s="1"/>
      <c r="B538" s="57" t="str">
        <f>$B$61</f>
        <v>項目5</v>
      </c>
      <c r="C538" s="20"/>
      <c r="D538" s="8"/>
      <c r="E538" s="8"/>
      <c r="F538" s="52"/>
      <c r="G538" s="1"/>
      <c r="H538" s="57" t="str">
        <f>$B$61</f>
        <v>項目5</v>
      </c>
      <c r="I538" s="20"/>
      <c r="J538" s="8"/>
      <c r="K538" s="8"/>
      <c r="L538" s="52"/>
      <c r="M538" s="1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</row>
    <row r="539" spans="1:52" x14ac:dyDescent="0.2">
      <c r="A539" s="1"/>
      <c r="B539" s="57" t="str">
        <f>$B$62</f>
        <v>項目6</v>
      </c>
      <c r="C539" s="20"/>
      <c r="D539" s="8"/>
      <c r="E539" s="8"/>
      <c r="F539" s="52"/>
      <c r="G539" s="1"/>
      <c r="H539" s="57" t="str">
        <f>$B$62</f>
        <v>項目6</v>
      </c>
      <c r="I539" s="20"/>
      <c r="J539" s="8"/>
      <c r="K539" s="8"/>
      <c r="L539" s="52"/>
      <c r="M539" s="1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</row>
    <row r="540" spans="1:52" x14ac:dyDescent="0.2">
      <c r="A540" s="1"/>
      <c r="B540" s="57" t="str">
        <f>$B$63</f>
        <v>項目7</v>
      </c>
      <c r="C540" s="20"/>
      <c r="D540" s="8"/>
      <c r="E540" s="8"/>
      <c r="F540" s="52"/>
      <c r="G540" s="1"/>
      <c r="H540" s="57" t="str">
        <f>$B$63</f>
        <v>項目7</v>
      </c>
      <c r="I540" s="20"/>
      <c r="J540" s="8"/>
      <c r="K540" s="8"/>
      <c r="L540" s="52"/>
      <c r="M540" s="1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</row>
    <row r="541" spans="1:52" x14ac:dyDescent="0.2">
      <c r="A541" s="1"/>
      <c r="B541" s="57" t="str">
        <f>$B$64</f>
        <v>項目8</v>
      </c>
      <c r="C541" s="20"/>
      <c r="D541" s="8"/>
      <c r="E541" s="8"/>
      <c r="F541" s="52"/>
      <c r="G541" s="1"/>
      <c r="H541" s="57" t="str">
        <f>$B$64</f>
        <v>項目8</v>
      </c>
      <c r="I541" s="20"/>
      <c r="J541" s="8"/>
      <c r="K541" s="8"/>
      <c r="L541" s="52"/>
      <c r="M541" s="1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</row>
    <row r="542" spans="1:52" x14ac:dyDescent="0.2">
      <c r="A542" s="1"/>
      <c r="B542" s="57" t="str">
        <f>$B$65</f>
        <v>項目9</v>
      </c>
      <c r="C542" s="20"/>
      <c r="D542" s="8"/>
      <c r="E542" s="8"/>
      <c r="F542" s="52"/>
      <c r="G542" s="1"/>
      <c r="H542" s="57" t="str">
        <f>$B$65</f>
        <v>項目9</v>
      </c>
      <c r="I542" s="20"/>
      <c r="J542" s="8"/>
      <c r="K542" s="8"/>
      <c r="L542" s="52"/>
      <c r="M542" s="1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</row>
    <row r="543" spans="1:52" x14ac:dyDescent="0.2">
      <c r="A543" s="1"/>
      <c r="B543" s="57" t="str">
        <f>$B$66</f>
        <v>項目10</v>
      </c>
      <c r="C543" s="20"/>
      <c r="D543" s="8"/>
      <c r="E543" s="8"/>
      <c r="F543" s="52"/>
      <c r="G543" s="1"/>
      <c r="H543" s="57" t="str">
        <f>$B$66</f>
        <v>項目10</v>
      </c>
      <c r="I543" s="20"/>
      <c r="J543" s="8"/>
      <c r="K543" s="8"/>
      <c r="L543" s="52"/>
      <c r="M543" s="1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</row>
    <row r="544" spans="1:52" x14ac:dyDescent="0.2">
      <c r="A544" s="1"/>
      <c r="B544" s="57" t="str">
        <f>$B$67</f>
        <v>項目11</v>
      </c>
      <c r="C544" s="20"/>
      <c r="D544" s="8"/>
      <c r="E544" s="8"/>
      <c r="F544" s="52"/>
      <c r="G544" s="1"/>
      <c r="H544" s="57" t="str">
        <f>$B$67</f>
        <v>項目11</v>
      </c>
      <c r="I544" s="20"/>
      <c r="J544" s="8"/>
      <c r="K544" s="8"/>
      <c r="L544" s="52"/>
      <c r="M544" s="1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</row>
    <row r="545" spans="1:52" x14ac:dyDescent="0.2">
      <c r="A545" s="1"/>
      <c r="B545" s="57" t="str">
        <f>$B$68</f>
        <v>項目12</v>
      </c>
      <c r="C545" s="20"/>
      <c r="D545" s="8"/>
      <c r="E545" s="8"/>
      <c r="F545" s="52"/>
      <c r="G545" s="1"/>
      <c r="H545" s="57" t="str">
        <f>$B$68</f>
        <v>項目12</v>
      </c>
      <c r="I545" s="20"/>
      <c r="J545" s="8"/>
      <c r="K545" s="8"/>
      <c r="L545" s="52"/>
      <c r="M545" s="1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</row>
    <row r="546" spans="1:52" x14ac:dyDescent="0.2">
      <c r="A546" s="1"/>
      <c r="B546" s="57" t="str">
        <f>$B$69</f>
        <v>項目13</v>
      </c>
      <c r="C546" s="20"/>
      <c r="D546" s="8"/>
      <c r="E546" s="8"/>
      <c r="F546" s="52"/>
      <c r="G546" s="1"/>
      <c r="H546" s="57" t="str">
        <f>$B$69</f>
        <v>項目13</v>
      </c>
      <c r="I546" s="20"/>
      <c r="J546" s="8"/>
      <c r="K546" s="8"/>
      <c r="L546" s="52"/>
      <c r="M546" s="1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</row>
    <row r="547" spans="1:52" x14ac:dyDescent="0.2">
      <c r="A547" s="1"/>
      <c r="B547" s="57" t="str">
        <f>$B$70</f>
        <v>項目14</v>
      </c>
      <c r="C547" s="20"/>
      <c r="D547" s="8"/>
      <c r="E547" s="8"/>
      <c r="F547" s="52"/>
      <c r="G547" s="1"/>
      <c r="H547" s="57" t="str">
        <f>$B$70</f>
        <v>項目14</v>
      </c>
      <c r="I547" s="20"/>
      <c r="J547" s="8"/>
      <c r="K547" s="8"/>
      <c r="L547" s="52"/>
      <c r="M547" s="1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</row>
    <row r="548" spans="1:52" x14ac:dyDescent="0.2">
      <c r="A548" s="1"/>
      <c r="B548" s="57" t="str">
        <f>$B$71</f>
        <v>項目15</v>
      </c>
      <c r="C548" s="20"/>
      <c r="D548" s="8"/>
      <c r="E548" s="8"/>
      <c r="F548" s="52"/>
      <c r="G548" s="1"/>
      <c r="H548" s="57" t="str">
        <f>$B$71</f>
        <v>項目15</v>
      </c>
      <c r="I548" s="20"/>
      <c r="J548" s="8"/>
      <c r="K548" s="8"/>
      <c r="L548" s="52"/>
      <c r="M548" s="1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</row>
    <row r="549" spans="1:52" x14ac:dyDescent="0.2">
      <c r="A549" s="1"/>
      <c r="B549" s="57" t="str">
        <f>$B$72</f>
        <v>項目16</v>
      </c>
      <c r="C549" s="20"/>
      <c r="D549" s="8"/>
      <c r="E549" s="8"/>
      <c r="F549" s="52"/>
      <c r="G549" s="1"/>
      <c r="H549" s="57" t="str">
        <f>$B$72</f>
        <v>項目16</v>
      </c>
      <c r="I549" s="20"/>
      <c r="J549" s="8"/>
      <c r="K549" s="8"/>
      <c r="L549" s="52"/>
      <c r="M549" s="1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</row>
    <row r="550" spans="1:52" x14ac:dyDescent="0.2">
      <c r="A550" s="1"/>
      <c r="B550" s="57" t="str">
        <f>$B$73</f>
        <v>項目17</v>
      </c>
      <c r="C550" s="20"/>
      <c r="D550" s="8"/>
      <c r="E550" s="8"/>
      <c r="F550" s="52"/>
      <c r="G550" s="1"/>
      <c r="H550" s="57" t="str">
        <f>$B$73</f>
        <v>項目17</v>
      </c>
      <c r="I550" s="20"/>
      <c r="J550" s="8"/>
      <c r="K550" s="8"/>
      <c r="L550" s="52"/>
      <c r="M550" s="1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</row>
    <row r="551" spans="1:52" x14ac:dyDescent="0.2">
      <c r="A551" s="1"/>
      <c r="B551" s="57" t="str">
        <f>$B$74</f>
        <v>項目18</v>
      </c>
      <c r="C551" s="20"/>
      <c r="D551" s="8"/>
      <c r="E551" s="8"/>
      <c r="F551" s="52"/>
      <c r="G551" s="1"/>
      <c r="H551" s="57" t="str">
        <f>$B$74</f>
        <v>項目18</v>
      </c>
      <c r="I551" s="20"/>
      <c r="J551" s="8"/>
      <c r="K551" s="8"/>
      <c r="L551" s="52"/>
      <c r="M551" s="1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</row>
    <row r="552" spans="1:52" x14ac:dyDescent="0.2">
      <c r="A552" s="1"/>
      <c r="B552" s="57" t="str">
        <f>$B$75</f>
        <v>項目19</v>
      </c>
      <c r="C552" s="20"/>
      <c r="D552" s="8"/>
      <c r="E552" s="8"/>
      <c r="F552" s="52"/>
      <c r="G552" s="1"/>
      <c r="H552" s="57" t="str">
        <f>$B$75</f>
        <v>項目19</v>
      </c>
      <c r="I552" s="20"/>
      <c r="J552" s="8"/>
      <c r="K552" s="8"/>
      <c r="L552" s="52"/>
      <c r="M552" s="1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</row>
    <row r="553" spans="1:52" x14ac:dyDescent="0.2">
      <c r="A553" s="1"/>
      <c r="B553" s="57" t="str">
        <f>$B$76</f>
        <v>項目20</v>
      </c>
      <c r="C553" s="20"/>
      <c r="D553" s="8"/>
      <c r="E553" s="8"/>
      <c r="F553" s="52"/>
      <c r="G553" s="1"/>
      <c r="H553" s="57" t="str">
        <f>$B$76</f>
        <v>項目20</v>
      </c>
      <c r="I553" s="20"/>
      <c r="J553" s="8"/>
      <c r="K553" s="8"/>
      <c r="L553" s="52"/>
      <c r="M553" s="1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</row>
    <row r="554" spans="1:52" x14ac:dyDescent="0.2">
      <c r="A554" s="1"/>
      <c r="B554" s="57" t="str">
        <f>$B$77</f>
        <v>項目21</v>
      </c>
      <c r="C554" s="20"/>
      <c r="D554" s="8"/>
      <c r="E554" s="8"/>
      <c r="F554" s="52"/>
      <c r="G554" s="1"/>
      <c r="H554" s="57" t="str">
        <f>$B$77</f>
        <v>項目21</v>
      </c>
      <c r="I554" s="20"/>
      <c r="J554" s="8"/>
      <c r="K554" s="8"/>
      <c r="L554" s="52"/>
      <c r="M554" s="1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</row>
    <row r="555" spans="1:52" x14ac:dyDescent="0.2">
      <c r="A555" s="1"/>
      <c r="B555" s="57" t="str">
        <f>$B$78</f>
        <v>項目22</v>
      </c>
      <c r="C555" s="20"/>
      <c r="D555" s="8"/>
      <c r="E555" s="8"/>
      <c r="F555" s="52"/>
      <c r="G555" s="1"/>
      <c r="H555" s="57" t="str">
        <f>$B$78</f>
        <v>項目22</v>
      </c>
      <c r="I555" s="20"/>
      <c r="J555" s="8"/>
      <c r="K555" s="8"/>
      <c r="L555" s="52"/>
      <c r="M555" s="1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</row>
    <row r="556" spans="1:52" x14ac:dyDescent="0.2">
      <c r="A556" s="1"/>
      <c r="B556" s="57" t="str">
        <f>$B$79</f>
        <v>項目23</v>
      </c>
      <c r="C556" s="20"/>
      <c r="D556" s="8"/>
      <c r="E556" s="8"/>
      <c r="F556" s="52"/>
      <c r="G556" s="1"/>
      <c r="H556" s="57" t="str">
        <f>$B$79</f>
        <v>項目23</v>
      </c>
      <c r="I556" s="20"/>
      <c r="J556" s="8"/>
      <c r="K556" s="8"/>
      <c r="L556" s="52"/>
      <c r="M556" s="1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</row>
    <row r="557" spans="1:52" x14ac:dyDescent="0.2">
      <c r="A557" s="1"/>
      <c r="B557" s="57" t="str">
        <f>$B$80</f>
        <v>項目24</v>
      </c>
      <c r="C557" s="20"/>
      <c r="D557" s="8"/>
      <c r="E557" s="8"/>
      <c r="F557" s="52"/>
      <c r="G557" s="1"/>
      <c r="H557" s="57" t="str">
        <f>$B$80</f>
        <v>項目24</v>
      </c>
      <c r="I557" s="20"/>
      <c r="J557" s="8"/>
      <c r="K557" s="8"/>
      <c r="L557" s="52"/>
      <c r="M557" s="1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</row>
    <row r="558" spans="1:52" x14ac:dyDescent="0.2">
      <c r="A558" s="1"/>
      <c r="B558" s="57" t="str">
        <f>$B$81</f>
        <v>項目25</v>
      </c>
      <c r="C558" s="20"/>
      <c r="D558" s="8"/>
      <c r="E558" s="8"/>
      <c r="F558" s="52"/>
      <c r="G558" s="1"/>
      <c r="H558" s="57" t="str">
        <f>$B$81</f>
        <v>項目25</v>
      </c>
      <c r="I558" s="20"/>
      <c r="J558" s="8"/>
      <c r="K558" s="8"/>
      <c r="L558" s="52"/>
      <c r="M558" s="1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</row>
    <row r="559" spans="1:52" x14ac:dyDescent="0.2">
      <c r="A559" s="1"/>
      <c r="B559" s="57" t="str">
        <f>$B$82</f>
        <v>項目26</v>
      </c>
      <c r="C559" s="20"/>
      <c r="D559" s="8"/>
      <c r="E559" s="8"/>
      <c r="F559" s="52"/>
      <c r="G559" s="1"/>
      <c r="H559" s="57" t="str">
        <f>$B$82</f>
        <v>項目26</v>
      </c>
      <c r="I559" s="20"/>
      <c r="J559" s="8"/>
      <c r="K559" s="8"/>
      <c r="L559" s="52"/>
      <c r="M559" s="1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</row>
    <row r="560" spans="1:52" x14ac:dyDescent="0.2">
      <c r="A560" s="1"/>
      <c r="B560" s="57" t="str">
        <f>$B$83</f>
        <v>項目27</v>
      </c>
      <c r="C560" s="20"/>
      <c r="D560" s="8"/>
      <c r="E560" s="8"/>
      <c r="F560" s="52"/>
      <c r="G560" s="1"/>
      <c r="H560" s="57" t="str">
        <f>$B$83</f>
        <v>項目27</v>
      </c>
      <c r="I560" s="20"/>
      <c r="J560" s="8"/>
      <c r="K560" s="8"/>
      <c r="L560" s="52"/>
      <c r="M560" s="1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</row>
    <row r="561" spans="1:52" x14ac:dyDescent="0.2">
      <c r="A561" s="1"/>
      <c r="B561" s="57" t="str">
        <f>$B$84</f>
        <v>項目28</v>
      </c>
      <c r="C561" s="20"/>
      <c r="D561" s="8"/>
      <c r="E561" s="8"/>
      <c r="F561" s="52"/>
      <c r="G561" s="1"/>
      <c r="H561" s="57" t="str">
        <f>$B$84</f>
        <v>項目28</v>
      </c>
      <c r="I561" s="20"/>
      <c r="J561" s="8"/>
      <c r="K561" s="8"/>
      <c r="L561" s="52"/>
      <c r="M561" s="1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</row>
    <row r="562" spans="1:52" x14ac:dyDescent="0.2">
      <c r="A562" s="1"/>
      <c r="B562" s="57" t="str">
        <f>$B$85</f>
        <v>項目29</v>
      </c>
      <c r="C562" s="20"/>
      <c r="D562" s="8"/>
      <c r="E562" s="8"/>
      <c r="F562" s="52"/>
      <c r="G562" s="1"/>
      <c r="H562" s="57" t="str">
        <f>$B$85</f>
        <v>項目29</v>
      </c>
      <c r="I562" s="20"/>
      <c r="J562" s="8"/>
      <c r="K562" s="8"/>
      <c r="L562" s="52"/>
      <c r="M562" s="1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</row>
    <row r="563" spans="1:52" x14ac:dyDescent="0.2">
      <c r="A563" s="1"/>
      <c r="B563" s="57" t="str">
        <f>$B$86</f>
        <v>項目30</v>
      </c>
      <c r="C563" s="20"/>
      <c r="D563" s="8"/>
      <c r="E563" s="8"/>
      <c r="F563" s="52"/>
      <c r="G563" s="1"/>
      <c r="H563" s="57" t="str">
        <f>$B$86</f>
        <v>項目30</v>
      </c>
      <c r="I563" s="20"/>
      <c r="J563" s="8"/>
      <c r="K563" s="8"/>
      <c r="L563" s="52"/>
      <c r="M563" s="1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</row>
    <row r="564" spans="1:52" x14ac:dyDescent="0.2">
      <c r="A564" s="1"/>
      <c r="B564" s="57" t="str">
        <f>$B$87</f>
        <v>項目31</v>
      </c>
      <c r="C564" s="20"/>
      <c r="D564" s="8"/>
      <c r="E564" s="8"/>
      <c r="F564" s="52"/>
      <c r="G564" s="1"/>
      <c r="H564" s="57" t="str">
        <f>$B$87</f>
        <v>項目31</v>
      </c>
      <c r="I564" s="20"/>
      <c r="J564" s="8"/>
      <c r="K564" s="8"/>
      <c r="L564" s="52"/>
      <c r="M564" s="1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</row>
    <row r="565" spans="1:52" x14ac:dyDescent="0.2">
      <c r="A565" s="1"/>
      <c r="B565" s="57" t="str">
        <f>$B$88</f>
        <v>項目32</v>
      </c>
      <c r="C565" s="20"/>
      <c r="D565" s="8"/>
      <c r="E565" s="8"/>
      <c r="F565" s="52"/>
      <c r="G565" s="1"/>
      <c r="H565" s="57" t="str">
        <f>$B$88</f>
        <v>項目32</v>
      </c>
      <c r="I565" s="20"/>
      <c r="J565" s="8"/>
      <c r="K565" s="8"/>
      <c r="L565" s="52"/>
      <c r="M565" s="1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</row>
    <row r="566" spans="1:52" x14ac:dyDescent="0.2">
      <c r="A566" s="1"/>
      <c r="B566" s="57" t="str">
        <f>$B$89</f>
        <v>項目33</v>
      </c>
      <c r="C566" s="20"/>
      <c r="D566" s="8"/>
      <c r="E566" s="8"/>
      <c r="F566" s="52"/>
      <c r="G566" s="1"/>
      <c r="H566" s="57" t="str">
        <f>$B$89</f>
        <v>項目33</v>
      </c>
      <c r="I566" s="20"/>
      <c r="J566" s="8"/>
      <c r="K566" s="8"/>
      <c r="L566" s="52"/>
      <c r="M566" s="1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</row>
    <row r="567" spans="1:52" x14ac:dyDescent="0.2">
      <c r="A567" s="1"/>
      <c r="B567" s="57" t="str">
        <f>$B$90</f>
        <v>項目34</v>
      </c>
      <c r="C567" s="20"/>
      <c r="D567" s="8"/>
      <c r="E567" s="8"/>
      <c r="F567" s="52"/>
      <c r="G567" s="1"/>
      <c r="H567" s="57" t="str">
        <f>$B$90</f>
        <v>項目34</v>
      </c>
      <c r="I567" s="20"/>
      <c r="J567" s="8"/>
      <c r="K567" s="8"/>
      <c r="L567" s="52"/>
      <c r="M567" s="1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</row>
    <row r="568" spans="1:52" x14ac:dyDescent="0.2">
      <c r="A568" s="1"/>
      <c r="B568" s="57" t="str">
        <f>$B$91</f>
        <v>項目35</v>
      </c>
      <c r="C568" s="20"/>
      <c r="D568" s="8"/>
      <c r="E568" s="8"/>
      <c r="F568" s="52"/>
      <c r="G568" s="1"/>
      <c r="H568" s="57" t="str">
        <f>$B$91</f>
        <v>項目35</v>
      </c>
      <c r="I568" s="20"/>
      <c r="J568" s="8"/>
      <c r="K568" s="8"/>
      <c r="L568" s="52"/>
      <c r="M568" s="1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</row>
    <row r="569" spans="1:52" x14ac:dyDescent="0.2">
      <c r="A569" s="1"/>
      <c r="B569" s="57" t="str">
        <f>$B$92</f>
        <v>項目36</v>
      </c>
      <c r="C569" s="20"/>
      <c r="D569" s="8"/>
      <c r="E569" s="8"/>
      <c r="F569" s="52"/>
      <c r="G569" s="1"/>
      <c r="H569" s="57" t="str">
        <f>$B$92</f>
        <v>項目36</v>
      </c>
      <c r="I569" s="20"/>
      <c r="J569" s="8"/>
      <c r="K569" s="8"/>
      <c r="L569" s="52"/>
      <c r="M569" s="1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</row>
    <row r="570" spans="1:52" x14ac:dyDescent="0.2">
      <c r="A570" s="1"/>
      <c r="B570" s="57" t="str">
        <f>$B$93</f>
        <v>項目37</v>
      </c>
      <c r="C570" s="20"/>
      <c r="D570" s="8"/>
      <c r="E570" s="8"/>
      <c r="F570" s="52"/>
      <c r="G570" s="1"/>
      <c r="H570" s="57" t="str">
        <f>$B$93</f>
        <v>項目37</v>
      </c>
      <c r="I570" s="20"/>
      <c r="J570" s="8"/>
      <c r="K570" s="8"/>
      <c r="L570" s="52"/>
      <c r="M570" s="1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</row>
    <row r="571" spans="1:52" x14ac:dyDescent="0.2">
      <c r="A571" s="1"/>
      <c r="B571" s="57" t="str">
        <f>$B$94</f>
        <v>項目38</v>
      </c>
      <c r="C571" s="20"/>
      <c r="D571" s="8"/>
      <c r="E571" s="8"/>
      <c r="F571" s="52"/>
      <c r="G571" s="1"/>
      <c r="H571" s="57" t="str">
        <f>$B$94</f>
        <v>項目38</v>
      </c>
      <c r="I571" s="20"/>
      <c r="J571" s="8"/>
      <c r="K571" s="8"/>
      <c r="L571" s="52"/>
      <c r="M571" s="1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</row>
    <row r="572" spans="1:52" x14ac:dyDescent="0.2">
      <c r="A572" s="1"/>
      <c r="B572" s="57" t="str">
        <f>$B$95</f>
        <v>項目39</v>
      </c>
      <c r="C572" s="20"/>
      <c r="D572" s="8"/>
      <c r="E572" s="8"/>
      <c r="F572" s="52"/>
      <c r="G572" s="1"/>
      <c r="H572" s="57" t="str">
        <f>$B$95</f>
        <v>項目39</v>
      </c>
      <c r="I572" s="20"/>
      <c r="J572" s="8"/>
      <c r="K572" s="8"/>
      <c r="L572" s="52"/>
      <c r="M572" s="1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</row>
    <row r="573" spans="1:52" x14ac:dyDescent="0.2">
      <c r="A573" s="1"/>
      <c r="B573" s="57" t="str">
        <f>$B$96</f>
        <v>項目40</v>
      </c>
      <c r="C573" s="20"/>
      <c r="D573" s="8"/>
      <c r="E573" s="8"/>
      <c r="F573" s="52"/>
      <c r="G573" s="1"/>
      <c r="H573" s="57" t="str">
        <f>$B$96</f>
        <v>項目40</v>
      </c>
      <c r="I573" s="20"/>
      <c r="J573" s="8"/>
      <c r="K573" s="8"/>
      <c r="L573" s="52"/>
      <c r="M573" s="1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</row>
    <row r="574" spans="1:52" x14ac:dyDescent="0.2">
      <c r="A574" s="1"/>
      <c r="B574" s="57" t="str">
        <f>$B$97</f>
        <v>項目41</v>
      </c>
      <c r="C574" s="20"/>
      <c r="D574" s="8"/>
      <c r="E574" s="8"/>
      <c r="F574" s="52"/>
      <c r="G574" s="1"/>
      <c r="H574" s="57" t="str">
        <f>$B$97</f>
        <v>項目41</v>
      </c>
      <c r="I574" s="20"/>
      <c r="J574" s="8"/>
      <c r="K574" s="8"/>
      <c r="L574" s="52"/>
      <c r="M574" s="1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</row>
    <row r="575" spans="1:52" x14ac:dyDescent="0.2">
      <c r="A575" s="1"/>
      <c r="B575" s="57" t="str">
        <f>$B$98</f>
        <v>項目42</v>
      </c>
      <c r="C575" s="20"/>
      <c r="D575" s="8"/>
      <c r="E575" s="8"/>
      <c r="F575" s="52"/>
      <c r="G575" s="1"/>
      <c r="H575" s="57" t="str">
        <f>$B$98</f>
        <v>項目42</v>
      </c>
      <c r="I575" s="20"/>
      <c r="J575" s="8"/>
      <c r="K575" s="8"/>
      <c r="L575" s="52"/>
      <c r="M575" s="1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</row>
    <row r="576" spans="1:52" x14ac:dyDescent="0.2">
      <c r="A576" s="1"/>
      <c r="B576" s="57" t="str">
        <f>$B$99</f>
        <v>項目43</v>
      </c>
      <c r="C576" s="20"/>
      <c r="D576" s="8"/>
      <c r="E576" s="8"/>
      <c r="F576" s="52"/>
      <c r="G576" s="1"/>
      <c r="H576" s="57" t="str">
        <f>$B$99</f>
        <v>項目43</v>
      </c>
      <c r="I576" s="20"/>
      <c r="J576" s="8"/>
      <c r="K576" s="8"/>
      <c r="L576" s="52"/>
      <c r="M576" s="1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</row>
    <row r="577" spans="1:52" x14ac:dyDescent="0.2">
      <c r="A577" s="1"/>
      <c r="B577" s="57" t="str">
        <f>$B$100</f>
        <v>項目44</v>
      </c>
      <c r="C577" s="20"/>
      <c r="D577" s="8"/>
      <c r="E577" s="8"/>
      <c r="F577" s="52"/>
      <c r="G577" s="1"/>
      <c r="H577" s="57" t="str">
        <f>$B$100</f>
        <v>項目44</v>
      </c>
      <c r="I577" s="20"/>
      <c r="J577" s="8"/>
      <c r="K577" s="8"/>
      <c r="L577" s="52"/>
      <c r="M577" s="1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</row>
    <row r="578" spans="1:52" x14ac:dyDescent="0.2">
      <c r="A578" s="1"/>
      <c r="B578" s="57" t="str">
        <f>$B$101</f>
        <v>項目45</v>
      </c>
      <c r="C578" s="20"/>
      <c r="D578" s="8"/>
      <c r="E578" s="8"/>
      <c r="F578" s="52"/>
      <c r="G578" s="1"/>
      <c r="H578" s="57" t="str">
        <f>$B$101</f>
        <v>項目45</v>
      </c>
      <c r="I578" s="20"/>
      <c r="J578" s="8"/>
      <c r="K578" s="8"/>
      <c r="L578" s="52"/>
      <c r="M578" s="1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</row>
    <row r="579" spans="1:52" x14ac:dyDescent="0.2">
      <c r="A579" s="1"/>
      <c r="B579" s="57" t="str">
        <f>$B$102</f>
        <v>項目46</v>
      </c>
      <c r="C579" s="20"/>
      <c r="D579" s="8"/>
      <c r="E579" s="8"/>
      <c r="F579" s="52"/>
      <c r="G579" s="1"/>
      <c r="H579" s="57" t="str">
        <f>$B$102</f>
        <v>項目46</v>
      </c>
      <c r="I579" s="20"/>
      <c r="J579" s="8"/>
      <c r="K579" s="8"/>
      <c r="L579" s="52"/>
      <c r="M579" s="1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</row>
    <row r="580" spans="1:52" x14ac:dyDescent="0.2">
      <c r="A580" s="1"/>
      <c r="B580" s="57" t="str">
        <f>$B$103</f>
        <v>項目47</v>
      </c>
      <c r="C580" s="20"/>
      <c r="D580" s="8"/>
      <c r="E580" s="8"/>
      <c r="F580" s="52"/>
      <c r="G580" s="1"/>
      <c r="H580" s="57" t="str">
        <f>$B$103</f>
        <v>項目47</v>
      </c>
      <c r="I580" s="20"/>
      <c r="J580" s="8"/>
      <c r="K580" s="8"/>
      <c r="L580" s="52"/>
      <c r="M580" s="1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</row>
    <row r="581" spans="1:52" x14ac:dyDescent="0.2">
      <c r="A581" s="1"/>
      <c r="B581" s="57" t="str">
        <f>$B$104</f>
        <v>項目48</v>
      </c>
      <c r="C581" s="20"/>
      <c r="D581" s="8"/>
      <c r="E581" s="8"/>
      <c r="F581" s="52"/>
      <c r="G581" s="1"/>
      <c r="H581" s="57" t="str">
        <f>$B$104</f>
        <v>項目48</v>
      </c>
      <c r="I581" s="20"/>
      <c r="J581" s="8"/>
      <c r="K581" s="8"/>
      <c r="L581" s="52"/>
      <c r="M581" s="1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</row>
    <row r="582" spans="1:52" x14ac:dyDescent="0.2">
      <c r="A582" s="1"/>
      <c r="B582" s="57" t="str">
        <f>$B$105</f>
        <v>項目49</v>
      </c>
      <c r="C582" s="20"/>
      <c r="D582" s="8"/>
      <c r="E582" s="8"/>
      <c r="F582" s="52"/>
      <c r="G582" s="1"/>
      <c r="H582" s="57" t="str">
        <f>$B$105</f>
        <v>項目49</v>
      </c>
      <c r="I582" s="20"/>
      <c r="J582" s="8"/>
      <c r="K582" s="8"/>
      <c r="L582" s="52"/>
      <c r="M582" s="1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</row>
    <row r="583" spans="1:52" x14ac:dyDescent="0.2">
      <c r="A583" s="1"/>
      <c r="B583" s="58" t="str">
        <f>$B$106</f>
        <v>項目50</v>
      </c>
      <c r="C583" s="21"/>
      <c r="D583" s="7"/>
      <c r="E583" s="7"/>
      <c r="F583" s="54"/>
      <c r="G583" s="1"/>
      <c r="H583" s="58" t="str">
        <f>$B$106</f>
        <v>項目50</v>
      </c>
      <c r="I583" s="21"/>
      <c r="J583" s="7"/>
      <c r="K583" s="7"/>
      <c r="L583" s="54"/>
      <c r="M583" s="1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</row>
    <row r="584" spans="1:52" s="76" customFormat="1" x14ac:dyDescent="0.2">
      <c r="A584" s="5"/>
      <c r="B584" s="5"/>
      <c r="C584" s="26"/>
      <c r="D584" s="26"/>
      <c r="E584" s="26"/>
      <c r="F584" s="26"/>
      <c r="G584" s="5"/>
      <c r="H584" s="5"/>
      <c r="I584" s="26"/>
      <c r="J584" s="26"/>
      <c r="K584" s="26"/>
      <c r="L584" s="26"/>
      <c r="M584" s="5"/>
    </row>
    <row r="585" spans="1:52" ht="10.5" customHeight="1" x14ac:dyDescent="0.2">
      <c r="A585" s="1"/>
      <c r="B585" s="360" t="s">
        <v>50</v>
      </c>
      <c r="C585" s="353" t="s">
        <v>35</v>
      </c>
      <c r="D585" s="354"/>
      <c r="E585" s="354"/>
      <c r="F585" s="355"/>
      <c r="G585" s="1"/>
      <c r="H585" s="356" t="s">
        <v>99</v>
      </c>
      <c r="I585" s="353" t="s">
        <v>35</v>
      </c>
      <c r="J585" s="354"/>
      <c r="K585" s="354"/>
      <c r="L585" s="355"/>
      <c r="M585" s="1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</row>
    <row r="586" spans="1:52" x14ac:dyDescent="0.2">
      <c r="A586" s="1"/>
      <c r="B586" s="361"/>
      <c r="C586" s="14" t="s">
        <v>0</v>
      </c>
      <c r="D586" s="13" t="s">
        <v>1</v>
      </c>
      <c r="E586" s="12" t="s">
        <v>2</v>
      </c>
      <c r="F586" s="37" t="s">
        <v>3</v>
      </c>
      <c r="G586" s="1"/>
      <c r="H586" s="357"/>
      <c r="I586" s="14" t="s">
        <v>0</v>
      </c>
      <c r="J586" s="13" t="s">
        <v>1</v>
      </c>
      <c r="K586" s="12" t="s">
        <v>2</v>
      </c>
      <c r="L586" s="37" t="s">
        <v>3</v>
      </c>
      <c r="M586" s="1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</row>
    <row r="587" spans="1:52" x14ac:dyDescent="0.2">
      <c r="A587" s="1"/>
      <c r="B587" s="61" t="str">
        <f>$B$57</f>
        <v>加工食品</v>
      </c>
      <c r="C587" s="23"/>
      <c r="D587" s="9"/>
      <c r="E587" s="9"/>
      <c r="F587" s="53"/>
      <c r="G587" s="1"/>
      <c r="H587" s="61" t="str">
        <f>$B$57</f>
        <v>加工食品</v>
      </c>
      <c r="I587" s="23"/>
      <c r="J587" s="9"/>
      <c r="K587" s="9"/>
      <c r="L587" s="53"/>
      <c r="M587" s="1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</row>
    <row r="588" spans="1:52" x14ac:dyDescent="0.2">
      <c r="A588" s="1"/>
      <c r="B588" s="57" t="str">
        <f>$B$58</f>
        <v>生鮮食品</v>
      </c>
      <c r="C588" s="20"/>
      <c r="D588" s="8"/>
      <c r="E588" s="8"/>
      <c r="F588" s="52"/>
      <c r="G588" s="1"/>
      <c r="H588" s="57" t="str">
        <f>$B$58</f>
        <v>生鮮食品</v>
      </c>
      <c r="I588" s="20"/>
      <c r="J588" s="8"/>
      <c r="K588" s="8"/>
      <c r="L588" s="52"/>
      <c r="M588" s="1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</row>
    <row r="589" spans="1:52" x14ac:dyDescent="0.2">
      <c r="A589" s="1"/>
      <c r="B589" s="57" t="str">
        <f>$B$59</f>
        <v>菓子類</v>
      </c>
      <c r="C589" s="20"/>
      <c r="D589" s="8"/>
      <c r="E589" s="8"/>
      <c r="F589" s="52"/>
      <c r="G589" s="1"/>
      <c r="H589" s="57" t="str">
        <f>$B$59</f>
        <v>菓子類</v>
      </c>
      <c r="I589" s="20"/>
      <c r="J589" s="8"/>
      <c r="K589" s="8"/>
      <c r="L589" s="52"/>
      <c r="M589" s="1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</row>
    <row r="590" spans="1:52" x14ac:dyDescent="0.2">
      <c r="A590" s="1"/>
      <c r="B590" s="57" t="str">
        <f>$B$60</f>
        <v>項目4</v>
      </c>
      <c r="C590" s="20"/>
      <c r="D590" s="8"/>
      <c r="E590" s="8"/>
      <c r="F590" s="52"/>
      <c r="G590" s="1"/>
      <c r="H590" s="57" t="str">
        <f>$B$60</f>
        <v>項目4</v>
      </c>
      <c r="I590" s="20"/>
      <c r="J590" s="8"/>
      <c r="K590" s="8"/>
      <c r="L590" s="52"/>
      <c r="M590" s="1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</row>
    <row r="591" spans="1:52" x14ac:dyDescent="0.2">
      <c r="A591" s="1"/>
      <c r="B591" s="57" t="str">
        <f>$B$61</f>
        <v>項目5</v>
      </c>
      <c r="C591" s="20"/>
      <c r="D591" s="8"/>
      <c r="E591" s="8"/>
      <c r="F591" s="52"/>
      <c r="G591" s="1"/>
      <c r="H591" s="57" t="str">
        <f>$B$61</f>
        <v>項目5</v>
      </c>
      <c r="I591" s="20"/>
      <c r="J591" s="8"/>
      <c r="K591" s="8"/>
      <c r="L591" s="52"/>
      <c r="M591" s="1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</row>
    <row r="592" spans="1:52" x14ac:dyDescent="0.2">
      <c r="A592" s="1"/>
      <c r="B592" s="57" t="str">
        <f>$B$62</f>
        <v>項目6</v>
      </c>
      <c r="C592" s="20"/>
      <c r="D592" s="8"/>
      <c r="E592" s="8"/>
      <c r="F592" s="52"/>
      <c r="G592" s="1"/>
      <c r="H592" s="57" t="str">
        <f>$B$62</f>
        <v>項目6</v>
      </c>
      <c r="I592" s="20"/>
      <c r="J592" s="8"/>
      <c r="K592" s="8"/>
      <c r="L592" s="52"/>
      <c r="M592" s="1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</row>
    <row r="593" spans="1:52" x14ac:dyDescent="0.2">
      <c r="A593" s="1"/>
      <c r="B593" s="57" t="str">
        <f>$B$63</f>
        <v>項目7</v>
      </c>
      <c r="C593" s="20"/>
      <c r="D593" s="8"/>
      <c r="E593" s="8"/>
      <c r="F593" s="52"/>
      <c r="G593" s="1"/>
      <c r="H593" s="57" t="str">
        <f>$B$63</f>
        <v>項目7</v>
      </c>
      <c r="I593" s="20"/>
      <c r="J593" s="8"/>
      <c r="K593" s="8"/>
      <c r="L593" s="52"/>
      <c r="M593" s="1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</row>
    <row r="594" spans="1:52" x14ac:dyDescent="0.2">
      <c r="A594" s="1"/>
      <c r="B594" s="57" t="str">
        <f>$B$64</f>
        <v>項目8</v>
      </c>
      <c r="C594" s="20"/>
      <c r="D594" s="8"/>
      <c r="E594" s="8"/>
      <c r="F594" s="52"/>
      <c r="G594" s="1"/>
      <c r="H594" s="57" t="str">
        <f>$B$64</f>
        <v>項目8</v>
      </c>
      <c r="I594" s="20"/>
      <c r="J594" s="8"/>
      <c r="K594" s="8"/>
      <c r="L594" s="52"/>
      <c r="M594" s="1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</row>
    <row r="595" spans="1:52" x14ac:dyDescent="0.2">
      <c r="A595" s="1"/>
      <c r="B595" s="57" t="str">
        <f>$B$65</f>
        <v>項目9</v>
      </c>
      <c r="C595" s="20"/>
      <c r="D595" s="8"/>
      <c r="E595" s="8"/>
      <c r="F595" s="52"/>
      <c r="G595" s="1"/>
      <c r="H595" s="57" t="str">
        <f>$B$65</f>
        <v>項目9</v>
      </c>
      <c r="I595" s="20"/>
      <c r="J595" s="8"/>
      <c r="K595" s="8"/>
      <c r="L595" s="52"/>
      <c r="M595" s="1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</row>
    <row r="596" spans="1:52" x14ac:dyDescent="0.2">
      <c r="A596" s="1"/>
      <c r="B596" s="57" t="str">
        <f>$B$66</f>
        <v>項目10</v>
      </c>
      <c r="C596" s="20"/>
      <c r="D596" s="8"/>
      <c r="E596" s="8"/>
      <c r="F596" s="52"/>
      <c r="G596" s="1"/>
      <c r="H596" s="57" t="str">
        <f>$B$66</f>
        <v>項目10</v>
      </c>
      <c r="I596" s="20"/>
      <c r="J596" s="8"/>
      <c r="K596" s="8"/>
      <c r="L596" s="52"/>
      <c r="M596" s="1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</row>
    <row r="597" spans="1:52" x14ac:dyDescent="0.2">
      <c r="A597" s="1"/>
      <c r="B597" s="57" t="str">
        <f>$B$67</f>
        <v>項目11</v>
      </c>
      <c r="C597" s="20"/>
      <c r="D597" s="8"/>
      <c r="E597" s="8"/>
      <c r="F597" s="52"/>
      <c r="G597" s="1"/>
      <c r="H597" s="57" t="str">
        <f>$B$67</f>
        <v>項目11</v>
      </c>
      <c r="I597" s="20"/>
      <c r="J597" s="8"/>
      <c r="K597" s="8"/>
      <c r="L597" s="52"/>
      <c r="M597" s="1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</row>
    <row r="598" spans="1:52" x14ac:dyDescent="0.2">
      <c r="A598" s="1"/>
      <c r="B598" s="57" t="str">
        <f>$B$68</f>
        <v>項目12</v>
      </c>
      <c r="C598" s="20"/>
      <c r="D598" s="8"/>
      <c r="E598" s="8"/>
      <c r="F598" s="52"/>
      <c r="G598" s="1"/>
      <c r="H598" s="57" t="str">
        <f>$B$68</f>
        <v>項目12</v>
      </c>
      <c r="I598" s="20"/>
      <c r="J598" s="8"/>
      <c r="K598" s="8"/>
      <c r="L598" s="52"/>
      <c r="M598" s="1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</row>
    <row r="599" spans="1:52" x14ac:dyDescent="0.2">
      <c r="A599" s="1"/>
      <c r="B599" s="57" t="str">
        <f>$B$69</f>
        <v>項目13</v>
      </c>
      <c r="C599" s="20"/>
      <c r="D599" s="8"/>
      <c r="E599" s="8"/>
      <c r="F599" s="52"/>
      <c r="G599" s="1"/>
      <c r="H599" s="57" t="str">
        <f>$B$69</f>
        <v>項目13</v>
      </c>
      <c r="I599" s="20"/>
      <c r="J599" s="8"/>
      <c r="K599" s="8"/>
      <c r="L599" s="52"/>
      <c r="M599" s="1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</row>
    <row r="600" spans="1:52" x14ac:dyDescent="0.2">
      <c r="A600" s="1"/>
      <c r="B600" s="57" t="str">
        <f>$B$70</f>
        <v>項目14</v>
      </c>
      <c r="C600" s="20"/>
      <c r="D600" s="8"/>
      <c r="E600" s="8"/>
      <c r="F600" s="52"/>
      <c r="G600" s="1"/>
      <c r="H600" s="57" t="str">
        <f>$B$70</f>
        <v>項目14</v>
      </c>
      <c r="I600" s="20"/>
      <c r="J600" s="8"/>
      <c r="K600" s="8"/>
      <c r="L600" s="52"/>
      <c r="M600" s="1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</row>
    <row r="601" spans="1:52" x14ac:dyDescent="0.2">
      <c r="A601" s="1"/>
      <c r="B601" s="57" t="str">
        <f>$B$71</f>
        <v>項目15</v>
      </c>
      <c r="C601" s="20"/>
      <c r="D601" s="8"/>
      <c r="E601" s="8"/>
      <c r="F601" s="52"/>
      <c r="G601" s="1"/>
      <c r="H601" s="57" t="str">
        <f>$B$71</f>
        <v>項目15</v>
      </c>
      <c r="I601" s="20"/>
      <c r="J601" s="8"/>
      <c r="K601" s="8"/>
      <c r="L601" s="52"/>
      <c r="M601" s="1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</row>
    <row r="602" spans="1:52" x14ac:dyDescent="0.2">
      <c r="A602" s="1"/>
      <c r="B602" s="57" t="str">
        <f>$B$72</f>
        <v>項目16</v>
      </c>
      <c r="C602" s="20"/>
      <c r="D602" s="8"/>
      <c r="E602" s="8"/>
      <c r="F602" s="52"/>
      <c r="G602" s="1"/>
      <c r="H602" s="57" t="str">
        <f>$B$72</f>
        <v>項目16</v>
      </c>
      <c r="I602" s="20"/>
      <c r="J602" s="8"/>
      <c r="K602" s="8"/>
      <c r="L602" s="52"/>
      <c r="M602" s="1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</row>
    <row r="603" spans="1:52" x14ac:dyDescent="0.2">
      <c r="A603" s="1"/>
      <c r="B603" s="57" t="str">
        <f>$B$73</f>
        <v>項目17</v>
      </c>
      <c r="C603" s="20"/>
      <c r="D603" s="8"/>
      <c r="E603" s="8"/>
      <c r="F603" s="52"/>
      <c r="G603" s="1"/>
      <c r="H603" s="57" t="str">
        <f>$B$73</f>
        <v>項目17</v>
      </c>
      <c r="I603" s="20"/>
      <c r="J603" s="8"/>
      <c r="K603" s="8"/>
      <c r="L603" s="52"/>
      <c r="M603" s="1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</row>
    <row r="604" spans="1:52" x14ac:dyDescent="0.2">
      <c r="A604" s="1"/>
      <c r="B604" s="57" t="str">
        <f>$B$74</f>
        <v>項目18</v>
      </c>
      <c r="C604" s="20"/>
      <c r="D604" s="8"/>
      <c r="E604" s="8"/>
      <c r="F604" s="52"/>
      <c r="G604" s="1"/>
      <c r="H604" s="57" t="str">
        <f>$B$74</f>
        <v>項目18</v>
      </c>
      <c r="I604" s="20"/>
      <c r="J604" s="8"/>
      <c r="K604" s="8"/>
      <c r="L604" s="52"/>
      <c r="M604" s="1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</row>
    <row r="605" spans="1:52" x14ac:dyDescent="0.2">
      <c r="A605" s="1"/>
      <c r="B605" s="57" t="str">
        <f>$B$75</f>
        <v>項目19</v>
      </c>
      <c r="C605" s="20"/>
      <c r="D605" s="8"/>
      <c r="E605" s="8"/>
      <c r="F605" s="52"/>
      <c r="G605" s="1"/>
      <c r="H605" s="57" t="str">
        <f>$B$75</f>
        <v>項目19</v>
      </c>
      <c r="I605" s="20"/>
      <c r="J605" s="8"/>
      <c r="K605" s="8"/>
      <c r="L605" s="52"/>
      <c r="M605" s="1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</row>
    <row r="606" spans="1:52" x14ac:dyDescent="0.2">
      <c r="A606" s="1"/>
      <c r="B606" s="57" t="str">
        <f>$B$76</f>
        <v>項目20</v>
      </c>
      <c r="C606" s="20"/>
      <c r="D606" s="8"/>
      <c r="E606" s="8"/>
      <c r="F606" s="52"/>
      <c r="G606" s="1"/>
      <c r="H606" s="57" t="str">
        <f>$B$76</f>
        <v>項目20</v>
      </c>
      <c r="I606" s="20"/>
      <c r="J606" s="8"/>
      <c r="K606" s="8"/>
      <c r="L606" s="52"/>
      <c r="M606" s="1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</row>
    <row r="607" spans="1:52" x14ac:dyDescent="0.2">
      <c r="A607" s="1"/>
      <c r="B607" s="57" t="str">
        <f>$B$77</f>
        <v>項目21</v>
      </c>
      <c r="C607" s="20"/>
      <c r="D607" s="8"/>
      <c r="E607" s="8"/>
      <c r="F607" s="52"/>
      <c r="G607" s="1"/>
      <c r="H607" s="57" t="str">
        <f>$B$77</f>
        <v>項目21</v>
      </c>
      <c r="I607" s="20"/>
      <c r="J607" s="8"/>
      <c r="K607" s="8"/>
      <c r="L607" s="52"/>
      <c r="M607" s="1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</row>
    <row r="608" spans="1:52" x14ac:dyDescent="0.2">
      <c r="A608" s="1"/>
      <c r="B608" s="57" t="str">
        <f>$B$78</f>
        <v>項目22</v>
      </c>
      <c r="C608" s="20"/>
      <c r="D608" s="8"/>
      <c r="E608" s="8"/>
      <c r="F608" s="52"/>
      <c r="G608" s="1"/>
      <c r="H608" s="57" t="str">
        <f>$B$78</f>
        <v>項目22</v>
      </c>
      <c r="I608" s="20"/>
      <c r="J608" s="8"/>
      <c r="K608" s="8"/>
      <c r="L608" s="52"/>
      <c r="M608" s="1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</row>
    <row r="609" spans="1:52" x14ac:dyDescent="0.2">
      <c r="A609" s="1"/>
      <c r="B609" s="57" t="str">
        <f>$B$79</f>
        <v>項目23</v>
      </c>
      <c r="C609" s="20"/>
      <c r="D609" s="8"/>
      <c r="E609" s="8"/>
      <c r="F609" s="52"/>
      <c r="G609" s="1"/>
      <c r="H609" s="57" t="str">
        <f>$B$79</f>
        <v>項目23</v>
      </c>
      <c r="I609" s="20"/>
      <c r="J609" s="8"/>
      <c r="K609" s="8"/>
      <c r="L609" s="52"/>
      <c r="M609" s="1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</row>
    <row r="610" spans="1:52" x14ac:dyDescent="0.2">
      <c r="A610" s="1"/>
      <c r="B610" s="57" t="str">
        <f>$B$80</f>
        <v>項目24</v>
      </c>
      <c r="C610" s="20"/>
      <c r="D610" s="8"/>
      <c r="E610" s="8"/>
      <c r="F610" s="52"/>
      <c r="G610" s="1"/>
      <c r="H610" s="57" t="str">
        <f>$B$80</f>
        <v>項目24</v>
      </c>
      <c r="I610" s="20"/>
      <c r="J610" s="8"/>
      <c r="K610" s="8"/>
      <c r="L610" s="52"/>
      <c r="M610" s="1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</row>
    <row r="611" spans="1:52" x14ac:dyDescent="0.2">
      <c r="A611" s="1"/>
      <c r="B611" s="57" t="str">
        <f>$B$81</f>
        <v>項目25</v>
      </c>
      <c r="C611" s="20"/>
      <c r="D611" s="8"/>
      <c r="E611" s="8"/>
      <c r="F611" s="52"/>
      <c r="G611" s="1"/>
      <c r="H611" s="57" t="str">
        <f>$B$81</f>
        <v>項目25</v>
      </c>
      <c r="I611" s="20"/>
      <c r="J611" s="8"/>
      <c r="K611" s="8"/>
      <c r="L611" s="52"/>
      <c r="M611" s="1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</row>
    <row r="612" spans="1:52" x14ac:dyDescent="0.2">
      <c r="A612" s="1"/>
      <c r="B612" s="57" t="str">
        <f>$B$82</f>
        <v>項目26</v>
      </c>
      <c r="C612" s="20"/>
      <c r="D612" s="8"/>
      <c r="E612" s="8"/>
      <c r="F612" s="52"/>
      <c r="G612" s="1"/>
      <c r="H612" s="57" t="str">
        <f>$B$82</f>
        <v>項目26</v>
      </c>
      <c r="I612" s="20"/>
      <c r="J612" s="8"/>
      <c r="K612" s="8"/>
      <c r="L612" s="52"/>
      <c r="M612" s="1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</row>
    <row r="613" spans="1:52" x14ac:dyDescent="0.2">
      <c r="A613" s="1"/>
      <c r="B613" s="57" t="str">
        <f>$B$83</f>
        <v>項目27</v>
      </c>
      <c r="C613" s="20"/>
      <c r="D613" s="8"/>
      <c r="E613" s="8"/>
      <c r="F613" s="52"/>
      <c r="G613" s="1"/>
      <c r="H613" s="57" t="str">
        <f>$B$83</f>
        <v>項目27</v>
      </c>
      <c r="I613" s="20"/>
      <c r="J613" s="8"/>
      <c r="K613" s="8"/>
      <c r="L613" s="52"/>
      <c r="M613" s="1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</row>
    <row r="614" spans="1:52" x14ac:dyDescent="0.2">
      <c r="A614" s="1"/>
      <c r="B614" s="57" t="str">
        <f>$B$84</f>
        <v>項目28</v>
      </c>
      <c r="C614" s="20"/>
      <c r="D614" s="8"/>
      <c r="E614" s="8"/>
      <c r="F614" s="52"/>
      <c r="G614" s="1"/>
      <c r="H614" s="57" t="str">
        <f>$B$84</f>
        <v>項目28</v>
      </c>
      <c r="I614" s="20"/>
      <c r="J614" s="8"/>
      <c r="K614" s="8"/>
      <c r="L614" s="52"/>
      <c r="M614" s="1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</row>
    <row r="615" spans="1:52" x14ac:dyDescent="0.2">
      <c r="A615" s="1"/>
      <c r="B615" s="57" t="str">
        <f>$B$85</f>
        <v>項目29</v>
      </c>
      <c r="C615" s="20"/>
      <c r="D615" s="8"/>
      <c r="E615" s="8"/>
      <c r="F615" s="52"/>
      <c r="G615" s="1"/>
      <c r="H615" s="57" t="str">
        <f>$B$85</f>
        <v>項目29</v>
      </c>
      <c r="I615" s="20"/>
      <c r="J615" s="8"/>
      <c r="K615" s="8"/>
      <c r="L615" s="52"/>
      <c r="M615" s="1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</row>
    <row r="616" spans="1:52" x14ac:dyDescent="0.2">
      <c r="A616" s="1"/>
      <c r="B616" s="57" t="str">
        <f>$B$86</f>
        <v>項目30</v>
      </c>
      <c r="C616" s="20"/>
      <c r="D616" s="8"/>
      <c r="E616" s="8"/>
      <c r="F616" s="52"/>
      <c r="G616" s="1"/>
      <c r="H616" s="57" t="str">
        <f>$B$86</f>
        <v>項目30</v>
      </c>
      <c r="I616" s="20"/>
      <c r="J616" s="8"/>
      <c r="K616" s="8"/>
      <c r="L616" s="52"/>
      <c r="M616" s="1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</row>
    <row r="617" spans="1:52" x14ac:dyDescent="0.2">
      <c r="A617" s="1"/>
      <c r="B617" s="57" t="str">
        <f>$B$87</f>
        <v>項目31</v>
      </c>
      <c r="C617" s="20"/>
      <c r="D617" s="8"/>
      <c r="E617" s="8"/>
      <c r="F617" s="52"/>
      <c r="G617" s="1"/>
      <c r="H617" s="57" t="str">
        <f>$B$87</f>
        <v>項目31</v>
      </c>
      <c r="I617" s="20"/>
      <c r="J617" s="8"/>
      <c r="K617" s="8"/>
      <c r="L617" s="52"/>
      <c r="M617" s="1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</row>
    <row r="618" spans="1:52" x14ac:dyDescent="0.2">
      <c r="A618" s="1"/>
      <c r="B618" s="57" t="str">
        <f>$B$88</f>
        <v>項目32</v>
      </c>
      <c r="C618" s="20"/>
      <c r="D618" s="8"/>
      <c r="E618" s="8"/>
      <c r="F618" s="52"/>
      <c r="G618" s="1"/>
      <c r="H618" s="57" t="str">
        <f>$B$88</f>
        <v>項目32</v>
      </c>
      <c r="I618" s="20"/>
      <c r="J618" s="8"/>
      <c r="K618" s="8"/>
      <c r="L618" s="52"/>
      <c r="M618" s="1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</row>
    <row r="619" spans="1:52" x14ac:dyDescent="0.2">
      <c r="A619" s="1"/>
      <c r="B619" s="57" t="str">
        <f>$B$89</f>
        <v>項目33</v>
      </c>
      <c r="C619" s="20"/>
      <c r="D619" s="8"/>
      <c r="E619" s="8"/>
      <c r="F619" s="52"/>
      <c r="G619" s="1"/>
      <c r="H619" s="57" t="str">
        <f>$B$89</f>
        <v>項目33</v>
      </c>
      <c r="I619" s="20"/>
      <c r="J619" s="8"/>
      <c r="K619" s="8"/>
      <c r="L619" s="52"/>
      <c r="M619" s="1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</row>
    <row r="620" spans="1:52" x14ac:dyDescent="0.2">
      <c r="A620" s="1"/>
      <c r="B620" s="57" t="str">
        <f>$B$90</f>
        <v>項目34</v>
      </c>
      <c r="C620" s="20"/>
      <c r="D620" s="8"/>
      <c r="E620" s="8"/>
      <c r="F620" s="52"/>
      <c r="G620" s="1"/>
      <c r="H620" s="57" t="str">
        <f>$B$90</f>
        <v>項目34</v>
      </c>
      <c r="I620" s="20"/>
      <c r="J620" s="8"/>
      <c r="K620" s="8"/>
      <c r="L620" s="52"/>
      <c r="M620" s="1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</row>
    <row r="621" spans="1:52" x14ac:dyDescent="0.2">
      <c r="A621" s="1"/>
      <c r="B621" s="57" t="str">
        <f>$B$91</f>
        <v>項目35</v>
      </c>
      <c r="C621" s="20"/>
      <c r="D621" s="8"/>
      <c r="E621" s="8"/>
      <c r="F621" s="52"/>
      <c r="G621" s="1"/>
      <c r="H621" s="57" t="str">
        <f>$B$91</f>
        <v>項目35</v>
      </c>
      <c r="I621" s="20"/>
      <c r="J621" s="8"/>
      <c r="K621" s="8"/>
      <c r="L621" s="52"/>
      <c r="M621" s="1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</row>
    <row r="622" spans="1:52" x14ac:dyDescent="0.2">
      <c r="A622" s="1"/>
      <c r="B622" s="57" t="str">
        <f>$B$92</f>
        <v>項目36</v>
      </c>
      <c r="C622" s="20"/>
      <c r="D622" s="8"/>
      <c r="E622" s="8"/>
      <c r="F622" s="52"/>
      <c r="G622" s="1"/>
      <c r="H622" s="57" t="str">
        <f>$B$92</f>
        <v>項目36</v>
      </c>
      <c r="I622" s="20"/>
      <c r="J622" s="8"/>
      <c r="K622" s="8"/>
      <c r="L622" s="52"/>
      <c r="M622" s="1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</row>
    <row r="623" spans="1:52" x14ac:dyDescent="0.2">
      <c r="A623" s="1"/>
      <c r="B623" s="57" t="str">
        <f>$B$93</f>
        <v>項目37</v>
      </c>
      <c r="C623" s="20"/>
      <c r="D623" s="8"/>
      <c r="E623" s="8"/>
      <c r="F623" s="52"/>
      <c r="G623" s="1"/>
      <c r="H623" s="57" t="str">
        <f>$B$93</f>
        <v>項目37</v>
      </c>
      <c r="I623" s="20"/>
      <c r="J623" s="8"/>
      <c r="K623" s="8"/>
      <c r="L623" s="52"/>
      <c r="M623" s="1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</row>
    <row r="624" spans="1:52" x14ac:dyDescent="0.2">
      <c r="A624" s="1"/>
      <c r="B624" s="57" t="str">
        <f>$B$94</f>
        <v>項目38</v>
      </c>
      <c r="C624" s="20"/>
      <c r="D624" s="8"/>
      <c r="E624" s="8"/>
      <c r="F624" s="52"/>
      <c r="G624" s="1"/>
      <c r="H624" s="57" t="str">
        <f>$B$94</f>
        <v>項目38</v>
      </c>
      <c r="I624" s="20"/>
      <c r="J624" s="8"/>
      <c r="K624" s="8"/>
      <c r="L624" s="52"/>
      <c r="M624" s="1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</row>
    <row r="625" spans="1:52" x14ac:dyDescent="0.2">
      <c r="A625" s="1"/>
      <c r="B625" s="57" t="str">
        <f>$B$95</f>
        <v>項目39</v>
      </c>
      <c r="C625" s="20"/>
      <c r="D625" s="8"/>
      <c r="E625" s="8"/>
      <c r="F625" s="52"/>
      <c r="G625" s="1"/>
      <c r="H625" s="57" t="str">
        <f>$B$95</f>
        <v>項目39</v>
      </c>
      <c r="I625" s="20"/>
      <c r="J625" s="8"/>
      <c r="K625" s="8"/>
      <c r="L625" s="52"/>
      <c r="M625" s="1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</row>
    <row r="626" spans="1:52" x14ac:dyDescent="0.2">
      <c r="A626" s="1"/>
      <c r="B626" s="57" t="str">
        <f>$B$96</f>
        <v>項目40</v>
      </c>
      <c r="C626" s="20"/>
      <c r="D626" s="8"/>
      <c r="E626" s="8"/>
      <c r="F626" s="52"/>
      <c r="G626" s="1"/>
      <c r="H626" s="57" t="str">
        <f>$B$96</f>
        <v>項目40</v>
      </c>
      <c r="I626" s="20"/>
      <c r="J626" s="8"/>
      <c r="K626" s="8"/>
      <c r="L626" s="52"/>
      <c r="M626" s="1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</row>
    <row r="627" spans="1:52" x14ac:dyDescent="0.2">
      <c r="A627" s="1"/>
      <c r="B627" s="57" t="str">
        <f>$B$97</f>
        <v>項目41</v>
      </c>
      <c r="C627" s="20"/>
      <c r="D627" s="8"/>
      <c r="E627" s="8"/>
      <c r="F627" s="52"/>
      <c r="G627" s="1"/>
      <c r="H627" s="57" t="str">
        <f>$B$97</f>
        <v>項目41</v>
      </c>
      <c r="I627" s="20"/>
      <c r="J627" s="8"/>
      <c r="K627" s="8"/>
      <c r="L627" s="52"/>
      <c r="M627" s="1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</row>
    <row r="628" spans="1:52" x14ac:dyDescent="0.2">
      <c r="A628" s="1"/>
      <c r="B628" s="57" t="str">
        <f>$B$98</f>
        <v>項目42</v>
      </c>
      <c r="C628" s="20"/>
      <c r="D628" s="8"/>
      <c r="E628" s="8"/>
      <c r="F628" s="52"/>
      <c r="G628" s="1"/>
      <c r="H628" s="57" t="str">
        <f>$B$98</f>
        <v>項目42</v>
      </c>
      <c r="I628" s="20"/>
      <c r="J628" s="8"/>
      <c r="K628" s="8"/>
      <c r="L628" s="52"/>
      <c r="M628" s="1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</row>
    <row r="629" spans="1:52" x14ac:dyDescent="0.2">
      <c r="A629" s="1"/>
      <c r="B629" s="57" t="str">
        <f>$B$99</f>
        <v>項目43</v>
      </c>
      <c r="C629" s="20"/>
      <c r="D629" s="8"/>
      <c r="E629" s="8"/>
      <c r="F629" s="52"/>
      <c r="G629" s="1"/>
      <c r="H629" s="57" t="str">
        <f>$B$99</f>
        <v>項目43</v>
      </c>
      <c r="I629" s="20"/>
      <c r="J629" s="8"/>
      <c r="K629" s="8"/>
      <c r="L629" s="52"/>
      <c r="M629" s="1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</row>
    <row r="630" spans="1:52" x14ac:dyDescent="0.2">
      <c r="A630" s="1"/>
      <c r="B630" s="57" t="str">
        <f>$B$100</f>
        <v>項目44</v>
      </c>
      <c r="C630" s="20"/>
      <c r="D630" s="8"/>
      <c r="E630" s="8"/>
      <c r="F630" s="52"/>
      <c r="G630" s="1"/>
      <c r="H630" s="57" t="str">
        <f>$B$100</f>
        <v>項目44</v>
      </c>
      <c r="I630" s="20"/>
      <c r="J630" s="8"/>
      <c r="K630" s="8"/>
      <c r="L630" s="52"/>
      <c r="M630" s="1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</row>
    <row r="631" spans="1:52" x14ac:dyDescent="0.2">
      <c r="A631" s="1"/>
      <c r="B631" s="57" t="str">
        <f>$B$101</f>
        <v>項目45</v>
      </c>
      <c r="C631" s="20"/>
      <c r="D631" s="8"/>
      <c r="E631" s="8"/>
      <c r="F631" s="52"/>
      <c r="G631" s="1"/>
      <c r="H631" s="57" t="str">
        <f>$B$101</f>
        <v>項目45</v>
      </c>
      <c r="I631" s="20"/>
      <c r="J631" s="8"/>
      <c r="K631" s="8"/>
      <c r="L631" s="52"/>
      <c r="M631" s="1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</row>
    <row r="632" spans="1:52" x14ac:dyDescent="0.2">
      <c r="A632" s="1"/>
      <c r="B632" s="57" t="str">
        <f>$B$102</f>
        <v>項目46</v>
      </c>
      <c r="C632" s="20"/>
      <c r="D632" s="8"/>
      <c r="E632" s="8"/>
      <c r="F632" s="52"/>
      <c r="G632" s="1"/>
      <c r="H632" s="57" t="str">
        <f>$B$102</f>
        <v>項目46</v>
      </c>
      <c r="I632" s="20"/>
      <c r="J632" s="8"/>
      <c r="K632" s="8"/>
      <c r="L632" s="52"/>
      <c r="M632" s="1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</row>
    <row r="633" spans="1:52" x14ac:dyDescent="0.2">
      <c r="A633" s="1"/>
      <c r="B633" s="57" t="str">
        <f>$B$103</f>
        <v>項目47</v>
      </c>
      <c r="C633" s="20"/>
      <c r="D633" s="8"/>
      <c r="E633" s="8"/>
      <c r="F633" s="52"/>
      <c r="G633" s="1"/>
      <c r="H633" s="57" t="str">
        <f>$B$103</f>
        <v>項目47</v>
      </c>
      <c r="I633" s="20"/>
      <c r="J633" s="8"/>
      <c r="K633" s="8"/>
      <c r="L633" s="52"/>
      <c r="M633" s="1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</row>
    <row r="634" spans="1:52" x14ac:dyDescent="0.2">
      <c r="A634" s="1"/>
      <c r="B634" s="57" t="str">
        <f>$B$104</f>
        <v>項目48</v>
      </c>
      <c r="C634" s="20"/>
      <c r="D634" s="8"/>
      <c r="E634" s="8"/>
      <c r="F634" s="52"/>
      <c r="G634" s="1"/>
      <c r="H634" s="57" t="str">
        <f>$B$104</f>
        <v>項目48</v>
      </c>
      <c r="I634" s="20"/>
      <c r="J634" s="8"/>
      <c r="K634" s="8"/>
      <c r="L634" s="52"/>
      <c r="M634" s="1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</row>
    <row r="635" spans="1:52" x14ac:dyDescent="0.2">
      <c r="A635" s="1"/>
      <c r="B635" s="57" t="str">
        <f>$B$105</f>
        <v>項目49</v>
      </c>
      <c r="C635" s="20"/>
      <c r="D635" s="8"/>
      <c r="E635" s="8"/>
      <c r="F635" s="52"/>
      <c r="G635" s="1"/>
      <c r="H635" s="57" t="str">
        <f>$B$105</f>
        <v>項目49</v>
      </c>
      <c r="I635" s="20"/>
      <c r="J635" s="8"/>
      <c r="K635" s="8"/>
      <c r="L635" s="52"/>
      <c r="M635" s="1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</row>
    <row r="636" spans="1:52" x14ac:dyDescent="0.2">
      <c r="A636" s="1"/>
      <c r="B636" s="58" t="str">
        <f>$B$106</f>
        <v>項目50</v>
      </c>
      <c r="C636" s="21"/>
      <c r="D636" s="7"/>
      <c r="E636" s="7"/>
      <c r="F636" s="54"/>
      <c r="G636" s="1"/>
      <c r="H636" s="58" t="str">
        <f>$B$106</f>
        <v>項目50</v>
      </c>
      <c r="I636" s="21"/>
      <c r="J636" s="7"/>
      <c r="K636" s="7"/>
      <c r="L636" s="54"/>
      <c r="M636" s="1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</row>
    <row r="637" spans="1:52" s="76" customFormat="1" x14ac:dyDescent="0.2">
      <c r="A637" s="5"/>
      <c r="B637" s="5"/>
      <c r="C637" s="26">
        <v>0</v>
      </c>
      <c r="D637" s="26"/>
      <c r="E637" s="26"/>
      <c r="F637" s="26"/>
      <c r="G637" s="5"/>
      <c r="H637" s="5"/>
      <c r="I637" s="26">
        <v>0</v>
      </c>
      <c r="J637" s="26"/>
      <c r="K637" s="26"/>
      <c r="L637" s="26"/>
      <c r="M637" s="5">
        <v>1</v>
      </c>
      <c r="N637" s="5"/>
      <c r="O637" s="5">
        <v>3</v>
      </c>
      <c r="P637" s="5"/>
      <c r="Q637" s="5"/>
      <c r="R637" s="5"/>
      <c r="S637" s="5">
        <v>4</v>
      </c>
      <c r="T637" s="5"/>
      <c r="U637" s="5"/>
      <c r="V637" s="5"/>
      <c r="W637" s="5">
        <v>5</v>
      </c>
      <c r="X637" s="5"/>
      <c r="Y637" s="5"/>
      <c r="Z637" s="5"/>
      <c r="AA637" s="5">
        <v>6</v>
      </c>
      <c r="AB637" s="5"/>
      <c r="AC637" s="5"/>
      <c r="AD637" s="5"/>
      <c r="AE637" s="5">
        <v>7</v>
      </c>
      <c r="AF637" s="5"/>
      <c r="AG637" s="5"/>
      <c r="AH637" s="5"/>
      <c r="AI637" s="5">
        <v>8</v>
      </c>
      <c r="AJ637" s="5"/>
      <c r="AK637" s="5"/>
      <c r="AL637" s="5"/>
      <c r="AM637" s="5">
        <v>9</v>
      </c>
      <c r="AN637" s="5"/>
      <c r="AO637" s="5"/>
      <c r="AP637" s="5"/>
      <c r="AQ637" s="5">
        <v>10</v>
      </c>
      <c r="AR637" s="5"/>
      <c r="AS637" s="5"/>
      <c r="AT637" s="5"/>
      <c r="AU637" s="5">
        <v>11</v>
      </c>
      <c r="AV637" s="5"/>
      <c r="AW637" s="5"/>
      <c r="AX637" s="5"/>
      <c r="AY637" s="5"/>
    </row>
    <row r="638" spans="1:52" s="145" customFormat="1" ht="10.5" customHeight="1" x14ac:dyDescent="0.2">
      <c r="A638" s="78"/>
      <c r="B638" s="358" t="s">
        <v>51</v>
      </c>
      <c r="C638" s="15" t="str">
        <f>INDEX(INFO!$AC$4:$AN$5,1,DATA!C$213+1)</f>
        <v>4月</v>
      </c>
      <c r="D638" s="4"/>
      <c r="E638" s="4"/>
      <c r="F638" s="16"/>
      <c r="G638" s="15" t="str">
        <f>INDEX(INFO!$AC$4:$AN$5,1,DATA!G$213+1)</f>
        <v>5月</v>
      </c>
      <c r="H638" s="4"/>
      <c r="I638" s="4"/>
      <c r="J638" s="16"/>
      <c r="K638" s="15" t="str">
        <f>INDEX(INFO!$AC$4:$AN$5,1,DATA!K$213+1)</f>
        <v>6月</v>
      </c>
      <c r="L638" s="4"/>
      <c r="M638" s="4"/>
      <c r="N638" s="16"/>
      <c r="O638" s="15" t="str">
        <f>INDEX(INFO!$AC$4:$AN$5,1,DATA!O$213+1)</f>
        <v>7月</v>
      </c>
      <c r="P638" s="4"/>
      <c r="Q638" s="4"/>
      <c r="R638" s="16"/>
      <c r="S638" s="15" t="str">
        <f>INDEX(INFO!$AC$4:$AN$5,1,DATA!S$213+1)</f>
        <v>8月</v>
      </c>
      <c r="T638" s="4"/>
      <c r="U638" s="4"/>
      <c r="V638" s="16"/>
      <c r="W638" s="15" t="str">
        <f>INDEX(INFO!$AC$4:$AN$5,1,DATA!W$213+1)</f>
        <v>9月</v>
      </c>
      <c r="X638" s="4"/>
      <c r="Y638" s="4"/>
      <c r="Z638" s="16"/>
      <c r="AA638" s="15" t="str">
        <f>INDEX(INFO!$AC$4:$AN$5,1,DATA!AA$213+1)</f>
        <v>10月</v>
      </c>
      <c r="AB638" s="4"/>
      <c r="AC638" s="4"/>
      <c r="AD638" s="16"/>
      <c r="AE638" s="15" t="str">
        <f>INDEX(INFO!$AC$4:$AN$5,1,DATA!AE$213+1)</f>
        <v>11月</v>
      </c>
      <c r="AF638" s="4"/>
      <c r="AG638" s="4"/>
      <c r="AH638" s="16"/>
      <c r="AI638" s="15" t="str">
        <f>INDEX(INFO!$AC$4:$AN$5,1,DATA!AI$213+1)</f>
        <v>12月</v>
      </c>
      <c r="AJ638" s="4"/>
      <c r="AK638" s="4"/>
      <c r="AL638" s="16"/>
      <c r="AM638" s="15" t="str">
        <f>INDEX(INFO!$AC$4:$AN$5,1,DATA!AM$213+1)</f>
        <v>1月</v>
      </c>
      <c r="AN638" s="4"/>
      <c r="AO638" s="4"/>
      <c r="AP638" s="16"/>
      <c r="AQ638" s="15" t="str">
        <f>INDEX(INFO!$AC$4:$AN$5,1,DATA!AQ$213+1)</f>
        <v>2月</v>
      </c>
      <c r="AR638" s="4"/>
      <c r="AS638" s="4"/>
      <c r="AT638" s="16"/>
      <c r="AU638" s="15" t="str">
        <f>INDEX(INFO!$AC$4:$AN$5,1,DATA!AU$213+1)</f>
        <v>3月</v>
      </c>
      <c r="AV638" s="4"/>
      <c r="AW638" s="4"/>
      <c r="AX638" s="16"/>
      <c r="AY638" s="78"/>
    </row>
    <row r="639" spans="1:52" s="145" customFormat="1" x14ac:dyDescent="0.2">
      <c r="A639" s="78"/>
      <c r="B639" s="359"/>
      <c r="C639" s="14" t="s">
        <v>0</v>
      </c>
      <c r="D639" s="13" t="s">
        <v>1</v>
      </c>
      <c r="E639" s="12" t="s">
        <v>2</v>
      </c>
      <c r="F639" s="17" t="s">
        <v>3</v>
      </c>
      <c r="G639" s="14" t="s">
        <v>0</v>
      </c>
      <c r="H639" s="13" t="s">
        <v>1</v>
      </c>
      <c r="I639" s="12" t="s">
        <v>2</v>
      </c>
      <c r="J639" s="17" t="s">
        <v>3</v>
      </c>
      <c r="K639" s="14" t="s">
        <v>0</v>
      </c>
      <c r="L639" s="13" t="s">
        <v>1</v>
      </c>
      <c r="M639" s="12" t="s">
        <v>2</v>
      </c>
      <c r="N639" s="17" t="s">
        <v>3</v>
      </c>
      <c r="O639" s="14" t="s">
        <v>0</v>
      </c>
      <c r="P639" s="13" t="s">
        <v>1</v>
      </c>
      <c r="Q639" s="12" t="s">
        <v>2</v>
      </c>
      <c r="R639" s="17" t="s">
        <v>3</v>
      </c>
      <c r="S639" s="14" t="s">
        <v>0</v>
      </c>
      <c r="T639" s="13" t="s">
        <v>1</v>
      </c>
      <c r="U639" s="12" t="s">
        <v>2</v>
      </c>
      <c r="V639" s="17" t="s">
        <v>3</v>
      </c>
      <c r="W639" s="14" t="s">
        <v>0</v>
      </c>
      <c r="X639" s="13" t="s">
        <v>1</v>
      </c>
      <c r="Y639" s="12" t="s">
        <v>2</v>
      </c>
      <c r="Z639" s="17" t="s">
        <v>3</v>
      </c>
      <c r="AA639" s="14" t="s">
        <v>0</v>
      </c>
      <c r="AB639" s="13" t="s">
        <v>1</v>
      </c>
      <c r="AC639" s="12" t="s">
        <v>2</v>
      </c>
      <c r="AD639" s="17" t="s">
        <v>3</v>
      </c>
      <c r="AE639" s="14" t="s">
        <v>0</v>
      </c>
      <c r="AF639" s="13" t="s">
        <v>1</v>
      </c>
      <c r="AG639" s="12" t="s">
        <v>2</v>
      </c>
      <c r="AH639" s="17" t="s">
        <v>3</v>
      </c>
      <c r="AI639" s="14" t="s">
        <v>0</v>
      </c>
      <c r="AJ639" s="13" t="s">
        <v>1</v>
      </c>
      <c r="AK639" s="12" t="s">
        <v>2</v>
      </c>
      <c r="AL639" s="17" t="s">
        <v>3</v>
      </c>
      <c r="AM639" s="14" t="s">
        <v>0</v>
      </c>
      <c r="AN639" s="13" t="s">
        <v>1</v>
      </c>
      <c r="AO639" s="12" t="s">
        <v>2</v>
      </c>
      <c r="AP639" s="17" t="s">
        <v>3</v>
      </c>
      <c r="AQ639" s="14" t="s">
        <v>0</v>
      </c>
      <c r="AR639" s="13" t="s">
        <v>1</v>
      </c>
      <c r="AS639" s="12" t="s">
        <v>2</v>
      </c>
      <c r="AT639" s="17" t="s">
        <v>3</v>
      </c>
      <c r="AU639" s="14" t="s">
        <v>0</v>
      </c>
      <c r="AV639" s="13" t="s">
        <v>1</v>
      </c>
      <c r="AW639" s="12" t="s">
        <v>2</v>
      </c>
      <c r="AX639" s="37" t="s">
        <v>3</v>
      </c>
      <c r="AY639" s="78"/>
    </row>
    <row r="640" spans="1:52" x14ac:dyDescent="0.2">
      <c r="A640" s="1"/>
      <c r="B640" s="61" t="str">
        <f>$B$57</f>
        <v>加工食品</v>
      </c>
      <c r="C640" s="23"/>
      <c r="D640" s="9"/>
      <c r="E640" s="9"/>
      <c r="F640" s="9"/>
      <c r="G640" s="23">
        <v>16355750.9693</v>
      </c>
      <c r="H640" s="9">
        <v>2776542103.6753998</v>
      </c>
      <c r="I640" s="9">
        <v>0</v>
      </c>
      <c r="J640" s="9">
        <v>3060410714.8502998</v>
      </c>
      <c r="K640" s="23">
        <v>16496591.464600001</v>
      </c>
      <c r="L640" s="9">
        <v>2798361206.427</v>
      </c>
      <c r="M640" s="9">
        <v>0</v>
      </c>
      <c r="N640" s="9">
        <v>3138665777.1059999</v>
      </c>
      <c r="O640" s="23">
        <v>16460427.151900001</v>
      </c>
      <c r="P640" s="9">
        <v>2808876695.7550998</v>
      </c>
      <c r="Q640" s="9">
        <v>0</v>
      </c>
      <c r="R640" s="9">
        <v>3178542795.4758</v>
      </c>
      <c r="S640" s="23">
        <v>16352183.651900001</v>
      </c>
      <c r="T640" s="9">
        <v>2831822653.3927999</v>
      </c>
      <c r="U640" s="9">
        <v>0</v>
      </c>
      <c r="V640" s="9">
        <v>3150013930.0015998</v>
      </c>
      <c r="W640" s="23">
        <v>16024626.1544</v>
      </c>
      <c r="X640" s="9">
        <v>2742994654.9671998</v>
      </c>
      <c r="Y640" s="9">
        <v>0</v>
      </c>
      <c r="Z640" s="9">
        <v>2985484211.2824998</v>
      </c>
      <c r="AA640" s="23">
        <v>17477347.194800001</v>
      </c>
      <c r="AB640" s="9">
        <v>2988983648.7652998</v>
      </c>
      <c r="AC640" s="9">
        <v>0</v>
      </c>
      <c r="AD640" s="9">
        <v>3208980467.8302999</v>
      </c>
      <c r="AE640" s="23">
        <v>16449680.290899999</v>
      </c>
      <c r="AF640" s="9">
        <v>2886815675.9959998</v>
      </c>
      <c r="AG640" s="9">
        <v>0</v>
      </c>
      <c r="AH640" s="9">
        <v>3034893480.1873999</v>
      </c>
      <c r="AI640" s="23">
        <v>18443508.606699999</v>
      </c>
      <c r="AJ640" s="9">
        <v>3619309458.4095001</v>
      </c>
      <c r="AK640" s="9">
        <v>0</v>
      </c>
      <c r="AL640" s="9">
        <v>3600275577.4526</v>
      </c>
      <c r="AM640" s="23">
        <v>16076283.625800001</v>
      </c>
      <c r="AN640" s="9">
        <v>2798079275.6248999</v>
      </c>
      <c r="AO640" s="9">
        <v>0</v>
      </c>
      <c r="AP640" s="9">
        <v>2908122611.4419999</v>
      </c>
      <c r="AQ640" s="23">
        <v>15561129.705399999</v>
      </c>
      <c r="AR640" s="9">
        <v>2694328605.4861002</v>
      </c>
      <c r="AS640" s="9">
        <v>0</v>
      </c>
      <c r="AT640" s="9">
        <v>2788748237.7568002</v>
      </c>
      <c r="AU640" s="23">
        <v>16819307.793400001</v>
      </c>
      <c r="AV640" s="9">
        <v>2910902262.0423002</v>
      </c>
      <c r="AW640" s="9">
        <v>0</v>
      </c>
      <c r="AX640" s="53">
        <v>2966636741.0531001</v>
      </c>
      <c r="AY640" s="1"/>
    </row>
    <row r="641" spans="1:51" x14ac:dyDescent="0.2">
      <c r="A641" s="1"/>
      <c r="B641" s="57" t="str">
        <f>$B$58</f>
        <v>生鮮食品</v>
      </c>
      <c r="C641" s="20"/>
      <c r="D641" s="8"/>
      <c r="E641" s="8"/>
      <c r="F641" s="8"/>
      <c r="G641" s="20">
        <v>3959526.3561999998</v>
      </c>
      <c r="H641" s="8">
        <v>475720780.26200002</v>
      </c>
      <c r="I641" s="8">
        <v>0</v>
      </c>
      <c r="J641" s="8">
        <v>316873183.6767</v>
      </c>
      <c r="K641" s="20">
        <v>3889259.1269</v>
      </c>
      <c r="L641" s="8">
        <v>482314441.87580001</v>
      </c>
      <c r="M641" s="8">
        <v>0</v>
      </c>
      <c r="N641" s="8">
        <v>317033847.48869997</v>
      </c>
      <c r="O641" s="20">
        <v>3558597.7903</v>
      </c>
      <c r="P641" s="8">
        <v>441276607.25080001</v>
      </c>
      <c r="Q641" s="8">
        <v>0</v>
      </c>
      <c r="R641" s="8">
        <v>274180492.31300002</v>
      </c>
      <c r="S641" s="20">
        <v>3558286.264</v>
      </c>
      <c r="T641" s="8">
        <v>440993621.07200003</v>
      </c>
      <c r="U641" s="8">
        <v>0</v>
      </c>
      <c r="V641" s="8">
        <v>278487558.4533</v>
      </c>
      <c r="W641" s="20">
        <v>3710683.3862999999</v>
      </c>
      <c r="X641" s="8">
        <v>456417322.69980001</v>
      </c>
      <c r="Y641" s="8">
        <v>0</v>
      </c>
      <c r="Z641" s="8">
        <v>310400725.09140003</v>
      </c>
      <c r="AA641" s="20">
        <v>4141895.6425999999</v>
      </c>
      <c r="AB641" s="8">
        <v>509393068.85729998</v>
      </c>
      <c r="AC641" s="8">
        <v>0</v>
      </c>
      <c r="AD641" s="8">
        <v>345162980.07419997</v>
      </c>
      <c r="AE641" s="20">
        <v>3623659.4556999998</v>
      </c>
      <c r="AF641" s="8">
        <v>478119783.78789997</v>
      </c>
      <c r="AG641" s="8">
        <v>0</v>
      </c>
      <c r="AH641" s="8">
        <v>311878125.22170001</v>
      </c>
      <c r="AI641" s="20">
        <v>3874881.3267000001</v>
      </c>
      <c r="AJ641" s="8">
        <v>553377521.37769997</v>
      </c>
      <c r="AK641" s="8">
        <v>0</v>
      </c>
      <c r="AL641" s="8">
        <v>340005990.17229998</v>
      </c>
      <c r="AM641" s="20">
        <v>3681190.9555000002</v>
      </c>
      <c r="AN641" s="8">
        <v>503620254.87040001</v>
      </c>
      <c r="AO641" s="8">
        <v>0</v>
      </c>
      <c r="AP641" s="8">
        <v>323157026.95840001</v>
      </c>
      <c r="AQ641" s="20">
        <v>3565545.2842000001</v>
      </c>
      <c r="AR641" s="8">
        <v>477852373.72009999</v>
      </c>
      <c r="AS641" s="8">
        <v>0</v>
      </c>
      <c r="AT641" s="8">
        <v>316361510.08880001</v>
      </c>
      <c r="AU641" s="20">
        <v>3824616.8650000002</v>
      </c>
      <c r="AV641" s="8">
        <v>501158978.73890001</v>
      </c>
      <c r="AW641" s="8">
        <v>0</v>
      </c>
      <c r="AX641" s="52">
        <v>321936656.87599999</v>
      </c>
      <c r="AY641" s="1"/>
    </row>
    <row r="642" spans="1:51" x14ac:dyDescent="0.2">
      <c r="A642" s="1"/>
      <c r="B642" s="57" t="str">
        <f>$B$59</f>
        <v>菓子類</v>
      </c>
      <c r="C642" s="20"/>
      <c r="D642" s="8"/>
      <c r="E642" s="8"/>
      <c r="F642" s="8"/>
      <c r="G642" s="20">
        <v>7540729.7660999997</v>
      </c>
      <c r="H642" s="8">
        <v>1006967219.1197</v>
      </c>
      <c r="I642" s="8">
        <v>0</v>
      </c>
      <c r="J642" s="8">
        <v>887354205.99129999</v>
      </c>
      <c r="K642" s="20">
        <v>7535603.3874000004</v>
      </c>
      <c r="L642" s="8">
        <v>995183481.7392</v>
      </c>
      <c r="M642" s="8">
        <v>0</v>
      </c>
      <c r="N642" s="8">
        <v>911914798.03890002</v>
      </c>
      <c r="O642" s="20">
        <v>7971454.7544999998</v>
      </c>
      <c r="P642" s="8">
        <v>1044262581.5687</v>
      </c>
      <c r="Q642" s="8">
        <v>0</v>
      </c>
      <c r="R642" s="8">
        <v>1024490498.9127001</v>
      </c>
      <c r="S642" s="20">
        <v>7737684.1960000005</v>
      </c>
      <c r="T642" s="8">
        <v>1051259648.7676001</v>
      </c>
      <c r="U642" s="8">
        <v>0</v>
      </c>
      <c r="V642" s="8">
        <v>964649458.61549997</v>
      </c>
      <c r="W642" s="20">
        <v>7015545.0192999998</v>
      </c>
      <c r="X642" s="8">
        <v>946504232.26240003</v>
      </c>
      <c r="Y642" s="8">
        <v>0</v>
      </c>
      <c r="Z642" s="8">
        <v>821192629.9325</v>
      </c>
      <c r="AA642" s="20">
        <v>7190950.2204</v>
      </c>
      <c r="AB642" s="8">
        <v>973932638.05649996</v>
      </c>
      <c r="AC642" s="8">
        <v>0</v>
      </c>
      <c r="AD642" s="8">
        <v>780623410.88209999</v>
      </c>
      <c r="AE642" s="20">
        <v>6475765.8616000004</v>
      </c>
      <c r="AF642" s="8">
        <v>904741015.1286</v>
      </c>
      <c r="AG642" s="8">
        <v>0</v>
      </c>
      <c r="AH642" s="8">
        <v>685457599.32280004</v>
      </c>
      <c r="AI642" s="20">
        <v>7036566.2621999998</v>
      </c>
      <c r="AJ642" s="8">
        <v>1099994800.7664001</v>
      </c>
      <c r="AK642" s="8">
        <v>0</v>
      </c>
      <c r="AL642" s="8">
        <v>743040944.63960004</v>
      </c>
      <c r="AM642" s="20">
        <v>6547352.0930000003</v>
      </c>
      <c r="AN642" s="8">
        <v>939124270.6904</v>
      </c>
      <c r="AO642" s="8">
        <v>0</v>
      </c>
      <c r="AP642" s="8">
        <v>703287137.94099998</v>
      </c>
      <c r="AQ642" s="20">
        <v>6788215.9812000003</v>
      </c>
      <c r="AR642" s="8">
        <v>977646223.53139997</v>
      </c>
      <c r="AS642" s="8">
        <v>0</v>
      </c>
      <c r="AT642" s="8">
        <v>701915478.19850004</v>
      </c>
      <c r="AU642" s="20">
        <v>7304903.9765999997</v>
      </c>
      <c r="AV642" s="8">
        <v>1038333236.5825</v>
      </c>
      <c r="AW642" s="8">
        <v>0</v>
      </c>
      <c r="AX642" s="52">
        <v>772356823.44400001</v>
      </c>
      <c r="AY642" s="1"/>
    </row>
    <row r="643" spans="1:51" x14ac:dyDescent="0.2">
      <c r="A643" s="1"/>
      <c r="B643" s="57" t="str">
        <f>$B$60</f>
        <v>項目4</v>
      </c>
      <c r="C643" s="20"/>
      <c r="D643" s="8"/>
      <c r="E643" s="8"/>
      <c r="F643" s="8"/>
      <c r="G643" s="20"/>
      <c r="H643" s="8"/>
      <c r="I643" s="8"/>
      <c r="J643" s="8"/>
      <c r="K643" s="20"/>
      <c r="L643" s="8"/>
      <c r="M643" s="8"/>
      <c r="N643" s="8"/>
      <c r="O643" s="20"/>
      <c r="P643" s="8"/>
      <c r="Q643" s="8"/>
      <c r="R643" s="8"/>
      <c r="S643" s="20"/>
      <c r="T643" s="8"/>
      <c r="U643" s="8"/>
      <c r="V643" s="8"/>
      <c r="W643" s="20"/>
      <c r="X643" s="8"/>
      <c r="Y643" s="8"/>
      <c r="Z643" s="8"/>
      <c r="AA643" s="20"/>
      <c r="AB643" s="8"/>
      <c r="AC643" s="8"/>
      <c r="AD643" s="8"/>
      <c r="AE643" s="20"/>
      <c r="AF643" s="8"/>
      <c r="AG643" s="8"/>
      <c r="AH643" s="8"/>
      <c r="AI643" s="20"/>
      <c r="AJ643" s="8"/>
      <c r="AK643" s="8"/>
      <c r="AL643" s="8"/>
      <c r="AM643" s="20"/>
      <c r="AN643" s="8"/>
      <c r="AO643" s="8"/>
      <c r="AP643" s="8"/>
      <c r="AQ643" s="20"/>
      <c r="AR643" s="8"/>
      <c r="AS643" s="8"/>
      <c r="AT643" s="8"/>
      <c r="AU643" s="20"/>
      <c r="AV643" s="8"/>
      <c r="AW643" s="8"/>
      <c r="AX643" s="52"/>
      <c r="AY643" s="1"/>
    </row>
    <row r="644" spans="1:51" x14ac:dyDescent="0.2">
      <c r="A644" s="1"/>
      <c r="B644" s="57" t="str">
        <f>$B$61</f>
        <v>項目5</v>
      </c>
      <c r="C644" s="20"/>
      <c r="D644" s="8"/>
      <c r="E644" s="8"/>
      <c r="F644" s="8"/>
      <c r="G644" s="20"/>
      <c r="H644" s="8"/>
      <c r="I644" s="8"/>
      <c r="J644" s="8"/>
      <c r="K644" s="20"/>
      <c r="L644" s="8"/>
      <c r="M644" s="8"/>
      <c r="N644" s="8"/>
      <c r="O644" s="20"/>
      <c r="P644" s="8"/>
      <c r="Q644" s="8"/>
      <c r="R644" s="8"/>
      <c r="S644" s="20"/>
      <c r="T644" s="8"/>
      <c r="U644" s="8"/>
      <c r="V644" s="8"/>
      <c r="W644" s="20"/>
      <c r="X644" s="8"/>
      <c r="Y644" s="8"/>
      <c r="Z644" s="8"/>
      <c r="AA644" s="20"/>
      <c r="AB644" s="8"/>
      <c r="AC644" s="8"/>
      <c r="AD644" s="8"/>
      <c r="AE644" s="20"/>
      <c r="AF644" s="8"/>
      <c r="AG644" s="8"/>
      <c r="AH644" s="8"/>
      <c r="AI644" s="20"/>
      <c r="AJ644" s="8"/>
      <c r="AK644" s="8"/>
      <c r="AL644" s="8"/>
      <c r="AM644" s="20"/>
      <c r="AN644" s="8"/>
      <c r="AO644" s="8"/>
      <c r="AP644" s="8"/>
      <c r="AQ644" s="20"/>
      <c r="AR644" s="8"/>
      <c r="AS644" s="8"/>
      <c r="AT644" s="8"/>
      <c r="AU644" s="20"/>
      <c r="AV644" s="8"/>
      <c r="AW644" s="8"/>
      <c r="AX644" s="52"/>
      <c r="AY644" s="1"/>
    </row>
    <row r="645" spans="1:51" x14ac:dyDescent="0.2">
      <c r="A645" s="1"/>
      <c r="B645" s="57" t="str">
        <f>$B$62</f>
        <v>項目6</v>
      </c>
      <c r="C645" s="20"/>
      <c r="D645" s="8"/>
      <c r="E645" s="8"/>
      <c r="F645" s="8"/>
      <c r="G645" s="20"/>
      <c r="H645" s="8"/>
      <c r="I645" s="8"/>
      <c r="J645" s="8"/>
      <c r="K645" s="20"/>
      <c r="L645" s="8"/>
      <c r="M645" s="8"/>
      <c r="N645" s="8"/>
      <c r="O645" s="20"/>
      <c r="P645" s="8"/>
      <c r="Q645" s="8"/>
      <c r="R645" s="8"/>
      <c r="S645" s="20"/>
      <c r="T645" s="8"/>
      <c r="U645" s="8"/>
      <c r="V645" s="8"/>
      <c r="W645" s="20"/>
      <c r="X645" s="8"/>
      <c r="Y645" s="8"/>
      <c r="Z645" s="8"/>
      <c r="AA645" s="20"/>
      <c r="AB645" s="8"/>
      <c r="AC645" s="8"/>
      <c r="AD645" s="8"/>
      <c r="AE645" s="20"/>
      <c r="AF645" s="8"/>
      <c r="AG645" s="8"/>
      <c r="AH645" s="8"/>
      <c r="AI645" s="20"/>
      <c r="AJ645" s="8"/>
      <c r="AK645" s="8"/>
      <c r="AL645" s="8"/>
      <c r="AM645" s="20"/>
      <c r="AN645" s="8"/>
      <c r="AO645" s="8"/>
      <c r="AP645" s="8"/>
      <c r="AQ645" s="20"/>
      <c r="AR645" s="8"/>
      <c r="AS645" s="8"/>
      <c r="AT645" s="8"/>
      <c r="AU645" s="20"/>
      <c r="AV645" s="8"/>
      <c r="AW645" s="8"/>
      <c r="AX645" s="52"/>
      <c r="AY645" s="1"/>
    </row>
    <row r="646" spans="1:51" x14ac:dyDescent="0.2">
      <c r="A646" s="1"/>
      <c r="B646" s="57" t="str">
        <f>$B$63</f>
        <v>項目7</v>
      </c>
      <c r="C646" s="20"/>
      <c r="D646" s="8"/>
      <c r="E646" s="8"/>
      <c r="F646" s="8"/>
      <c r="G646" s="20"/>
      <c r="H646" s="8"/>
      <c r="I646" s="8"/>
      <c r="J646" s="8"/>
      <c r="K646" s="20"/>
      <c r="L646" s="8"/>
      <c r="M646" s="8"/>
      <c r="N646" s="8"/>
      <c r="O646" s="20"/>
      <c r="P646" s="8"/>
      <c r="Q646" s="8"/>
      <c r="R646" s="8"/>
      <c r="S646" s="20"/>
      <c r="T646" s="8"/>
      <c r="U646" s="8"/>
      <c r="V646" s="8"/>
      <c r="W646" s="20"/>
      <c r="X646" s="8"/>
      <c r="Y646" s="8"/>
      <c r="Z646" s="8"/>
      <c r="AA646" s="20"/>
      <c r="AB646" s="8"/>
      <c r="AC646" s="8"/>
      <c r="AD646" s="8"/>
      <c r="AE646" s="20"/>
      <c r="AF646" s="8"/>
      <c r="AG646" s="8"/>
      <c r="AH646" s="8"/>
      <c r="AI646" s="20"/>
      <c r="AJ646" s="8"/>
      <c r="AK646" s="8"/>
      <c r="AL646" s="8"/>
      <c r="AM646" s="20"/>
      <c r="AN646" s="8"/>
      <c r="AO646" s="8"/>
      <c r="AP646" s="8"/>
      <c r="AQ646" s="20"/>
      <c r="AR646" s="8"/>
      <c r="AS646" s="8"/>
      <c r="AT646" s="8"/>
      <c r="AU646" s="20"/>
      <c r="AV646" s="8"/>
      <c r="AW646" s="8"/>
      <c r="AX646" s="52"/>
      <c r="AY646" s="1"/>
    </row>
    <row r="647" spans="1:51" x14ac:dyDescent="0.2">
      <c r="A647" s="1"/>
      <c r="B647" s="57" t="str">
        <f>$B$64</f>
        <v>項目8</v>
      </c>
      <c r="C647" s="20"/>
      <c r="D647" s="8"/>
      <c r="E647" s="8"/>
      <c r="F647" s="8"/>
      <c r="G647" s="20"/>
      <c r="H647" s="8"/>
      <c r="I647" s="8"/>
      <c r="J647" s="8"/>
      <c r="K647" s="20"/>
      <c r="L647" s="8"/>
      <c r="M647" s="8"/>
      <c r="N647" s="8"/>
      <c r="O647" s="20"/>
      <c r="P647" s="8"/>
      <c r="Q647" s="8"/>
      <c r="R647" s="8"/>
      <c r="S647" s="20"/>
      <c r="T647" s="8"/>
      <c r="U647" s="8"/>
      <c r="V647" s="8"/>
      <c r="W647" s="20"/>
      <c r="X647" s="8"/>
      <c r="Y647" s="8"/>
      <c r="Z647" s="8"/>
      <c r="AA647" s="20"/>
      <c r="AB647" s="8"/>
      <c r="AC647" s="8"/>
      <c r="AD647" s="8"/>
      <c r="AE647" s="20"/>
      <c r="AF647" s="8"/>
      <c r="AG647" s="8"/>
      <c r="AH647" s="8"/>
      <c r="AI647" s="20"/>
      <c r="AJ647" s="8"/>
      <c r="AK647" s="8"/>
      <c r="AL647" s="8"/>
      <c r="AM647" s="20"/>
      <c r="AN647" s="8"/>
      <c r="AO647" s="8"/>
      <c r="AP647" s="8"/>
      <c r="AQ647" s="20"/>
      <c r="AR647" s="8"/>
      <c r="AS647" s="8"/>
      <c r="AT647" s="8"/>
      <c r="AU647" s="20"/>
      <c r="AV647" s="8"/>
      <c r="AW647" s="8"/>
      <c r="AX647" s="52"/>
      <c r="AY647" s="1"/>
    </row>
    <row r="648" spans="1:51" x14ac:dyDescent="0.2">
      <c r="A648" s="1"/>
      <c r="B648" s="57" t="str">
        <f>$B$65</f>
        <v>項目9</v>
      </c>
      <c r="C648" s="20"/>
      <c r="D648" s="8"/>
      <c r="E648" s="8"/>
      <c r="F648" s="8"/>
      <c r="G648" s="20"/>
      <c r="H648" s="8"/>
      <c r="I648" s="8"/>
      <c r="J648" s="8"/>
      <c r="K648" s="20"/>
      <c r="L648" s="8"/>
      <c r="M648" s="8"/>
      <c r="N648" s="8"/>
      <c r="O648" s="20"/>
      <c r="P648" s="8"/>
      <c r="Q648" s="8"/>
      <c r="R648" s="8"/>
      <c r="S648" s="20"/>
      <c r="T648" s="8"/>
      <c r="U648" s="8"/>
      <c r="V648" s="8"/>
      <c r="W648" s="20"/>
      <c r="X648" s="8"/>
      <c r="Y648" s="8"/>
      <c r="Z648" s="8"/>
      <c r="AA648" s="20"/>
      <c r="AB648" s="8"/>
      <c r="AC648" s="8"/>
      <c r="AD648" s="8"/>
      <c r="AE648" s="20"/>
      <c r="AF648" s="8"/>
      <c r="AG648" s="8"/>
      <c r="AH648" s="8"/>
      <c r="AI648" s="20"/>
      <c r="AJ648" s="8"/>
      <c r="AK648" s="8"/>
      <c r="AL648" s="8"/>
      <c r="AM648" s="20"/>
      <c r="AN648" s="8"/>
      <c r="AO648" s="8"/>
      <c r="AP648" s="8"/>
      <c r="AQ648" s="20"/>
      <c r="AR648" s="8"/>
      <c r="AS648" s="8"/>
      <c r="AT648" s="8"/>
      <c r="AU648" s="20"/>
      <c r="AV648" s="8"/>
      <c r="AW648" s="8"/>
      <c r="AX648" s="52"/>
      <c r="AY648" s="1"/>
    </row>
    <row r="649" spans="1:51" x14ac:dyDescent="0.2">
      <c r="A649" s="1"/>
      <c r="B649" s="57" t="str">
        <f>$B$66</f>
        <v>項目10</v>
      </c>
      <c r="C649" s="20"/>
      <c r="D649" s="8"/>
      <c r="E649" s="8"/>
      <c r="F649" s="8"/>
      <c r="G649" s="20"/>
      <c r="H649" s="8"/>
      <c r="I649" s="8"/>
      <c r="J649" s="8"/>
      <c r="K649" s="20"/>
      <c r="L649" s="8"/>
      <c r="M649" s="8"/>
      <c r="N649" s="8"/>
      <c r="O649" s="20"/>
      <c r="P649" s="8"/>
      <c r="Q649" s="8"/>
      <c r="R649" s="8"/>
      <c r="S649" s="20"/>
      <c r="T649" s="8"/>
      <c r="U649" s="8"/>
      <c r="V649" s="8"/>
      <c r="W649" s="20"/>
      <c r="X649" s="8"/>
      <c r="Y649" s="8"/>
      <c r="Z649" s="8"/>
      <c r="AA649" s="20"/>
      <c r="AB649" s="8"/>
      <c r="AC649" s="8"/>
      <c r="AD649" s="8"/>
      <c r="AE649" s="20"/>
      <c r="AF649" s="8"/>
      <c r="AG649" s="8"/>
      <c r="AH649" s="8"/>
      <c r="AI649" s="20"/>
      <c r="AJ649" s="8"/>
      <c r="AK649" s="8"/>
      <c r="AL649" s="8"/>
      <c r="AM649" s="20"/>
      <c r="AN649" s="8"/>
      <c r="AO649" s="8"/>
      <c r="AP649" s="8"/>
      <c r="AQ649" s="20"/>
      <c r="AR649" s="8"/>
      <c r="AS649" s="8"/>
      <c r="AT649" s="8"/>
      <c r="AU649" s="20"/>
      <c r="AV649" s="8"/>
      <c r="AW649" s="8"/>
      <c r="AX649" s="52"/>
      <c r="AY649" s="1"/>
    </row>
    <row r="650" spans="1:51" x14ac:dyDescent="0.2">
      <c r="A650" s="1"/>
      <c r="B650" s="57" t="str">
        <f>$B$67</f>
        <v>項目11</v>
      </c>
      <c r="C650" s="20"/>
      <c r="D650" s="8"/>
      <c r="E650" s="8"/>
      <c r="F650" s="8"/>
      <c r="G650" s="20"/>
      <c r="H650" s="8"/>
      <c r="I650" s="8"/>
      <c r="J650" s="8"/>
      <c r="K650" s="20"/>
      <c r="L650" s="8"/>
      <c r="M650" s="8"/>
      <c r="N650" s="8"/>
      <c r="O650" s="20"/>
      <c r="P650" s="8"/>
      <c r="Q650" s="8"/>
      <c r="R650" s="8"/>
      <c r="S650" s="20"/>
      <c r="T650" s="8"/>
      <c r="U650" s="8"/>
      <c r="V650" s="8"/>
      <c r="W650" s="20"/>
      <c r="X650" s="8"/>
      <c r="Y650" s="8"/>
      <c r="Z650" s="8"/>
      <c r="AA650" s="20"/>
      <c r="AB650" s="8"/>
      <c r="AC650" s="8"/>
      <c r="AD650" s="8"/>
      <c r="AE650" s="20"/>
      <c r="AF650" s="8"/>
      <c r="AG650" s="8"/>
      <c r="AH650" s="8"/>
      <c r="AI650" s="20"/>
      <c r="AJ650" s="8"/>
      <c r="AK650" s="8"/>
      <c r="AL650" s="8"/>
      <c r="AM650" s="20"/>
      <c r="AN650" s="8"/>
      <c r="AO650" s="8"/>
      <c r="AP650" s="8"/>
      <c r="AQ650" s="20"/>
      <c r="AR650" s="8"/>
      <c r="AS650" s="8"/>
      <c r="AT650" s="8"/>
      <c r="AU650" s="20"/>
      <c r="AV650" s="8"/>
      <c r="AW650" s="8"/>
      <c r="AX650" s="52"/>
      <c r="AY650" s="1"/>
    </row>
    <row r="651" spans="1:51" x14ac:dyDescent="0.2">
      <c r="A651" s="1"/>
      <c r="B651" s="57" t="str">
        <f>$B$68</f>
        <v>項目12</v>
      </c>
      <c r="C651" s="20"/>
      <c r="D651" s="8"/>
      <c r="E651" s="8"/>
      <c r="F651" s="8"/>
      <c r="G651" s="20"/>
      <c r="H651" s="8"/>
      <c r="I651" s="8"/>
      <c r="J651" s="8"/>
      <c r="K651" s="20"/>
      <c r="L651" s="8"/>
      <c r="M651" s="8"/>
      <c r="N651" s="8"/>
      <c r="O651" s="20"/>
      <c r="P651" s="8"/>
      <c r="Q651" s="8"/>
      <c r="R651" s="8"/>
      <c r="S651" s="20"/>
      <c r="T651" s="8"/>
      <c r="U651" s="8"/>
      <c r="V651" s="8"/>
      <c r="W651" s="20"/>
      <c r="X651" s="8"/>
      <c r="Y651" s="8"/>
      <c r="Z651" s="8"/>
      <c r="AA651" s="20"/>
      <c r="AB651" s="8"/>
      <c r="AC651" s="8"/>
      <c r="AD651" s="8"/>
      <c r="AE651" s="20"/>
      <c r="AF651" s="8"/>
      <c r="AG651" s="8"/>
      <c r="AH651" s="8"/>
      <c r="AI651" s="20"/>
      <c r="AJ651" s="8"/>
      <c r="AK651" s="8"/>
      <c r="AL651" s="8"/>
      <c r="AM651" s="20"/>
      <c r="AN651" s="8"/>
      <c r="AO651" s="8"/>
      <c r="AP651" s="8"/>
      <c r="AQ651" s="20"/>
      <c r="AR651" s="8"/>
      <c r="AS651" s="8"/>
      <c r="AT651" s="8"/>
      <c r="AU651" s="20"/>
      <c r="AV651" s="8"/>
      <c r="AW651" s="8"/>
      <c r="AX651" s="52"/>
      <c r="AY651" s="1"/>
    </row>
    <row r="652" spans="1:51" x14ac:dyDescent="0.2">
      <c r="A652" s="1"/>
      <c r="B652" s="57" t="str">
        <f>$B$69</f>
        <v>項目13</v>
      </c>
      <c r="C652" s="20"/>
      <c r="D652" s="8"/>
      <c r="E652" s="8"/>
      <c r="F652" s="8"/>
      <c r="G652" s="20"/>
      <c r="H652" s="8"/>
      <c r="I652" s="8"/>
      <c r="J652" s="8"/>
      <c r="K652" s="20"/>
      <c r="L652" s="8"/>
      <c r="M652" s="8"/>
      <c r="N652" s="8"/>
      <c r="O652" s="20"/>
      <c r="P652" s="8"/>
      <c r="Q652" s="8"/>
      <c r="R652" s="8"/>
      <c r="S652" s="20"/>
      <c r="T652" s="8"/>
      <c r="U652" s="8"/>
      <c r="V652" s="8"/>
      <c r="W652" s="20"/>
      <c r="X652" s="8"/>
      <c r="Y652" s="8"/>
      <c r="Z652" s="8"/>
      <c r="AA652" s="20"/>
      <c r="AB652" s="8"/>
      <c r="AC652" s="8"/>
      <c r="AD652" s="8"/>
      <c r="AE652" s="20"/>
      <c r="AF652" s="8"/>
      <c r="AG652" s="8"/>
      <c r="AH652" s="8"/>
      <c r="AI652" s="20"/>
      <c r="AJ652" s="8"/>
      <c r="AK652" s="8"/>
      <c r="AL652" s="8"/>
      <c r="AM652" s="20"/>
      <c r="AN652" s="8"/>
      <c r="AO652" s="8"/>
      <c r="AP652" s="8"/>
      <c r="AQ652" s="20"/>
      <c r="AR652" s="8"/>
      <c r="AS652" s="8"/>
      <c r="AT652" s="8"/>
      <c r="AU652" s="20"/>
      <c r="AV652" s="8"/>
      <c r="AW652" s="8"/>
      <c r="AX652" s="52"/>
      <c r="AY652" s="1"/>
    </row>
    <row r="653" spans="1:51" x14ac:dyDescent="0.2">
      <c r="A653" s="1"/>
      <c r="B653" s="57" t="str">
        <f>$B$70</f>
        <v>項目14</v>
      </c>
      <c r="C653" s="20"/>
      <c r="D653" s="8"/>
      <c r="E653" s="8"/>
      <c r="F653" s="8"/>
      <c r="G653" s="20"/>
      <c r="H653" s="8"/>
      <c r="I653" s="8"/>
      <c r="J653" s="8"/>
      <c r="K653" s="20"/>
      <c r="L653" s="8"/>
      <c r="M653" s="8"/>
      <c r="N653" s="8"/>
      <c r="O653" s="20"/>
      <c r="P653" s="8"/>
      <c r="Q653" s="8"/>
      <c r="R653" s="8"/>
      <c r="S653" s="20"/>
      <c r="T653" s="8"/>
      <c r="U653" s="8"/>
      <c r="V653" s="8"/>
      <c r="W653" s="20"/>
      <c r="X653" s="8"/>
      <c r="Y653" s="8"/>
      <c r="Z653" s="8"/>
      <c r="AA653" s="20"/>
      <c r="AB653" s="8"/>
      <c r="AC653" s="8"/>
      <c r="AD653" s="8"/>
      <c r="AE653" s="20"/>
      <c r="AF653" s="8"/>
      <c r="AG653" s="8"/>
      <c r="AH653" s="8"/>
      <c r="AI653" s="20"/>
      <c r="AJ653" s="8"/>
      <c r="AK653" s="8"/>
      <c r="AL653" s="8"/>
      <c r="AM653" s="20"/>
      <c r="AN653" s="8"/>
      <c r="AO653" s="8"/>
      <c r="AP653" s="8"/>
      <c r="AQ653" s="20"/>
      <c r="AR653" s="8"/>
      <c r="AS653" s="8"/>
      <c r="AT653" s="8"/>
      <c r="AU653" s="20"/>
      <c r="AV653" s="8"/>
      <c r="AW653" s="8"/>
      <c r="AX653" s="52"/>
      <c r="AY653" s="1"/>
    </row>
    <row r="654" spans="1:51" x14ac:dyDescent="0.2">
      <c r="A654" s="1"/>
      <c r="B654" s="57" t="str">
        <f>$B$71</f>
        <v>項目15</v>
      </c>
      <c r="C654" s="20"/>
      <c r="D654" s="8"/>
      <c r="E654" s="8"/>
      <c r="F654" s="8"/>
      <c r="G654" s="20"/>
      <c r="H654" s="8"/>
      <c r="I654" s="8"/>
      <c r="J654" s="8"/>
      <c r="K654" s="20"/>
      <c r="L654" s="8"/>
      <c r="M654" s="8"/>
      <c r="N654" s="8"/>
      <c r="O654" s="20"/>
      <c r="P654" s="8"/>
      <c r="Q654" s="8"/>
      <c r="R654" s="8"/>
      <c r="S654" s="20"/>
      <c r="T654" s="8"/>
      <c r="U654" s="8"/>
      <c r="V654" s="8"/>
      <c r="W654" s="20"/>
      <c r="X654" s="8"/>
      <c r="Y654" s="8"/>
      <c r="Z654" s="8"/>
      <c r="AA654" s="20"/>
      <c r="AB654" s="8"/>
      <c r="AC654" s="8"/>
      <c r="AD654" s="8"/>
      <c r="AE654" s="20"/>
      <c r="AF654" s="8"/>
      <c r="AG654" s="8"/>
      <c r="AH654" s="8"/>
      <c r="AI654" s="20"/>
      <c r="AJ654" s="8"/>
      <c r="AK654" s="8"/>
      <c r="AL654" s="8"/>
      <c r="AM654" s="20"/>
      <c r="AN654" s="8"/>
      <c r="AO654" s="8"/>
      <c r="AP654" s="8"/>
      <c r="AQ654" s="20"/>
      <c r="AR654" s="8"/>
      <c r="AS654" s="8"/>
      <c r="AT654" s="8"/>
      <c r="AU654" s="20"/>
      <c r="AV654" s="8"/>
      <c r="AW654" s="8"/>
      <c r="AX654" s="52"/>
      <c r="AY654" s="1"/>
    </row>
    <row r="655" spans="1:51" x14ac:dyDescent="0.2">
      <c r="A655" s="1"/>
      <c r="B655" s="57" t="str">
        <f>$B$72</f>
        <v>項目16</v>
      </c>
      <c r="C655" s="20"/>
      <c r="D655" s="8"/>
      <c r="E655" s="8"/>
      <c r="F655" s="8"/>
      <c r="G655" s="20"/>
      <c r="H655" s="8"/>
      <c r="I655" s="8"/>
      <c r="J655" s="8"/>
      <c r="K655" s="20"/>
      <c r="L655" s="8"/>
      <c r="M655" s="8"/>
      <c r="N655" s="8"/>
      <c r="O655" s="20"/>
      <c r="P655" s="8"/>
      <c r="Q655" s="8"/>
      <c r="R655" s="8"/>
      <c r="S655" s="20"/>
      <c r="T655" s="8"/>
      <c r="U655" s="8"/>
      <c r="V655" s="8"/>
      <c r="W655" s="20"/>
      <c r="X655" s="8"/>
      <c r="Y655" s="8"/>
      <c r="Z655" s="8"/>
      <c r="AA655" s="20"/>
      <c r="AB655" s="8"/>
      <c r="AC655" s="8"/>
      <c r="AD655" s="8"/>
      <c r="AE655" s="20"/>
      <c r="AF655" s="8"/>
      <c r="AG655" s="8"/>
      <c r="AH655" s="8"/>
      <c r="AI655" s="20"/>
      <c r="AJ655" s="8"/>
      <c r="AK655" s="8"/>
      <c r="AL655" s="8"/>
      <c r="AM655" s="20"/>
      <c r="AN655" s="8"/>
      <c r="AO655" s="8"/>
      <c r="AP655" s="8"/>
      <c r="AQ655" s="20"/>
      <c r="AR655" s="8"/>
      <c r="AS655" s="8"/>
      <c r="AT655" s="8"/>
      <c r="AU655" s="20"/>
      <c r="AV655" s="8"/>
      <c r="AW655" s="8"/>
      <c r="AX655" s="52"/>
      <c r="AY655" s="1"/>
    </row>
    <row r="656" spans="1:51" x14ac:dyDescent="0.2">
      <c r="A656" s="1"/>
      <c r="B656" s="57" t="str">
        <f>$B$73</f>
        <v>項目17</v>
      </c>
      <c r="C656" s="20"/>
      <c r="D656" s="8"/>
      <c r="E656" s="8"/>
      <c r="F656" s="8"/>
      <c r="G656" s="20"/>
      <c r="H656" s="8"/>
      <c r="I656" s="8"/>
      <c r="J656" s="8"/>
      <c r="K656" s="20"/>
      <c r="L656" s="8"/>
      <c r="M656" s="8"/>
      <c r="N656" s="8"/>
      <c r="O656" s="20"/>
      <c r="P656" s="8"/>
      <c r="Q656" s="8"/>
      <c r="R656" s="8"/>
      <c r="S656" s="20"/>
      <c r="T656" s="8"/>
      <c r="U656" s="8"/>
      <c r="V656" s="8"/>
      <c r="W656" s="20"/>
      <c r="X656" s="8"/>
      <c r="Y656" s="8"/>
      <c r="Z656" s="8"/>
      <c r="AA656" s="20"/>
      <c r="AB656" s="8"/>
      <c r="AC656" s="8"/>
      <c r="AD656" s="8"/>
      <c r="AE656" s="20"/>
      <c r="AF656" s="8"/>
      <c r="AG656" s="8"/>
      <c r="AH656" s="8"/>
      <c r="AI656" s="20"/>
      <c r="AJ656" s="8"/>
      <c r="AK656" s="8"/>
      <c r="AL656" s="8"/>
      <c r="AM656" s="20"/>
      <c r="AN656" s="8"/>
      <c r="AO656" s="8"/>
      <c r="AP656" s="8"/>
      <c r="AQ656" s="20"/>
      <c r="AR656" s="8"/>
      <c r="AS656" s="8"/>
      <c r="AT656" s="8"/>
      <c r="AU656" s="20"/>
      <c r="AV656" s="8"/>
      <c r="AW656" s="8"/>
      <c r="AX656" s="52"/>
      <c r="AY656" s="1"/>
    </row>
    <row r="657" spans="1:51" x14ac:dyDescent="0.2">
      <c r="A657" s="1"/>
      <c r="B657" s="57" t="str">
        <f>$B$74</f>
        <v>項目18</v>
      </c>
      <c r="C657" s="20"/>
      <c r="D657" s="8"/>
      <c r="E657" s="8"/>
      <c r="F657" s="8"/>
      <c r="G657" s="20"/>
      <c r="H657" s="8"/>
      <c r="I657" s="8"/>
      <c r="J657" s="8"/>
      <c r="K657" s="20"/>
      <c r="L657" s="8"/>
      <c r="M657" s="8"/>
      <c r="N657" s="8"/>
      <c r="O657" s="20"/>
      <c r="P657" s="8"/>
      <c r="Q657" s="8"/>
      <c r="R657" s="8"/>
      <c r="S657" s="20"/>
      <c r="T657" s="8"/>
      <c r="U657" s="8"/>
      <c r="V657" s="8"/>
      <c r="W657" s="20"/>
      <c r="X657" s="8"/>
      <c r="Y657" s="8"/>
      <c r="Z657" s="8"/>
      <c r="AA657" s="20"/>
      <c r="AB657" s="8"/>
      <c r="AC657" s="8"/>
      <c r="AD657" s="8"/>
      <c r="AE657" s="20"/>
      <c r="AF657" s="8"/>
      <c r="AG657" s="8"/>
      <c r="AH657" s="8"/>
      <c r="AI657" s="20"/>
      <c r="AJ657" s="8"/>
      <c r="AK657" s="8"/>
      <c r="AL657" s="8"/>
      <c r="AM657" s="20"/>
      <c r="AN657" s="8"/>
      <c r="AO657" s="8"/>
      <c r="AP657" s="8"/>
      <c r="AQ657" s="20"/>
      <c r="AR657" s="8"/>
      <c r="AS657" s="8"/>
      <c r="AT657" s="8"/>
      <c r="AU657" s="20"/>
      <c r="AV657" s="8"/>
      <c r="AW657" s="8"/>
      <c r="AX657" s="52"/>
      <c r="AY657" s="1"/>
    </row>
    <row r="658" spans="1:51" x14ac:dyDescent="0.2">
      <c r="A658" s="1"/>
      <c r="B658" s="57" t="str">
        <f>$B$75</f>
        <v>項目19</v>
      </c>
      <c r="C658" s="20"/>
      <c r="D658" s="8"/>
      <c r="E658" s="8"/>
      <c r="F658" s="8"/>
      <c r="G658" s="20"/>
      <c r="H658" s="8"/>
      <c r="I658" s="8"/>
      <c r="J658" s="8"/>
      <c r="K658" s="20"/>
      <c r="L658" s="8"/>
      <c r="M658" s="8"/>
      <c r="N658" s="8"/>
      <c r="O658" s="20"/>
      <c r="P658" s="8"/>
      <c r="Q658" s="8"/>
      <c r="R658" s="8"/>
      <c r="S658" s="20"/>
      <c r="T658" s="8"/>
      <c r="U658" s="8"/>
      <c r="V658" s="8"/>
      <c r="W658" s="20"/>
      <c r="X658" s="8"/>
      <c r="Y658" s="8"/>
      <c r="Z658" s="8"/>
      <c r="AA658" s="20"/>
      <c r="AB658" s="8"/>
      <c r="AC658" s="8"/>
      <c r="AD658" s="8"/>
      <c r="AE658" s="20"/>
      <c r="AF658" s="8"/>
      <c r="AG658" s="8"/>
      <c r="AH658" s="8"/>
      <c r="AI658" s="20"/>
      <c r="AJ658" s="8"/>
      <c r="AK658" s="8"/>
      <c r="AL658" s="8"/>
      <c r="AM658" s="20"/>
      <c r="AN658" s="8"/>
      <c r="AO658" s="8"/>
      <c r="AP658" s="8"/>
      <c r="AQ658" s="20"/>
      <c r="AR658" s="8"/>
      <c r="AS658" s="8"/>
      <c r="AT658" s="8"/>
      <c r="AU658" s="20"/>
      <c r="AV658" s="8"/>
      <c r="AW658" s="8"/>
      <c r="AX658" s="52"/>
      <c r="AY658" s="1"/>
    </row>
    <row r="659" spans="1:51" x14ac:dyDescent="0.2">
      <c r="A659" s="1"/>
      <c r="B659" s="57" t="str">
        <f>$B$76</f>
        <v>項目20</v>
      </c>
      <c r="C659" s="20"/>
      <c r="D659" s="8"/>
      <c r="E659" s="8"/>
      <c r="F659" s="8"/>
      <c r="G659" s="20"/>
      <c r="H659" s="8"/>
      <c r="I659" s="8"/>
      <c r="J659" s="8"/>
      <c r="K659" s="20"/>
      <c r="L659" s="8"/>
      <c r="M659" s="8"/>
      <c r="N659" s="8"/>
      <c r="O659" s="20"/>
      <c r="P659" s="8"/>
      <c r="Q659" s="8"/>
      <c r="R659" s="8"/>
      <c r="S659" s="20"/>
      <c r="T659" s="8"/>
      <c r="U659" s="8"/>
      <c r="V659" s="8"/>
      <c r="W659" s="20"/>
      <c r="X659" s="8"/>
      <c r="Y659" s="8"/>
      <c r="Z659" s="8"/>
      <c r="AA659" s="20"/>
      <c r="AB659" s="8"/>
      <c r="AC659" s="8"/>
      <c r="AD659" s="8"/>
      <c r="AE659" s="20"/>
      <c r="AF659" s="8"/>
      <c r="AG659" s="8"/>
      <c r="AH659" s="8"/>
      <c r="AI659" s="20"/>
      <c r="AJ659" s="8"/>
      <c r="AK659" s="8"/>
      <c r="AL659" s="8"/>
      <c r="AM659" s="20"/>
      <c r="AN659" s="8"/>
      <c r="AO659" s="8"/>
      <c r="AP659" s="8"/>
      <c r="AQ659" s="20"/>
      <c r="AR659" s="8"/>
      <c r="AS659" s="8"/>
      <c r="AT659" s="8"/>
      <c r="AU659" s="20"/>
      <c r="AV659" s="8"/>
      <c r="AW659" s="8"/>
      <c r="AX659" s="52"/>
      <c r="AY659" s="1"/>
    </row>
    <row r="660" spans="1:51" x14ac:dyDescent="0.2">
      <c r="A660" s="1"/>
      <c r="B660" s="57" t="str">
        <f>$B$77</f>
        <v>項目21</v>
      </c>
      <c r="C660" s="20"/>
      <c r="D660" s="8"/>
      <c r="E660" s="8"/>
      <c r="F660" s="8"/>
      <c r="G660" s="20"/>
      <c r="H660" s="8"/>
      <c r="I660" s="8"/>
      <c r="J660" s="8"/>
      <c r="K660" s="20"/>
      <c r="L660" s="8"/>
      <c r="M660" s="8"/>
      <c r="N660" s="8"/>
      <c r="O660" s="20"/>
      <c r="P660" s="8"/>
      <c r="Q660" s="8"/>
      <c r="R660" s="8"/>
      <c r="S660" s="20"/>
      <c r="T660" s="8"/>
      <c r="U660" s="8"/>
      <c r="V660" s="8"/>
      <c r="W660" s="20"/>
      <c r="X660" s="8"/>
      <c r="Y660" s="8"/>
      <c r="Z660" s="8"/>
      <c r="AA660" s="20"/>
      <c r="AB660" s="8"/>
      <c r="AC660" s="8"/>
      <c r="AD660" s="8"/>
      <c r="AE660" s="20"/>
      <c r="AF660" s="8"/>
      <c r="AG660" s="8"/>
      <c r="AH660" s="8"/>
      <c r="AI660" s="20"/>
      <c r="AJ660" s="8"/>
      <c r="AK660" s="8"/>
      <c r="AL660" s="8"/>
      <c r="AM660" s="20"/>
      <c r="AN660" s="8"/>
      <c r="AO660" s="8"/>
      <c r="AP660" s="8"/>
      <c r="AQ660" s="20"/>
      <c r="AR660" s="8"/>
      <c r="AS660" s="8"/>
      <c r="AT660" s="8"/>
      <c r="AU660" s="20"/>
      <c r="AV660" s="8"/>
      <c r="AW660" s="8"/>
      <c r="AX660" s="52"/>
      <c r="AY660" s="1"/>
    </row>
    <row r="661" spans="1:51" x14ac:dyDescent="0.2">
      <c r="A661" s="1"/>
      <c r="B661" s="57" t="str">
        <f>$B$78</f>
        <v>項目22</v>
      </c>
      <c r="C661" s="20"/>
      <c r="D661" s="8"/>
      <c r="E661" s="8"/>
      <c r="F661" s="8"/>
      <c r="G661" s="20"/>
      <c r="H661" s="8"/>
      <c r="I661" s="8"/>
      <c r="J661" s="8"/>
      <c r="K661" s="20"/>
      <c r="L661" s="8"/>
      <c r="M661" s="8"/>
      <c r="N661" s="8"/>
      <c r="O661" s="20"/>
      <c r="P661" s="8"/>
      <c r="Q661" s="8"/>
      <c r="R661" s="8"/>
      <c r="S661" s="20"/>
      <c r="T661" s="8"/>
      <c r="U661" s="8"/>
      <c r="V661" s="8"/>
      <c r="W661" s="20"/>
      <c r="X661" s="8"/>
      <c r="Y661" s="8"/>
      <c r="Z661" s="8"/>
      <c r="AA661" s="20"/>
      <c r="AB661" s="8"/>
      <c r="AC661" s="8"/>
      <c r="AD661" s="8"/>
      <c r="AE661" s="20"/>
      <c r="AF661" s="8"/>
      <c r="AG661" s="8"/>
      <c r="AH661" s="8"/>
      <c r="AI661" s="20"/>
      <c r="AJ661" s="8"/>
      <c r="AK661" s="8"/>
      <c r="AL661" s="8"/>
      <c r="AM661" s="20"/>
      <c r="AN661" s="8"/>
      <c r="AO661" s="8"/>
      <c r="AP661" s="8"/>
      <c r="AQ661" s="20"/>
      <c r="AR661" s="8"/>
      <c r="AS661" s="8"/>
      <c r="AT661" s="8"/>
      <c r="AU661" s="20"/>
      <c r="AV661" s="8"/>
      <c r="AW661" s="8"/>
      <c r="AX661" s="52"/>
      <c r="AY661" s="1"/>
    </row>
    <row r="662" spans="1:51" x14ac:dyDescent="0.2">
      <c r="A662" s="1"/>
      <c r="B662" s="57" t="str">
        <f>$B$79</f>
        <v>項目23</v>
      </c>
      <c r="C662" s="20"/>
      <c r="D662" s="8"/>
      <c r="E662" s="8"/>
      <c r="F662" s="8"/>
      <c r="G662" s="20"/>
      <c r="H662" s="8"/>
      <c r="I662" s="8"/>
      <c r="J662" s="8"/>
      <c r="K662" s="20"/>
      <c r="L662" s="8"/>
      <c r="M662" s="8"/>
      <c r="N662" s="8"/>
      <c r="O662" s="20"/>
      <c r="P662" s="8"/>
      <c r="Q662" s="8"/>
      <c r="R662" s="8"/>
      <c r="S662" s="20"/>
      <c r="T662" s="8"/>
      <c r="U662" s="8"/>
      <c r="V662" s="8"/>
      <c r="W662" s="20"/>
      <c r="X662" s="8"/>
      <c r="Y662" s="8"/>
      <c r="Z662" s="8"/>
      <c r="AA662" s="20"/>
      <c r="AB662" s="8"/>
      <c r="AC662" s="8"/>
      <c r="AD662" s="8"/>
      <c r="AE662" s="20"/>
      <c r="AF662" s="8"/>
      <c r="AG662" s="8"/>
      <c r="AH662" s="8"/>
      <c r="AI662" s="20"/>
      <c r="AJ662" s="8"/>
      <c r="AK662" s="8"/>
      <c r="AL662" s="8"/>
      <c r="AM662" s="20"/>
      <c r="AN662" s="8"/>
      <c r="AO662" s="8"/>
      <c r="AP662" s="8"/>
      <c r="AQ662" s="20"/>
      <c r="AR662" s="8"/>
      <c r="AS662" s="8"/>
      <c r="AT662" s="8"/>
      <c r="AU662" s="20"/>
      <c r="AV662" s="8"/>
      <c r="AW662" s="8"/>
      <c r="AX662" s="52"/>
      <c r="AY662" s="1"/>
    </row>
    <row r="663" spans="1:51" x14ac:dyDescent="0.2">
      <c r="A663" s="1"/>
      <c r="B663" s="57" t="str">
        <f>$B$80</f>
        <v>項目24</v>
      </c>
      <c r="C663" s="20"/>
      <c r="D663" s="8"/>
      <c r="E663" s="8"/>
      <c r="F663" s="8"/>
      <c r="G663" s="20"/>
      <c r="H663" s="8"/>
      <c r="I663" s="8"/>
      <c r="J663" s="8"/>
      <c r="K663" s="20"/>
      <c r="L663" s="8"/>
      <c r="M663" s="8"/>
      <c r="N663" s="8"/>
      <c r="O663" s="20"/>
      <c r="P663" s="8"/>
      <c r="Q663" s="8"/>
      <c r="R663" s="8"/>
      <c r="S663" s="20"/>
      <c r="T663" s="8"/>
      <c r="U663" s="8"/>
      <c r="V663" s="8"/>
      <c r="W663" s="20"/>
      <c r="X663" s="8"/>
      <c r="Y663" s="8"/>
      <c r="Z663" s="8"/>
      <c r="AA663" s="20"/>
      <c r="AB663" s="8"/>
      <c r="AC663" s="8"/>
      <c r="AD663" s="8"/>
      <c r="AE663" s="20"/>
      <c r="AF663" s="8"/>
      <c r="AG663" s="8"/>
      <c r="AH663" s="8"/>
      <c r="AI663" s="20"/>
      <c r="AJ663" s="8"/>
      <c r="AK663" s="8"/>
      <c r="AL663" s="8"/>
      <c r="AM663" s="20"/>
      <c r="AN663" s="8"/>
      <c r="AO663" s="8"/>
      <c r="AP663" s="8"/>
      <c r="AQ663" s="20"/>
      <c r="AR663" s="8"/>
      <c r="AS663" s="8"/>
      <c r="AT663" s="8"/>
      <c r="AU663" s="20"/>
      <c r="AV663" s="8"/>
      <c r="AW663" s="8"/>
      <c r="AX663" s="52"/>
      <c r="AY663" s="1"/>
    </row>
    <row r="664" spans="1:51" x14ac:dyDescent="0.2">
      <c r="A664" s="1"/>
      <c r="B664" s="57" t="str">
        <f>$B$81</f>
        <v>項目25</v>
      </c>
      <c r="C664" s="20"/>
      <c r="D664" s="8"/>
      <c r="E664" s="8"/>
      <c r="F664" s="8"/>
      <c r="G664" s="20"/>
      <c r="H664" s="8"/>
      <c r="I664" s="8"/>
      <c r="J664" s="8"/>
      <c r="K664" s="20"/>
      <c r="L664" s="8"/>
      <c r="M664" s="8"/>
      <c r="N664" s="8"/>
      <c r="O664" s="20"/>
      <c r="P664" s="8"/>
      <c r="Q664" s="8"/>
      <c r="R664" s="8"/>
      <c r="S664" s="20"/>
      <c r="T664" s="8"/>
      <c r="U664" s="8"/>
      <c r="V664" s="8"/>
      <c r="W664" s="20"/>
      <c r="X664" s="8"/>
      <c r="Y664" s="8"/>
      <c r="Z664" s="8"/>
      <c r="AA664" s="20"/>
      <c r="AB664" s="8"/>
      <c r="AC664" s="8"/>
      <c r="AD664" s="8"/>
      <c r="AE664" s="20"/>
      <c r="AF664" s="8"/>
      <c r="AG664" s="8"/>
      <c r="AH664" s="8"/>
      <c r="AI664" s="20"/>
      <c r="AJ664" s="8"/>
      <c r="AK664" s="8"/>
      <c r="AL664" s="8"/>
      <c r="AM664" s="20"/>
      <c r="AN664" s="8"/>
      <c r="AO664" s="8"/>
      <c r="AP664" s="8"/>
      <c r="AQ664" s="20"/>
      <c r="AR664" s="8"/>
      <c r="AS664" s="8"/>
      <c r="AT664" s="8"/>
      <c r="AU664" s="20"/>
      <c r="AV664" s="8"/>
      <c r="AW664" s="8"/>
      <c r="AX664" s="52"/>
      <c r="AY664" s="1"/>
    </row>
    <row r="665" spans="1:51" x14ac:dyDescent="0.2">
      <c r="A665" s="1"/>
      <c r="B665" s="57" t="str">
        <f>$B$82</f>
        <v>項目26</v>
      </c>
      <c r="C665" s="20"/>
      <c r="D665" s="8"/>
      <c r="E665" s="8"/>
      <c r="F665" s="8"/>
      <c r="G665" s="20"/>
      <c r="H665" s="8"/>
      <c r="I665" s="8"/>
      <c r="J665" s="8"/>
      <c r="K665" s="20"/>
      <c r="L665" s="8"/>
      <c r="M665" s="8"/>
      <c r="N665" s="8"/>
      <c r="O665" s="20"/>
      <c r="P665" s="8"/>
      <c r="Q665" s="8"/>
      <c r="R665" s="8"/>
      <c r="S665" s="20"/>
      <c r="T665" s="8"/>
      <c r="U665" s="8"/>
      <c r="V665" s="8"/>
      <c r="W665" s="20"/>
      <c r="X665" s="8"/>
      <c r="Y665" s="8"/>
      <c r="Z665" s="8"/>
      <c r="AA665" s="20"/>
      <c r="AB665" s="8"/>
      <c r="AC665" s="8"/>
      <c r="AD665" s="8"/>
      <c r="AE665" s="20"/>
      <c r="AF665" s="8"/>
      <c r="AG665" s="8"/>
      <c r="AH665" s="8"/>
      <c r="AI665" s="20"/>
      <c r="AJ665" s="8"/>
      <c r="AK665" s="8"/>
      <c r="AL665" s="8"/>
      <c r="AM665" s="20"/>
      <c r="AN665" s="8"/>
      <c r="AO665" s="8"/>
      <c r="AP665" s="8"/>
      <c r="AQ665" s="20"/>
      <c r="AR665" s="8"/>
      <c r="AS665" s="8"/>
      <c r="AT665" s="8"/>
      <c r="AU665" s="20"/>
      <c r="AV665" s="8"/>
      <c r="AW665" s="8"/>
      <c r="AX665" s="52"/>
      <c r="AY665" s="1"/>
    </row>
    <row r="666" spans="1:51" x14ac:dyDescent="0.2">
      <c r="A666" s="1"/>
      <c r="B666" s="57" t="str">
        <f>$B$83</f>
        <v>項目27</v>
      </c>
      <c r="C666" s="20"/>
      <c r="D666" s="8"/>
      <c r="E666" s="8"/>
      <c r="F666" s="8"/>
      <c r="G666" s="20"/>
      <c r="H666" s="8"/>
      <c r="I666" s="8"/>
      <c r="J666" s="8"/>
      <c r="K666" s="20"/>
      <c r="L666" s="8"/>
      <c r="M666" s="8"/>
      <c r="N666" s="8"/>
      <c r="O666" s="20"/>
      <c r="P666" s="8"/>
      <c r="Q666" s="8"/>
      <c r="R666" s="8"/>
      <c r="S666" s="20"/>
      <c r="T666" s="8"/>
      <c r="U666" s="8"/>
      <c r="V666" s="8"/>
      <c r="W666" s="20"/>
      <c r="X666" s="8"/>
      <c r="Y666" s="8"/>
      <c r="Z666" s="8"/>
      <c r="AA666" s="20"/>
      <c r="AB666" s="8"/>
      <c r="AC666" s="8"/>
      <c r="AD666" s="8"/>
      <c r="AE666" s="20"/>
      <c r="AF666" s="8"/>
      <c r="AG666" s="8"/>
      <c r="AH666" s="8"/>
      <c r="AI666" s="20"/>
      <c r="AJ666" s="8"/>
      <c r="AK666" s="8"/>
      <c r="AL666" s="8"/>
      <c r="AM666" s="20"/>
      <c r="AN666" s="8"/>
      <c r="AO666" s="8"/>
      <c r="AP666" s="8"/>
      <c r="AQ666" s="20"/>
      <c r="AR666" s="8"/>
      <c r="AS666" s="8"/>
      <c r="AT666" s="8"/>
      <c r="AU666" s="20"/>
      <c r="AV666" s="8"/>
      <c r="AW666" s="8"/>
      <c r="AX666" s="52"/>
      <c r="AY666" s="1"/>
    </row>
    <row r="667" spans="1:51" x14ac:dyDescent="0.2">
      <c r="A667" s="1"/>
      <c r="B667" s="57" t="str">
        <f>$B$84</f>
        <v>項目28</v>
      </c>
      <c r="C667" s="20"/>
      <c r="D667" s="8"/>
      <c r="E667" s="8"/>
      <c r="F667" s="8"/>
      <c r="G667" s="20"/>
      <c r="H667" s="8"/>
      <c r="I667" s="8"/>
      <c r="J667" s="8"/>
      <c r="K667" s="20"/>
      <c r="L667" s="8"/>
      <c r="M667" s="8"/>
      <c r="N667" s="8"/>
      <c r="O667" s="20"/>
      <c r="P667" s="8"/>
      <c r="Q667" s="8"/>
      <c r="R667" s="8"/>
      <c r="S667" s="20"/>
      <c r="T667" s="8"/>
      <c r="U667" s="8"/>
      <c r="V667" s="8"/>
      <c r="W667" s="20"/>
      <c r="X667" s="8"/>
      <c r="Y667" s="8"/>
      <c r="Z667" s="8"/>
      <c r="AA667" s="20"/>
      <c r="AB667" s="8"/>
      <c r="AC667" s="8"/>
      <c r="AD667" s="8"/>
      <c r="AE667" s="20"/>
      <c r="AF667" s="8"/>
      <c r="AG667" s="8"/>
      <c r="AH667" s="8"/>
      <c r="AI667" s="20"/>
      <c r="AJ667" s="8"/>
      <c r="AK667" s="8"/>
      <c r="AL667" s="8"/>
      <c r="AM667" s="20"/>
      <c r="AN667" s="8"/>
      <c r="AO667" s="8"/>
      <c r="AP667" s="8"/>
      <c r="AQ667" s="20"/>
      <c r="AR667" s="8"/>
      <c r="AS667" s="8"/>
      <c r="AT667" s="8"/>
      <c r="AU667" s="20"/>
      <c r="AV667" s="8"/>
      <c r="AW667" s="8"/>
      <c r="AX667" s="52"/>
      <c r="AY667" s="1"/>
    </row>
    <row r="668" spans="1:51" x14ac:dyDescent="0.2">
      <c r="A668" s="1"/>
      <c r="B668" s="57" t="str">
        <f>$B$85</f>
        <v>項目29</v>
      </c>
      <c r="C668" s="20"/>
      <c r="D668" s="8"/>
      <c r="E668" s="8"/>
      <c r="F668" s="8"/>
      <c r="G668" s="20"/>
      <c r="H668" s="8"/>
      <c r="I668" s="8"/>
      <c r="J668" s="8"/>
      <c r="K668" s="20"/>
      <c r="L668" s="8"/>
      <c r="M668" s="8"/>
      <c r="N668" s="8"/>
      <c r="O668" s="20"/>
      <c r="P668" s="8"/>
      <c r="Q668" s="8"/>
      <c r="R668" s="8"/>
      <c r="S668" s="20"/>
      <c r="T668" s="8"/>
      <c r="U668" s="8"/>
      <c r="V668" s="8"/>
      <c r="W668" s="20"/>
      <c r="X668" s="8"/>
      <c r="Y668" s="8"/>
      <c r="Z668" s="8"/>
      <c r="AA668" s="20"/>
      <c r="AB668" s="8"/>
      <c r="AC668" s="8"/>
      <c r="AD668" s="8"/>
      <c r="AE668" s="20"/>
      <c r="AF668" s="8"/>
      <c r="AG668" s="8"/>
      <c r="AH668" s="8"/>
      <c r="AI668" s="20"/>
      <c r="AJ668" s="8"/>
      <c r="AK668" s="8"/>
      <c r="AL668" s="8"/>
      <c r="AM668" s="20"/>
      <c r="AN668" s="8"/>
      <c r="AO668" s="8"/>
      <c r="AP668" s="8"/>
      <c r="AQ668" s="20"/>
      <c r="AR668" s="8"/>
      <c r="AS668" s="8"/>
      <c r="AT668" s="8"/>
      <c r="AU668" s="20"/>
      <c r="AV668" s="8"/>
      <c r="AW668" s="8"/>
      <c r="AX668" s="52"/>
      <c r="AY668" s="1"/>
    </row>
    <row r="669" spans="1:51" x14ac:dyDescent="0.2">
      <c r="A669" s="1"/>
      <c r="B669" s="57" t="str">
        <f>$B$86</f>
        <v>項目30</v>
      </c>
      <c r="C669" s="20"/>
      <c r="D669" s="8"/>
      <c r="E669" s="8"/>
      <c r="F669" s="8"/>
      <c r="G669" s="20"/>
      <c r="H669" s="8"/>
      <c r="I669" s="8"/>
      <c r="J669" s="8"/>
      <c r="K669" s="20"/>
      <c r="L669" s="8"/>
      <c r="M669" s="8"/>
      <c r="N669" s="8"/>
      <c r="O669" s="20"/>
      <c r="P669" s="8"/>
      <c r="Q669" s="8"/>
      <c r="R669" s="8"/>
      <c r="S669" s="20"/>
      <c r="T669" s="8"/>
      <c r="U669" s="8"/>
      <c r="V669" s="8"/>
      <c r="W669" s="20"/>
      <c r="X669" s="8"/>
      <c r="Y669" s="8"/>
      <c r="Z669" s="8"/>
      <c r="AA669" s="20"/>
      <c r="AB669" s="8"/>
      <c r="AC669" s="8"/>
      <c r="AD669" s="8"/>
      <c r="AE669" s="20"/>
      <c r="AF669" s="8"/>
      <c r="AG669" s="8"/>
      <c r="AH669" s="8"/>
      <c r="AI669" s="20"/>
      <c r="AJ669" s="8"/>
      <c r="AK669" s="8"/>
      <c r="AL669" s="8"/>
      <c r="AM669" s="20"/>
      <c r="AN669" s="8"/>
      <c r="AO669" s="8"/>
      <c r="AP669" s="8"/>
      <c r="AQ669" s="20"/>
      <c r="AR669" s="8"/>
      <c r="AS669" s="8"/>
      <c r="AT669" s="8"/>
      <c r="AU669" s="20"/>
      <c r="AV669" s="8"/>
      <c r="AW669" s="8"/>
      <c r="AX669" s="52"/>
      <c r="AY669" s="1"/>
    </row>
    <row r="670" spans="1:51" x14ac:dyDescent="0.2">
      <c r="A670" s="1"/>
      <c r="B670" s="57" t="str">
        <f>$B$87</f>
        <v>項目31</v>
      </c>
      <c r="C670" s="20"/>
      <c r="D670" s="8"/>
      <c r="E670" s="8"/>
      <c r="F670" s="8"/>
      <c r="G670" s="20"/>
      <c r="H670" s="8"/>
      <c r="I670" s="8"/>
      <c r="J670" s="8"/>
      <c r="K670" s="20"/>
      <c r="L670" s="8"/>
      <c r="M670" s="8"/>
      <c r="N670" s="8"/>
      <c r="O670" s="20"/>
      <c r="P670" s="8"/>
      <c r="Q670" s="8"/>
      <c r="R670" s="8"/>
      <c r="S670" s="20"/>
      <c r="T670" s="8"/>
      <c r="U670" s="8"/>
      <c r="V670" s="8"/>
      <c r="W670" s="20"/>
      <c r="X670" s="8"/>
      <c r="Y670" s="8"/>
      <c r="Z670" s="8"/>
      <c r="AA670" s="20"/>
      <c r="AB670" s="8"/>
      <c r="AC670" s="8"/>
      <c r="AD670" s="8"/>
      <c r="AE670" s="20"/>
      <c r="AF670" s="8"/>
      <c r="AG670" s="8"/>
      <c r="AH670" s="8"/>
      <c r="AI670" s="20"/>
      <c r="AJ670" s="8"/>
      <c r="AK670" s="8"/>
      <c r="AL670" s="8"/>
      <c r="AM670" s="20"/>
      <c r="AN670" s="8"/>
      <c r="AO670" s="8"/>
      <c r="AP670" s="8"/>
      <c r="AQ670" s="20"/>
      <c r="AR670" s="8"/>
      <c r="AS670" s="8"/>
      <c r="AT670" s="8"/>
      <c r="AU670" s="20"/>
      <c r="AV670" s="8"/>
      <c r="AW670" s="8"/>
      <c r="AX670" s="52"/>
      <c r="AY670" s="1"/>
    </row>
    <row r="671" spans="1:51" x14ac:dyDescent="0.2">
      <c r="A671" s="1"/>
      <c r="B671" s="57" t="str">
        <f>$B$88</f>
        <v>項目32</v>
      </c>
      <c r="C671" s="20"/>
      <c r="D671" s="8"/>
      <c r="E671" s="8"/>
      <c r="F671" s="8"/>
      <c r="G671" s="20"/>
      <c r="H671" s="8"/>
      <c r="I671" s="8"/>
      <c r="J671" s="8"/>
      <c r="K671" s="20"/>
      <c r="L671" s="8"/>
      <c r="M671" s="8"/>
      <c r="N671" s="8"/>
      <c r="O671" s="20"/>
      <c r="P671" s="8"/>
      <c r="Q671" s="8"/>
      <c r="R671" s="8"/>
      <c r="S671" s="20"/>
      <c r="T671" s="8"/>
      <c r="U671" s="8"/>
      <c r="V671" s="8"/>
      <c r="W671" s="20"/>
      <c r="X671" s="8"/>
      <c r="Y671" s="8"/>
      <c r="Z671" s="8"/>
      <c r="AA671" s="20"/>
      <c r="AB671" s="8"/>
      <c r="AC671" s="8"/>
      <c r="AD671" s="8"/>
      <c r="AE671" s="20"/>
      <c r="AF671" s="8"/>
      <c r="AG671" s="8"/>
      <c r="AH671" s="8"/>
      <c r="AI671" s="20"/>
      <c r="AJ671" s="8"/>
      <c r="AK671" s="8"/>
      <c r="AL671" s="8"/>
      <c r="AM671" s="20"/>
      <c r="AN671" s="8"/>
      <c r="AO671" s="8"/>
      <c r="AP671" s="8"/>
      <c r="AQ671" s="20"/>
      <c r="AR671" s="8"/>
      <c r="AS671" s="8"/>
      <c r="AT671" s="8"/>
      <c r="AU671" s="20"/>
      <c r="AV671" s="8"/>
      <c r="AW671" s="8"/>
      <c r="AX671" s="52"/>
      <c r="AY671" s="1"/>
    </row>
    <row r="672" spans="1:51" x14ac:dyDescent="0.2">
      <c r="A672" s="1"/>
      <c r="B672" s="57" t="str">
        <f>$B$89</f>
        <v>項目33</v>
      </c>
      <c r="C672" s="20"/>
      <c r="D672" s="8"/>
      <c r="E672" s="8"/>
      <c r="F672" s="8"/>
      <c r="G672" s="20"/>
      <c r="H672" s="8"/>
      <c r="I672" s="8"/>
      <c r="J672" s="8"/>
      <c r="K672" s="20"/>
      <c r="L672" s="8"/>
      <c r="M672" s="8"/>
      <c r="N672" s="8"/>
      <c r="O672" s="20"/>
      <c r="P672" s="8"/>
      <c r="Q672" s="8"/>
      <c r="R672" s="8"/>
      <c r="S672" s="20"/>
      <c r="T672" s="8"/>
      <c r="U672" s="8"/>
      <c r="V672" s="8"/>
      <c r="W672" s="20"/>
      <c r="X672" s="8"/>
      <c r="Y672" s="8"/>
      <c r="Z672" s="8"/>
      <c r="AA672" s="20"/>
      <c r="AB672" s="8"/>
      <c r="AC672" s="8"/>
      <c r="AD672" s="8"/>
      <c r="AE672" s="20"/>
      <c r="AF672" s="8"/>
      <c r="AG672" s="8"/>
      <c r="AH672" s="8"/>
      <c r="AI672" s="20"/>
      <c r="AJ672" s="8"/>
      <c r="AK672" s="8"/>
      <c r="AL672" s="8"/>
      <c r="AM672" s="20"/>
      <c r="AN672" s="8"/>
      <c r="AO672" s="8"/>
      <c r="AP672" s="8"/>
      <c r="AQ672" s="20"/>
      <c r="AR672" s="8"/>
      <c r="AS672" s="8"/>
      <c r="AT672" s="8"/>
      <c r="AU672" s="20"/>
      <c r="AV672" s="8"/>
      <c r="AW672" s="8"/>
      <c r="AX672" s="52"/>
      <c r="AY672" s="1"/>
    </row>
    <row r="673" spans="1:51" x14ac:dyDescent="0.2">
      <c r="A673" s="1"/>
      <c r="B673" s="57" t="str">
        <f>$B$90</f>
        <v>項目34</v>
      </c>
      <c r="C673" s="20"/>
      <c r="D673" s="8"/>
      <c r="E673" s="8"/>
      <c r="F673" s="8"/>
      <c r="G673" s="20"/>
      <c r="H673" s="8"/>
      <c r="I673" s="8"/>
      <c r="J673" s="8"/>
      <c r="K673" s="20"/>
      <c r="L673" s="8"/>
      <c r="M673" s="8"/>
      <c r="N673" s="8"/>
      <c r="O673" s="20"/>
      <c r="P673" s="8"/>
      <c r="Q673" s="8"/>
      <c r="R673" s="8"/>
      <c r="S673" s="20"/>
      <c r="T673" s="8"/>
      <c r="U673" s="8"/>
      <c r="V673" s="8"/>
      <c r="W673" s="20"/>
      <c r="X673" s="8"/>
      <c r="Y673" s="8"/>
      <c r="Z673" s="8"/>
      <c r="AA673" s="20"/>
      <c r="AB673" s="8"/>
      <c r="AC673" s="8"/>
      <c r="AD673" s="8"/>
      <c r="AE673" s="20"/>
      <c r="AF673" s="8"/>
      <c r="AG673" s="8"/>
      <c r="AH673" s="8"/>
      <c r="AI673" s="20"/>
      <c r="AJ673" s="8"/>
      <c r="AK673" s="8"/>
      <c r="AL673" s="8"/>
      <c r="AM673" s="20"/>
      <c r="AN673" s="8"/>
      <c r="AO673" s="8"/>
      <c r="AP673" s="8"/>
      <c r="AQ673" s="20"/>
      <c r="AR673" s="8"/>
      <c r="AS673" s="8"/>
      <c r="AT673" s="8"/>
      <c r="AU673" s="20"/>
      <c r="AV673" s="8"/>
      <c r="AW673" s="8"/>
      <c r="AX673" s="52"/>
      <c r="AY673" s="1"/>
    </row>
    <row r="674" spans="1:51" x14ac:dyDescent="0.2">
      <c r="A674" s="1"/>
      <c r="B674" s="57" t="str">
        <f>$B$91</f>
        <v>項目35</v>
      </c>
      <c r="C674" s="20"/>
      <c r="D674" s="8"/>
      <c r="E674" s="8"/>
      <c r="F674" s="8"/>
      <c r="G674" s="20"/>
      <c r="H674" s="8"/>
      <c r="I674" s="8"/>
      <c r="J674" s="8"/>
      <c r="K674" s="20"/>
      <c r="L674" s="8"/>
      <c r="M674" s="8"/>
      <c r="N674" s="8"/>
      <c r="O674" s="20"/>
      <c r="P674" s="8"/>
      <c r="Q674" s="8"/>
      <c r="R674" s="8"/>
      <c r="S674" s="20"/>
      <c r="T674" s="8"/>
      <c r="U674" s="8"/>
      <c r="V674" s="8"/>
      <c r="W674" s="20"/>
      <c r="X674" s="8"/>
      <c r="Y674" s="8"/>
      <c r="Z674" s="8"/>
      <c r="AA674" s="20"/>
      <c r="AB674" s="8"/>
      <c r="AC674" s="8"/>
      <c r="AD674" s="8"/>
      <c r="AE674" s="20"/>
      <c r="AF674" s="8"/>
      <c r="AG674" s="8"/>
      <c r="AH674" s="8"/>
      <c r="AI674" s="20"/>
      <c r="AJ674" s="8"/>
      <c r="AK674" s="8"/>
      <c r="AL674" s="8"/>
      <c r="AM674" s="20"/>
      <c r="AN674" s="8"/>
      <c r="AO674" s="8"/>
      <c r="AP674" s="8"/>
      <c r="AQ674" s="20"/>
      <c r="AR674" s="8"/>
      <c r="AS674" s="8"/>
      <c r="AT674" s="8"/>
      <c r="AU674" s="20"/>
      <c r="AV674" s="8"/>
      <c r="AW674" s="8"/>
      <c r="AX674" s="52"/>
      <c r="AY674" s="1"/>
    </row>
    <row r="675" spans="1:51" x14ac:dyDescent="0.2">
      <c r="A675" s="1"/>
      <c r="B675" s="57" t="str">
        <f>$B$92</f>
        <v>項目36</v>
      </c>
      <c r="C675" s="20"/>
      <c r="D675" s="8"/>
      <c r="E675" s="8"/>
      <c r="F675" s="8"/>
      <c r="G675" s="20"/>
      <c r="H675" s="8"/>
      <c r="I675" s="8"/>
      <c r="J675" s="8"/>
      <c r="K675" s="20"/>
      <c r="L675" s="8"/>
      <c r="M675" s="8"/>
      <c r="N675" s="8"/>
      <c r="O675" s="20"/>
      <c r="P675" s="8"/>
      <c r="Q675" s="8"/>
      <c r="R675" s="8"/>
      <c r="S675" s="20"/>
      <c r="T675" s="8"/>
      <c r="U675" s="8"/>
      <c r="V675" s="8"/>
      <c r="W675" s="20"/>
      <c r="X675" s="8"/>
      <c r="Y675" s="8"/>
      <c r="Z675" s="8"/>
      <c r="AA675" s="20"/>
      <c r="AB675" s="8"/>
      <c r="AC675" s="8"/>
      <c r="AD675" s="8"/>
      <c r="AE675" s="20"/>
      <c r="AF675" s="8"/>
      <c r="AG675" s="8"/>
      <c r="AH675" s="8"/>
      <c r="AI675" s="20"/>
      <c r="AJ675" s="8"/>
      <c r="AK675" s="8"/>
      <c r="AL675" s="8"/>
      <c r="AM675" s="20"/>
      <c r="AN675" s="8"/>
      <c r="AO675" s="8"/>
      <c r="AP675" s="8"/>
      <c r="AQ675" s="20"/>
      <c r="AR675" s="8"/>
      <c r="AS675" s="8"/>
      <c r="AT675" s="8"/>
      <c r="AU675" s="20"/>
      <c r="AV675" s="8"/>
      <c r="AW675" s="8"/>
      <c r="AX675" s="52"/>
      <c r="AY675" s="1"/>
    </row>
    <row r="676" spans="1:51" x14ac:dyDescent="0.2">
      <c r="A676" s="1"/>
      <c r="B676" s="57" t="str">
        <f>$B$93</f>
        <v>項目37</v>
      </c>
      <c r="C676" s="20"/>
      <c r="D676" s="8"/>
      <c r="E676" s="8"/>
      <c r="F676" s="8"/>
      <c r="G676" s="20"/>
      <c r="H676" s="8"/>
      <c r="I676" s="8"/>
      <c r="J676" s="8"/>
      <c r="K676" s="20"/>
      <c r="L676" s="8"/>
      <c r="M676" s="8"/>
      <c r="N676" s="8"/>
      <c r="O676" s="20"/>
      <c r="P676" s="8"/>
      <c r="Q676" s="8"/>
      <c r="R676" s="8"/>
      <c r="S676" s="20"/>
      <c r="T676" s="8"/>
      <c r="U676" s="8"/>
      <c r="V676" s="8"/>
      <c r="W676" s="20"/>
      <c r="X676" s="8"/>
      <c r="Y676" s="8"/>
      <c r="Z676" s="8"/>
      <c r="AA676" s="20"/>
      <c r="AB676" s="8"/>
      <c r="AC676" s="8"/>
      <c r="AD676" s="8"/>
      <c r="AE676" s="20"/>
      <c r="AF676" s="8"/>
      <c r="AG676" s="8"/>
      <c r="AH676" s="8"/>
      <c r="AI676" s="20"/>
      <c r="AJ676" s="8"/>
      <c r="AK676" s="8"/>
      <c r="AL676" s="8"/>
      <c r="AM676" s="20"/>
      <c r="AN676" s="8"/>
      <c r="AO676" s="8"/>
      <c r="AP676" s="8"/>
      <c r="AQ676" s="20"/>
      <c r="AR676" s="8"/>
      <c r="AS676" s="8"/>
      <c r="AT676" s="8"/>
      <c r="AU676" s="20"/>
      <c r="AV676" s="8"/>
      <c r="AW676" s="8"/>
      <c r="AX676" s="52"/>
      <c r="AY676" s="1"/>
    </row>
    <row r="677" spans="1:51" x14ac:dyDescent="0.2">
      <c r="A677" s="1"/>
      <c r="B677" s="57" t="str">
        <f>$B$94</f>
        <v>項目38</v>
      </c>
      <c r="C677" s="20"/>
      <c r="D677" s="8"/>
      <c r="E677" s="8"/>
      <c r="F677" s="8"/>
      <c r="G677" s="20"/>
      <c r="H677" s="8"/>
      <c r="I677" s="8"/>
      <c r="J677" s="8"/>
      <c r="K677" s="20"/>
      <c r="L677" s="8"/>
      <c r="M677" s="8"/>
      <c r="N677" s="8"/>
      <c r="O677" s="20"/>
      <c r="P677" s="8"/>
      <c r="Q677" s="8"/>
      <c r="R677" s="8"/>
      <c r="S677" s="20"/>
      <c r="T677" s="8"/>
      <c r="U677" s="8"/>
      <c r="V677" s="8"/>
      <c r="W677" s="20"/>
      <c r="X677" s="8"/>
      <c r="Y677" s="8"/>
      <c r="Z677" s="8"/>
      <c r="AA677" s="20"/>
      <c r="AB677" s="8"/>
      <c r="AC677" s="8"/>
      <c r="AD677" s="8"/>
      <c r="AE677" s="20"/>
      <c r="AF677" s="8"/>
      <c r="AG677" s="8"/>
      <c r="AH677" s="8"/>
      <c r="AI677" s="20"/>
      <c r="AJ677" s="8"/>
      <c r="AK677" s="8"/>
      <c r="AL677" s="8"/>
      <c r="AM677" s="20"/>
      <c r="AN677" s="8"/>
      <c r="AO677" s="8"/>
      <c r="AP677" s="8"/>
      <c r="AQ677" s="20"/>
      <c r="AR677" s="8"/>
      <c r="AS677" s="8"/>
      <c r="AT677" s="8"/>
      <c r="AU677" s="20"/>
      <c r="AV677" s="8"/>
      <c r="AW677" s="8"/>
      <c r="AX677" s="52"/>
      <c r="AY677" s="1"/>
    </row>
    <row r="678" spans="1:51" x14ac:dyDescent="0.2">
      <c r="A678" s="1"/>
      <c r="B678" s="57" t="str">
        <f>$B$95</f>
        <v>項目39</v>
      </c>
      <c r="C678" s="20"/>
      <c r="D678" s="8"/>
      <c r="E678" s="8"/>
      <c r="F678" s="8"/>
      <c r="G678" s="20"/>
      <c r="H678" s="8"/>
      <c r="I678" s="8"/>
      <c r="J678" s="8"/>
      <c r="K678" s="20"/>
      <c r="L678" s="8"/>
      <c r="M678" s="8"/>
      <c r="N678" s="8"/>
      <c r="O678" s="20"/>
      <c r="P678" s="8"/>
      <c r="Q678" s="8"/>
      <c r="R678" s="8"/>
      <c r="S678" s="20"/>
      <c r="T678" s="8"/>
      <c r="U678" s="8"/>
      <c r="V678" s="8"/>
      <c r="W678" s="20"/>
      <c r="X678" s="8"/>
      <c r="Y678" s="8"/>
      <c r="Z678" s="8"/>
      <c r="AA678" s="20"/>
      <c r="AB678" s="8"/>
      <c r="AC678" s="8"/>
      <c r="AD678" s="8"/>
      <c r="AE678" s="20"/>
      <c r="AF678" s="8"/>
      <c r="AG678" s="8"/>
      <c r="AH678" s="8"/>
      <c r="AI678" s="20"/>
      <c r="AJ678" s="8"/>
      <c r="AK678" s="8"/>
      <c r="AL678" s="8"/>
      <c r="AM678" s="20"/>
      <c r="AN678" s="8"/>
      <c r="AO678" s="8"/>
      <c r="AP678" s="8"/>
      <c r="AQ678" s="20"/>
      <c r="AR678" s="8"/>
      <c r="AS678" s="8"/>
      <c r="AT678" s="8"/>
      <c r="AU678" s="20"/>
      <c r="AV678" s="8"/>
      <c r="AW678" s="8"/>
      <c r="AX678" s="52"/>
      <c r="AY678" s="1"/>
    </row>
    <row r="679" spans="1:51" x14ac:dyDescent="0.2">
      <c r="A679" s="1"/>
      <c r="B679" s="57" t="str">
        <f>$B$96</f>
        <v>項目40</v>
      </c>
      <c r="C679" s="20"/>
      <c r="D679" s="8"/>
      <c r="E679" s="8"/>
      <c r="F679" s="8"/>
      <c r="G679" s="20"/>
      <c r="H679" s="8"/>
      <c r="I679" s="8"/>
      <c r="J679" s="8"/>
      <c r="K679" s="20"/>
      <c r="L679" s="8"/>
      <c r="M679" s="8"/>
      <c r="N679" s="8"/>
      <c r="O679" s="20"/>
      <c r="P679" s="8"/>
      <c r="Q679" s="8"/>
      <c r="R679" s="8"/>
      <c r="S679" s="20"/>
      <c r="T679" s="8"/>
      <c r="U679" s="8"/>
      <c r="V679" s="8"/>
      <c r="W679" s="20"/>
      <c r="X679" s="8"/>
      <c r="Y679" s="8"/>
      <c r="Z679" s="8"/>
      <c r="AA679" s="20"/>
      <c r="AB679" s="8"/>
      <c r="AC679" s="8"/>
      <c r="AD679" s="8"/>
      <c r="AE679" s="20"/>
      <c r="AF679" s="8"/>
      <c r="AG679" s="8"/>
      <c r="AH679" s="8"/>
      <c r="AI679" s="20"/>
      <c r="AJ679" s="8"/>
      <c r="AK679" s="8"/>
      <c r="AL679" s="8"/>
      <c r="AM679" s="20"/>
      <c r="AN679" s="8"/>
      <c r="AO679" s="8"/>
      <c r="AP679" s="8"/>
      <c r="AQ679" s="20"/>
      <c r="AR679" s="8"/>
      <c r="AS679" s="8"/>
      <c r="AT679" s="8"/>
      <c r="AU679" s="20"/>
      <c r="AV679" s="8"/>
      <c r="AW679" s="8"/>
      <c r="AX679" s="52"/>
      <c r="AY679" s="1"/>
    </row>
    <row r="680" spans="1:51" x14ac:dyDescent="0.2">
      <c r="A680" s="1"/>
      <c r="B680" s="57" t="str">
        <f>$B$97</f>
        <v>項目41</v>
      </c>
      <c r="C680" s="20"/>
      <c r="D680" s="8"/>
      <c r="E680" s="8"/>
      <c r="F680" s="8"/>
      <c r="G680" s="20"/>
      <c r="H680" s="8"/>
      <c r="I680" s="8"/>
      <c r="J680" s="8"/>
      <c r="K680" s="20"/>
      <c r="L680" s="8"/>
      <c r="M680" s="8"/>
      <c r="N680" s="8"/>
      <c r="O680" s="20"/>
      <c r="P680" s="8"/>
      <c r="Q680" s="8"/>
      <c r="R680" s="8"/>
      <c r="S680" s="20"/>
      <c r="T680" s="8"/>
      <c r="U680" s="8"/>
      <c r="V680" s="8"/>
      <c r="W680" s="20"/>
      <c r="X680" s="8"/>
      <c r="Y680" s="8"/>
      <c r="Z680" s="8"/>
      <c r="AA680" s="20"/>
      <c r="AB680" s="8"/>
      <c r="AC680" s="8"/>
      <c r="AD680" s="8"/>
      <c r="AE680" s="20"/>
      <c r="AF680" s="8"/>
      <c r="AG680" s="8"/>
      <c r="AH680" s="8"/>
      <c r="AI680" s="20"/>
      <c r="AJ680" s="8"/>
      <c r="AK680" s="8"/>
      <c r="AL680" s="8"/>
      <c r="AM680" s="20"/>
      <c r="AN680" s="8"/>
      <c r="AO680" s="8"/>
      <c r="AP680" s="8"/>
      <c r="AQ680" s="20"/>
      <c r="AR680" s="8"/>
      <c r="AS680" s="8"/>
      <c r="AT680" s="8"/>
      <c r="AU680" s="20"/>
      <c r="AV680" s="8"/>
      <c r="AW680" s="8"/>
      <c r="AX680" s="52"/>
      <c r="AY680" s="1"/>
    </row>
    <row r="681" spans="1:51" x14ac:dyDescent="0.2">
      <c r="A681" s="1"/>
      <c r="B681" s="57" t="str">
        <f>$B$98</f>
        <v>項目42</v>
      </c>
      <c r="C681" s="20"/>
      <c r="D681" s="8"/>
      <c r="E681" s="8"/>
      <c r="F681" s="8"/>
      <c r="G681" s="20"/>
      <c r="H681" s="8"/>
      <c r="I681" s="8"/>
      <c r="J681" s="8"/>
      <c r="K681" s="20"/>
      <c r="L681" s="8"/>
      <c r="M681" s="8"/>
      <c r="N681" s="8"/>
      <c r="O681" s="20"/>
      <c r="P681" s="8"/>
      <c r="Q681" s="8"/>
      <c r="R681" s="8"/>
      <c r="S681" s="20"/>
      <c r="T681" s="8"/>
      <c r="U681" s="8"/>
      <c r="V681" s="8"/>
      <c r="W681" s="20"/>
      <c r="X681" s="8"/>
      <c r="Y681" s="8"/>
      <c r="Z681" s="8"/>
      <c r="AA681" s="20"/>
      <c r="AB681" s="8"/>
      <c r="AC681" s="8"/>
      <c r="AD681" s="8"/>
      <c r="AE681" s="20"/>
      <c r="AF681" s="8"/>
      <c r="AG681" s="8"/>
      <c r="AH681" s="8"/>
      <c r="AI681" s="20"/>
      <c r="AJ681" s="8"/>
      <c r="AK681" s="8"/>
      <c r="AL681" s="8"/>
      <c r="AM681" s="20"/>
      <c r="AN681" s="8"/>
      <c r="AO681" s="8"/>
      <c r="AP681" s="8"/>
      <c r="AQ681" s="20"/>
      <c r="AR681" s="8"/>
      <c r="AS681" s="8"/>
      <c r="AT681" s="8"/>
      <c r="AU681" s="20"/>
      <c r="AV681" s="8"/>
      <c r="AW681" s="8"/>
      <c r="AX681" s="52"/>
      <c r="AY681" s="1"/>
    </row>
    <row r="682" spans="1:51" x14ac:dyDescent="0.2">
      <c r="A682" s="1"/>
      <c r="B682" s="57" t="str">
        <f>$B$99</f>
        <v>項目43</v>
      </c>
      <c r="C682" s="20"/>
      <c r="D682" s="8"/>
      <c r="E682" s="8"/>
      <c r="F682" s="8"/>
      <c r="G682" s="20"/>
      <c r="H682" s="8"/>
      <c r="I682" s="8"/>
      <c r="J682" s="8"/>
      <c r="K682" s="20"/>
      <c r="L682" s="8"/>
      <c r="M682" s="8"/>
      <c r="N682" s="8"/>
      <c r="O682" s="20"/>
      <c r="P682" s="8"/>
      <c r="Q682" s="8"/>
      <c r="R682" s="8"/>
      <c r="S682" s="20"/>
      <c r="T682" s="8"/>
      <c r="U682" s="8"/>
      <c r="V682" s="8"/>
      <c r="W682" s="20"/>
      <c r="X682" s="8"/>
      <c r="Y682" s="8"/>
      <c r="Z682" s="8"/>
      <c r="AA682" s="20"/>
      <c r="AB682" s="8"/>
      <c r="AC682" s="8"/>
      <c r="AD682" s="8"/>
      <c r="AE682" s="20"/>
      <c r="AF682" s="8"/>
      <c r="AG682" s="8"/>
      <c r="AH682" s="8"/>
      <c r="AI682" s="20"/>
      <c r="AJ682" s="8"/>
      <c r="AK682" s="8"/>
      <c r="AL682" s="8"/>
      <c r="AM682" s="20"/>
      <c r="AN682" s="8"/>
      <c r="AO682" s="8"/>
      <c r="AP682" s="8"/>
      <c r="AQ682" s="20"/>
      <c r="AR682" s="8"/>
      <c r="AS682" s="8"/>
      <c r="AT682" s="8"/>
      <c r="AU682" s="20"/>
      <c r="AV682" s="8"/>
      <c r="AW682" s="8"/>
      <c r="AX682" s="52"/>
      <c r="AY682" s="1"/>
    </row>
    <row r="683" spans="1:51" x14ac:dyDescent="0.2">
      <c r="A683" s="1"/>
      <c r="B683" s="57" t="str">
        <f>$B$100</f>
        <v>項目44</v>
      </c>
      <c r="C683" s="20"/>
      <c r="D683" s="8"/>
      <c r="E683" s="8"/>
      <c r="F683" s="8"/>
      <c r="G683" s="20"/>
      <c r="H683" s="8"/>
      <c r="I683" s="8"/>
      <c r="J683" s="8"/>
      <c r="K683" s="20"/>
      <c r="L683" s="8"/>
      <c r="M683" s="8"/>
      <c r="N683" s="8"/>
      <c r="O683" s="20"/>
      <c r="P683" s="8"/>
      <c r="Q683" s="8"/>
      <c r="R683" s="8"/>
      <c r="S683" s="20"/>
      <c r="T683" s="8"/>
      <c r="U683" s="8"/>
      <c r="V683" s="8"/>
      <c r="W683" s="20"/>
      <c r="X683" s="8"/>
      <c r="Y683" s="8"/>
      <c r="Z683" s="8"/>
      <c r="AA683" s="20"/>
      <c r="AB683" s="8"/>
      <c r="AC683" s="8"/>
      <c r="AD683" s="8"/>
      <c r="AE683" s="20"/>
      <c r="AF683" s="8"/>
      <c r="AG683" s="8"/>
      <c r="AH683" s="8"/>
      <c r="AI683" s="20"/>
      <c r="AJ683" s="8"/>
      <c r="AK683" s="8"/>
      <c r="AL683" s="8"/>
      <c r="AM683" s="20"/>
      <c r="AN683" s="8"/>
      <c r="AO683" s="8"/>
      <c r="AP683" s="8"/>
      <c r="AQ683" s="20"/>
      <c r="AR683" s="8"/>
      <c r="AS683" s="8"/>
      <c r="AT683" s="8"/>
      <c r="AU683" s="20"/>
      <c r="AV683" s="8"/>
      <c r="AW683" s="8"/>
      <c r="AX683" s="52"/>
      <c r="AY683" s="1"/>
    </row>
    <row r="684" spans="1:51" x14ac:dyDescent="0.2">
      <c r="A684" s="1"/>
      <c r="B684" s="57" t="str">
        <f>$B$101</f>
        <v>項目45</v>
      </c>
      <c r="C684" s="20"/>
      <c r="D684" s="8"/>
      <c r="E684" s="8"/>
      <c r="F684" s="8"/>
      <c r="G684" s="20"/>
      <c r="H684" s="8"/>
      <c r="I684" s="8"/>
      <c r="J684" s="8"/>
      <c r="K684" s="20"/>
      <c r="L684" s="8"/>
      <c r="M684" s="8"/>
      <c r="N684" s="8"/>
      <c r="O684" s="20"/>
      <c r="P684" s="8"/>
      <c r="Q684" s="8"/>
      <c r="R684" s="8"/>
      <c r="S684" s="20"/>
      <c r="T684" s="8"/>
      <c r="U684" s="8"/>
      <c r="V684" s="8"/>
      <c r="W684" s="20"/>
      <c r="X684" s="8"/>
      <c r="Y684" s="8"/>
      <c r="Z684" s="8"/>
      <c r="AA684" s="20"/>
      <c r="AB684" s="8"/>
      <c r="AC684" s="8"/>
      <c r="AD684" s="8"/>
      <c r="AE684" s="20"/>
      <c r="AF684" s="8"/>
      <c r="AG684" s="8"/>
      <c r="AH684" s="8"/>
      <c r="AI684" s="20"/>
      <c r="AJ684" s="8"/>
      <c r="AK684" s="8"/>
      <c r="AL684" s="8"/>
      <c r="AM684" s="20"/>
      <c r="AN684" s="8"/>
      <c r="AO684" s="8"/>
      <c r="AP684" s="8"/>
      <c r="AQ684" s="20"/>
      <c r="AR684" s="8"/>
      <c r="AS684" s="8"/>
      <c r="AT684" s="8"/>
      <c r="AU684" s="20"/>
      <c r="AV684" s="8"/>
      <c r="AW684" s="8"/>
      <c r="AX684" s="52"/>
      <c r="AY684" s="1"/>
    </row>
    <row r="685" spans="1:51" x14ac:dyDescent="0.2">
      <c r="A685" s="1"/>
      <c r="B685" s="57" t="str">
        <f>$B$102</f>
        <v>項目46</v>
      </c>
      <c r="C685" s="20"/>
      <c r="D685" s="8"/>
      <c r="E685" s="8"/>
      <c r="F685" s="8"/>
      <c r="G685" s="20"/>
      <c r="H685" s="8"/>
      <c r="I685" s="8"/>
      <c r="J685" s="8"/>
      <c r="K685" s="20"/>
      <c r="L685" s="8"/>
      <c r="M685" s="8"/>
      <c r="N685" s="8"/>
      <c r="O685" s="20"/>
      <c r="P685" s="8"/>
      <c r="Q685" s="8"/>
      <c r="R685" s="8"/>
      <c r="S685" s="20"/>
      <c r="T685" s="8"/>
      <c r="U685" s="8"/>
      <c r="V685" s="8"/>
      <c r="W685" s="20"/>
      <c r="X685" s="8"/>
      <c r="Y685" s="8"/>
      <c r="Z685" s="8"/>
      <c r="AA685" s="20"/>
      <c r="AB685" s="8"/>
      <c r="AC685" s="8"/>
      <c r="AD685" s="8"/>
      <c r="AE685" s="20"/>
      <c r="AF685" s="8"/>
      <c r="AG685" s="8"/>
      <c r="AH685" s="8"/>
      <c r="AI685" s="20"/>
      <c r="AJ685" s="8"/>
      <c r="AK685" s="8"/>
      <c r="AL685" s="8"/>
      <c r="AM685" s="20"/>
      <c r="AN685" s="8"/>
      <c r="AO685" s="8"/>
      <c r="AP685" s="8"/>
      <c r="AQ685" s="20"/>
      <c r="AR685" s="8"/>
      <c r="AS685" s="8"/>
      <c r="AT685" s="8"/>
      <c r="AU685" s="20"/>
      <c r="AV685" s="8"/>
      <c r="AW685" s="8"/>
      <c r="AX685" s="52"/>
      <c r="AY685" s="1"/>
    </row>
    <row r="686" spans="1:51" x14ac:dyDescent="0.2">
      <c r="A686" s="1"/>
      <c r="B686" s="57" t="str">
        <f>$B$103</f>
        <v>項目47</v>
      </c>
      <c r="C686" s="20"/>
      <c r="D686" s="8"/>
      <c r="E686" s="8"/>
      <c r="F686" s="8"/>
      <c r="G686" s="20"/>
      <c r="H686" s="8"/>
      <c r="I686" s="8"/>
      <c r="J686" s="8"/>
      <c r="K686" s="20"/>
      <c r="L686" s="8"/>
      <c r="M686" s="8"/>
      <c r="N686" s="8"/>
      <c r="O686" s="20"/>
      <c r="P686" s="8"/>
      <c r="Q686" s="8"/>
      <c r="R686" s="8"/>
      <c r="S686" s="20"/>
      <c r="T686" s="8"/>
      <c r="U686" s="8"/>
      <c r="V686" s="8"/>
      <c r="W686" s="20"/>
      <c r="X686" s="8"/>
      <c r="Y686" s="8"/>
      <c r="Z686" s="8"/>
      <c r="AA686" s="20"/>
      <c r="AB686" s="8"/>
      <c r="AC686" s="8"/>
      <c r="AD686" s="8"/>
      <c r="AE686" s="20"/>
      <c r="AF686" s="8"/>
      <c r="AG686" s="8"/>
      <c r="AH686" s="8"/>
      <c r="AI686" s="20"/>
      <c r="AJ686" s="8"/>
      <c r="AK686" s="8"/>
      <c r="AL686" s="8"/>
      <c r="AM686" s="20"/>
      <c r="AN686" s="8"/>
      <c r="AO686" s="8"/>
      <c r="AP686" s="8"/>
      <c r="AQ686" s="20"/>
      <c r="AR686" s="8"/>
      <c r="AS686" s="8"/>
      <c r="AT686" s="8"/>
      <c r="AU686" s="20"/>
      <c r="AV686" s="8"/>
      <c r="AW686" s="8"/>
      <c r="AX686" s="52"/>
      <c r="AY686" s="1"/>
    </row>
    <row r="687" spans="1:51" x14ac:dyDescent="0.2">
      <c r="A687" s="1"/>
      <c r="B687" s="57" t="str">
        <f>$B$104</f>
        <v>項目48</v>
      </c>
      <c r="C687" s="20"/>
      <c r="D687" s="8"/>
      <c r="E687" s="8"/>
      <c r="F687" s="8"/>
      <c r="G687" s="20"/>
      <c r="H687" s="8"/>
      <c r="I687" s="8"/>
      <c r="J687" s="8"/>
      <c r="K687" s="20"/>
      <c r="L687" s="8"/>
      <c r="M687" s="8"/>
      <c r="N687" s="8"/>
      <c r="O687" s="20"/>
      <c r="P687" s="8"/>
      <c r="Q687" s="8"/>
      <c r="R687" s="8"/>
      <c r="S687" s="20"/>
      <c r="T687" s="8"/>
      <c r="U687" s="8"/>
      <c r="V687" s="8"/>
      <c r="W687" s="20"/>
      <c r="X687" s="8"/>
      <c r="Y687" s="8"/>
      <c r="Z687" s="8"/>
      <c r="AA687" s="20"/>
      <c r="AB687" s="8"/>
      <c r="AC687" s="8"/>
      <c r="AD687" s="8"/>
      <c r="AE687" s="20"/>
      <c r="AF687" s="8"/>
      <c r="AG687" s="8"/>
      <c r="AH687" s="8"/>
      <c r="AI687" s="20"/>
      <c r="AJ687" s="8"/>
      <c r="AK687" s="8"/>
      <c r="AL687" s="8"/>
      <c r="AM687" s="20"/>
      <c r="AN687" s="8"/>
      <c r="AO687" s="8"/>
      <c r="AP687" s="8"/>
      <c r="AQ687" s="20"/>
      <c r="AR687" s="8"/>
      <c r="AS687" s="8"/>
      <c r="AT687" s="8"/>
      <c r="AU687" s="20"/>
      <c r="AV687" s="8"/>
      <c r="AW687" s="8"/>
      <c r="AX687" s="52"/>
      <c r="AY687" s="1"/>
    </row>
    <row r="688" spans="1:51" x14ac:dyDescent="0.2">
      <c r="A688" s="1"/>
      <c r="B688" s="57" t="str">
        <f>$B$105</f>
        <v>項目49</v>
      </c>
      <c r="C688" s="20"/>
      <c r="D688" s="8"/>
      <c r="E688" s="8"/>
      <c r="F688" s="8"/>
      <c r="G688" s="20"/>
      <c r="H688" s="8"/>
      <c r="I688" s="8"/>
      <c r="J688" s="8"/>
      <c r="K688" s="20"/>
      <c r="L688" s="8"/>
      <c r="M688" s="8"/>
      <c r="N688" s="8"/>
      <c r="O688" s="20"/>
      <c r="P688" s="8"/>
      <c r="Q688" s="8"/>
      <c r="R688" s="8"/>
      <c r="S688" s="20"/>
      <c r="T688" s="8"/>
      <c r="U688" s="8"/>
      <c r="V688" s="8"/>
      <c r="W688" s="20"/>
      <c r="X688" s="8"/>
      <c r="Y688" s="8"/>
      <c r="Z688" s="8"/>
      <c r="AA688" s="20"/>
      <c r="AB688" s="8"/>
      <c r="AC688" s="8"/>
      <c r="AD688" s="8"/>
      <c r="AE688" s="20"/>
      <c r="AF688" s="8"/>
      <c r="AG688" s="8"/>
      <c r="AH688" s="8"/>
      <c r="AI688" s="20"/>
      <c r="AJ688" s="8"/>
      <c r="AK688" s="8"/>
      <c r="AL688" s="8"/>
      <c r="AM688" s="20"/>
      <c r="AN688" s="8"/>
      <c r="AO688" s="8"/>
      <c r="AP688" s="8"/>
      <c r="AQ688" s="20"/>
      <c r="AR688" s="8"/>
      <c r="AS688" s="8"/>
      <c r="AT688" s="8"/>
      <c r="AU688" s="20"/>
      <c r="AV688" s="8"/>
      <c r="AW688" s="8"/>
      <c r="AX688" s="52"/>
      <c r="AY688" s="1"/>
    </row>
    <row r="689" spans="1:51" x14ac:dyDescent="0.2">
      <c r="A689" s="1"/>
      <c r="B689" s="58" t="str">
        <f>$B$106</f>
        <v>項目50</v>
      </c>
      <c r="C689" s="21"/>
      <c r="D689" s="7"/>
      <c r="E689" s="7"/>
      <c r="F689" s="7"/>
      <c r="G689" s="21"/>
      <c r="H689" s="7"/>
      <c r="I689" s="7"/>
      <c r="J689" s="7"/>
      <c r="K689" s="21"/>
      <c r="L689" s="7"/>
      <c r="M689" s="7"/>
      <c r="N689" s="7"/>
      <c r="O689" s="21"/>
      <c r="P689" s="7"/>
      <c r="Q689" s="7"/>
      <c r="R689" s="7"/>
      <c r="S689" s="21"/>
      <c r="T689" s="7"/>
      <c r="U689" s="7"/>
      <c r="V689" s="7"/>
      <c r="W689" s="21"/>
      <c r="X689" s="7"/>
      <c r="Y689" s="7"/>
      <c r="Z689" s="7"/>
      <c r="AA689" s="21"/>
      <c r="AB689" s="7"/>
      <c r="AC689" s="7"/>
      <c r="AD689" s="7"/>
      <c r="AE689" s="21"/>
      <c r="AF689" s="7"/>
      <c r="AG689" s="7"/>
      <c r="AH689" s="7"/>
      <c r="AI689" s="21"/>
      <c r="AJ689" s="7"/>
      <c r="AK689" s="7"/>
      <c r="AL689" s="7"/>
      <c r="AM689" s="21"/>
      <c r="AN689" s="7"/>
      <c r="AO689" s="7"/>
      <c r="AP689" s="7"/>
      <c r="AQ689" s="21"/>
      <c r="AR689" s="7"/>
      <c r="AS689" s="7"/>
      <c r="AT689" s="7"/>
      <c r="AU689" s="21"/>
      <c r="AV689" s="7"/>
      <c r="AW689" s="7"/>
      <c r="AX689" s="54"/>
      <c r="AY689" s="1"/>
    </row>
    <row r="690" spans="1:51" s="76" customFormat="1" x14ac:dyDescent="0.2">
      <c r="A690" s="5"/>
      <c r="B690" s="5"/>
      <c r="C690" s="26"/>
      <c r="D690" s="26"/>
      <c r="E690" s="26"/>
      <c r="F690" s="2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</row>
    <row r="691" spans="1:51" s="145" customFormat="1" ht="10.5" customHeight="1" x14ac:dyDescent="0.2">
      <c r="A691" s="78"/>
      <c r="B691" s="358" t="s">
        <v>52</v>
      </c>
      <c r="C691" s="15" t="str">
        <f>INDEX(INFO!$AC$4:$AN$5,1,DATA!C$213+1)</f>
        <v>4月</v>
      </c>
      <c r="D691" s="4"/>
      <c r="E691" s="4"/>
      <c r="F691" s="16"/>
      <c r="G691" s="15" t="str">
        <f>INDEX(INFO!$AC$4:$AN$5,1,DATA!G$213+1)</f>
        <v>5月</v>
      </c>
      <c r="H691" s="4"/>
      <c r="I691" s="4"/>
      <c r="J691" s="16"/>
      <c r="K691" s="15" t="str">
        <f>INDEX(INFO!$AC$4:$AN$5,1,DATA!K$213+1)</f>
        <v>6月</v>
      </c>
      <c r="L691" s="4"/>
      <c r="M691" s="4"/>
      <c r="N691" s="16"/>
      <c r="O691" s="15" t="str">
        <f>INDEX(INFO!$AC$4:$AN$5,1,DATA!O$213+1)</f>
        <v>7月</v>
      </c>
      <c r="P691" s="4"/>
      <c r="Q691" s="4"/>
      <c r="R691" s="16"/>
      <c r="S691" s="15" t="str">
        <f>INDEX(INFO!$AC$4:$AN$5,1,DATA!S$213+1)</f>
        <v>8月</v>
      </c>
      <c r="T691" s="4"/>
      <c r="U691" s="4"/>
      <c r="V691" s="16"/>
      <c r="W691" s="15" t="str">
        <f>INDEX(INFO!$AC$4:$AN$5,1,DATA!W$213+1)</f>
        <v>9月</v>
      </c>
      <c r="X691" s="4"/>
      <c r="Y691" s="4"/>
      <c r="Z691" s="16"/>
      <c r="AA691" s="15" t="str">
        <f>INDEX(INFO!$AC$4:$AN$5,1,DATA!AA$213+1)</f>
        <v>10月</v>
      </c>
      <c r="AB691" s="4"/>
      <c r="AC691" s="4"/>
      <c r="AD691" s="16"/>
      <c r="AE691" s="15" t="str">
        <f>INDEX(INFO!$AC$4:$AN$5,1,DATA!AE$213+1)</f>
        <v>11月</v>
      </c>
      <c r="AF691" s="4"/>
      <c r="AG691" s="4"/>
      <c r="AH691" s="16"/>
      <c r="AI691" s="15" t="str">
        <f>INDEX(INFO!$AC$4:$AN$5,1,DATA!AI$213+1)</f>
        <v>12月</v>
      </c>
      <c r="AJ691" s="4"/>
      <c r="AK691" s="4"/>
      <c r="AL691" s="16"/>
      <c r="AM691" s="15" t="str">
        <f>INDEX(INFO!$AC$4:$AN$5,1,DATA!AM$213+1)</f>
        <v>1月</v>
      </c>
      <c r="AN691" s="4"/>
      <c r="AO691" s="4"/>
      <c r="AP691" s="16"/>
      <c r="AQ691" s="15" t="str">
        <f>INDEX(INFO!$AC$4:$AN$5,1,DATA!AQ$213+1)</f>
        <v>2月</v>
      </c>
      <c r="AR691" s="4"/>
      <c r="AS691" s="4"/>
      <c r="AT691" s="16"/>
      <c r="AU691" s="15" t="str">
        <f>INDEX(INFO!$AC$4:$AN$5,1,DATA!AU$213+1)</f>
        <v>3月</v>
      </c>
      <c r="AV691" s="4"/>
      <c r="AW691" s="4"/>
      <c r="AX691" s="16"/>
      <c r="AY691" s="78"/>
    </row>
    <row r="692" spans="1:51" s="145" customFormat="1" x14ac:dyDescent="0.2">
      <c r="A692" s="78"/>
      <c r="B692" s="359"/>
      <c r="C692" s="14" t="s">
        <v>0</v>
      </c>
      <c r="D692" s="13" t="s">
        <v>1</v>
      </c>
      <c r="E692" s="12" t="s">
        <v>2</v>
      </c>
      <c r="F692" s="17" t="s">
        <v>3</v>
      </c>
      <c r="G692" s="14" t="s">
        <v>0</v>
      </c>
      <c r="H692" s="13" t="s">
        <v>1</v>
      </c>
      <c r="I692" s="12" t="s">
        <v>2</v>
      </c>
      <c r="J692" s="17" t="s">
        <v>3</v>
      </c>
      <c r="K692" s="14" t="s">
        <v>0</v>
      </c>
      <c r="L692" s="13" t="s">
        <v>1</v>
      </c>
      <c r="M692" s="12" t="s">
        <v>2</v>
      </c>
      <c r="N692" s="17" t="s">
        <v>3</v>
      </c>
      <c r="O692" s="14" t="s">
        <v>0</v>
      </c>
      <c r="P692" s="13" t="s">
        <v>1</v>
      </c>
      <c r="Q692" s="12" t="s">
        <v>2</v>
      </c>
      <c r="R692" s="17" t="s">
        <v>3</v>
      </c>
      <c r="S692" s="14" t="s">
        <v>0</v>
      </c>
      <c r="T692" s="13" t="s">
        <v>1</v>
      </c>
      <c r="U692" s="12" t="s">
        <v>2</v>
      </c>
      <c r="V692" s="17" t="s">
        <v>3</v>
      </c>
      <c r="W692" s="14" t="s">
        <v>0</v>
      </c>
      <c r="X692" s="13" t="s">
        <v>1</v>
      </c>
      <c r="Y692" s="12" t="s">
        <v>2</v>
      </c>
      <c r="Z692" s="17" t="s">
        <v>3</v>
      </c>
      <c r="AA692" s="14" t="s">
        <v>0</v>
      </c>
      <c r="AB692" s="13" t="s">
        <v>1</v>
      </c>
      <c r="AC692" s="12" t="s">
        <v>2</v>
      </c>
      <c r="AD692" s="17" t="s">
        <v>3</v>
      </c>
      <c r="AE692" s="14" t="s">
        <v>0</v>
      </c>
      <c r="AF692" s="13" t="s">
        <v>1</v>
      </c>
      <c r="AG692" s="12" t="s">
        <v>2</v>
      </c>
      <c r="AH692" s="17" t="s">
        <v>3</v>
      </c>
      <c r="AI692" s="14" t="s">
        <v>0</v>
      </c>
      <c r="AJ692" s="13" t="s">
        <v>1</v>
      </c>
      <c r="AK692" s="12" t="s">
        <v>2</v>
      </c>
      <c r="AL692" s="17" t="s">
        <v>3</v>
      </c>
      <c r="AM692" s="14" t="s">
        <v>0</v>
      </c>
      <c r="AN692" s="13" t="s">
        <v>1</v>
      </c>
      <c r="AO692" s="12" t="s">
        <v>2</v>
      </c>
      <c r="AP692" s="17" t="s">
        <v>3</v>
      </c>
      <c r="AQ692" s="14" t="s">
        <v>0</v>
      </c>
      <c r="AR692" s="13" t="s">
        <v>1</v>
      </c>
      <c r="AS692" s="12" t="s">
        <v>2</v>
      </c>
      <c r="AT692" s="17" t="s">
        <v>3</v>
      </c>
      <c r="AU692" s="14" t="s">
        <v>0</v>
      </c>
      <c r="AV692" s="13" t="s">
        <v>1</v>
      </c>
      <c r="AW692" s="12" t="s">
        <v>2</v>
      </c>
      <c r="AX692" s="37" t="s">
        <v>3</v>
      </c>
      <c r="AY692" s="78"/>
    </row>
    <row r="693" spans="1:51" x14ac:dyDescent="0.2">
      <c r="A693" s="1"/>
      <c r="B693" s="61" t="str">
        <f>$B$57</f>
        <v>加工食品</v>
      </c>
      <c r="C693" s="23"/>
      <c r="D693" s="9"/>
      <c r="E693" s="9"/>
      <c r="F693" s="9"/>
      <c r="G693" s="23"/>
      <c r="H693" s="9"/>
      <c r="I693" s="9"/>
      <c r="J693" s="9"/>
      <c r="K693" s="23"/>
      <c r="L693" s="9"/>
      <c r="M693" s="9"/>
      <c r="N693" s="9"/>
      <c r="O693" s="23"/>
      <c r="P693" s="9"/>
      <c r="Q693" s="9"/>
      <c r="R693" s="9"/>
      <c r="S693" s="23"/>
      <c r="T693" s="9"/>
      <c r="U693" s="9"/>
      <c r="V693" s="9"/>
      <c r="W693" s="23"/>
      <c r="X693" s="9"/>
      <c r="Y693" s="9"/>
      <c r="Z693" s="9"/>
      <c r="AA693" s="23"/>
      <c r="AB693" s="9"/>
      <c r="AC693" s="9"/>
      <c r="AD693" s="9"/>
      <c r="AE693" s="23"/>
      <c r="AF693" s="9"/>
      <c r="AG693" s="9"/>
      <c r="AH693" s="9"/>
      <c r="AI693" s="23"/>
      <c r="AJ693" s="9"/>
      <c r="AK693" s="9"/>
      <c r="AL693" s="9"/>
      <c r="AM693" s="23"/>
      <c r="AN693" s="9"/>
      <c r="AO693" s="9"/>
      <c r="AP693" s="9"/>
      <c r="AQ693" s="23"/>
      <c r="AR693" s="9"/>
      <c r="AS693" s="9"/>
      <c r="AT693" s="9"/>
      <c r="AU693" s="23"/>
      <c r="AV693" s="9"/>
      <c r="AW693" s="9"/>
      <c r="AX693" s="53"/>
      <c r="AY693" s="1"/>
    </row>
    <row r="694" spans="1:51" x14ac:dyDescent="0.2">
      <c r="A694" s="1"/>
      <c r="B694" s="57" t="str">
        <f>$B$58</f>
        <v>生鮮食品</v>
      </c>
      <c r="C694" s="20"/>
      <c r="D694" s="8"/>
      <c r="E694" s="8"/>
      <c r="F694" s="8"/>
      <c r="G694" s="20"/>
      <c r="H694" s="8"/>
      <c r="I694" s="8"/>
      <c r="J694" s="8"/>
      <c r="K694" s="20"/>
      <c r="L694" s="8"/>
      <c r="M694" s="8"/>
      <c r="N694" s="8"/>
      <c r="O694" s="20"/>
      <c r="P694" s="8"/>
      <c r="Q694" s="8"/>
      <c r="R694" s="8"/>
      <c r="S694" s="20"/>
      <c r="T694" s="8"/>
      <c r="U694" s="8"/>
      <c r="V694" s="8"/>
      <c r="W694" s="20"/>
      <c r="X694" s="8"/>
      <c r="Y694" s="8"/>
      <c r="Z694" s="8"/>
      <c r="AA694" s="20"/>
      <c r="AB694" s="8"/>
      <c r="AC694" s="8"/>
      <c r="AD694" s="8"/>
      <c r="AE694" s="20"/>
      <c r="AF694" s="8"/>
      <c r="AG694" s="8"/>
      <c r="AH694" s="8"/>
      <c r="AI694" s="20"/>
      <c r="AJ694" s="8"/>
      <c r="AK694" s="8"/>
      <c r="AL694" s="8"/>
      <c r="AM694" s="20"/>
      <c r="AN694" s="8"/>
      <c r="AO694" s="8"/>
      <c r="AP694" s="8"/>
      <c r="AQ694" s="20"/>
      <c r="AR694" s="8"/>
      <c r="AS694" s="8"/>
      <c r="AT694" s="8"/>
      <c r="AU694" s="20"/>
      <c r="AV694" s="8"/>
      <c r="AW694" s="8"/>
      <c r="AX694" s="52"/>
      <c r="AY694" s="1"/>
    </row>
    <row r="695" spans="1:51" x14ac:dyDescent="0.2">
      <c r="A695" s="1"/>
      <c r="B695" s="57" t="str">
        <f>$B$59</f>
        <v>菓子類</v>
      </c>
      <c r="C695" s="20"/>
      <c r="D695" s="8"/>
      <c r="E695" s="8"/>
      <c r="F695" s="8"/>
      <c r="G695" s="20"/>
      <c r="H695" s="8"/>
      <c r="I695" s="8"/>
      <c r="J695" s="8"/>
      <c r="K695" s="20"/>
      <c r="L695" s="8"/>
      <c r="M695" s="8"/>
      <c r="N695" s="8"/>
      <c r="O695" s="20"/>
      <c r="P695" s="8"/>
      <c r="Q695" s="8"/>
      <c r="R695" s="8"/>
      <c r="S695" s="20"/>
      <c r="T695" s="8"/>
      <c r="U695" s="8"/>
      <c r="V695" s="8"/>
      <c r="W695" s="20"/>
      <c r="X695" s="8"/>
      <c r="Y695" s="8"/>
      <c r="Z695" s="8"/>
      <c r="AA695" s="20"/>
      <c r="AB695" s="8"/>
      <c r="AC695" s="8"/>
      <c r="AD695" s="8"/>
      <c r="AE695" s="20"/>
      <c r="AF695" s="8"/>
      <c r="AG695" s="8"/>
      <c r="AH695" s="8"/>
      <c r="AI695" s="20"/>
      <c r="AJ695" s="8"/>
      <c r="AK695" s="8"/>
      <c r="AL695" s="8"/>
      <c r="AM695" s="20"/>
      <c r="AN695" s="8"/>
      <c r="AO695" s="8"/>
      <c r="AP695" s="8"/>
      <c r="AQ695" s="20"/>
      <c r="AR695" s="8"/>
      <c r="AS695" s="8"/>
      <c r="AT695" s="8"/>
      <c r="AU695" s="20"/>
      <c r="AV695" s="8"/>
      <c r="AW695" s="8"/>
      <c r="AX695" s="52"/>
      <c r="AY695" s="1"/>
    </row>
    <row r="696" spans="1:51" x14ac:dyDescent="0.2">
      <c r="A696" s="1"/>
      <c r="B696" s="57" t="str">
        <f>$B$60</f>
        <v>項目4</v>
      </c>
      <c r="C696" s="20"/>
      <c r="D696" s="8"/>
      <c r="E696" s="8"/>
      <c r="F696" s="8"/>
      <c r="G696" s="20"/>
      <c r="H696" s="8"/>
      <c r="I696" s="8"/>
      <c r="J696" s="8"/>
      <c r="K696" s="20"/>
      <c r="L696" s="8"/>
      <c r="M696" s="8"/>
      <c r="N696" s="8"/>
      <c r="O696" s="20"/>
      <c r="P696" s="8"/>
      <c r="Q696" s="8"/>
      <c r="R696" s="8"/>
      <c r="S696" s="20"/>
      <c r="T696" s="8"/>
      <c r="U696" s="8"/>
      <c r="V696" s="8"/>
      <c r="W696" s="20"/>
      <c r="X696" s="8"/>
      <c r="Y696" s="8"/>
      <c r="Z696" s="8"/>
      <c r="AA696" s="20"/>
      <c r="AB696" s="8"/>
      <c r="AC696" s="8"/>
      <c r="AD696" s="8"/>
      <c r="AE696" s="20"/>
      <c r="AF696" s="8"/>
      <c r="AG696" s="8"/>
      <c r="AH696" s="8"/>
      <c r="AI696" s="20"/>
      <c r="AJ696" s="8"/>
      <c r="AK696" s="8"/>
      <c r="AL696" s="8"/>
      <c r="AM696" s="20"/>
      <c r="AN696" s="8"/>
      <c r="AO696" s="8"/>
      <c r="AP696" s="8"/>
      <c r="AQ696" s="20"/>
      <c r="AR696" s="8"/>
      <c r="AS696" s="8"/>
      <c r="AT696" s="8"/>
      <c r="AU696" s="20"/>
      <c r="AV696" s="8"/>
      <c r="AW696" s="8"/>
      <c r="AX696" s="52"/>
      <c r="AY696" s="1"/>
    </row>
    <row r="697" spans="1:51" x14ac:dyDescent="0.2">
      <c r="A697" s="1"/>
      <c r="B697" s="57" t="str">
        <f>$B$61</f>
        <v>項目5</v>
      </c>
      <c r="C697" s="20"/>
      <c r="D697" s="8"/>
      <c r="E697" s="8"/>
      <c r="F697" s="8"/>
      <c r="G697" s="20"/>
      <c r="H697" s="8"/>
      <c r="I697" s="8"/>
      <c r="J697" s="8"/>
      <c r="K697" s="20"/>
      <c r="L697" s="8"/>
      <c r="M697" s="8"/>
      <c r="N697" s="8"/>
      <c r="O697" s="20"/>
      <c r="P697" s="8"/>
      <c r="Q697" s="8"/>
      <c r="R697" s="8"/>
      <c r="S697" s="20"/>
      <c r="T697" s="8"/>
      <c r="U697" s="8"/>
      <c r="V697" s="8"/>
      <c r="W697" s="20"/>
      <c r="X697" s="8"/>
      <c r="Y697" s="8"/>
      <c r="Z697" s="8"/>
      <c r="AA697" s="20"/>
      <c r="AB697" s="8"/>
      <c r="AC697" s="8"/>
      <c r="AD697" s="8"/>
      <c r="AE697" s="20"/>
      <c r="AF697" s="8"/>
      <c r="AG697" s="8"/>
      <c r="AH697" s="8"/>
      <c r="AI697" s="20"/>
      <c r="AJ697" s="8"/>
      <c r="AK697" s="8"/>
      <c r="AL697" s="8"/>
      <c r="AM697" s="20"/>
      <c r="AN697" s="8"/>
      <c r="AO697" s="8"/>
      <c r="AP697" s="8"/>
      <c r="AQ697" s="20"/>
      <c r="AR697" s="8"/>
      <c r="AS697" s="8"/>
      <c r="AT697" s="8"/>
      <c r="AU697" s="20"/>
      <c r="AV697" s="8"/>
      <c r="AW697" s="8"/>
      <c r="AX697" s="52"/>
      <c r="AY697" s="1"/>
    </row>
    <row r="698" spans="1:51" x14ac:dyDescent="0.2">
      <c r="A698" s="1"/>
      <c r="B698" s="57" t="str">
        <f>$B$62</f>
        <v>項目6</v>
      </c>
      <c r="C698" s="20"/>
      <c r="D698" s="8"/>
      <c r="E698" s="8"/>
      <c r="F698" s="8"/>
      <c r="G698" s="20"/>
      <c r="H698" s="8"/>
      <c r="I698" s="8"/>
      <c r="J698" s="8"/>
      <c r="K698" s="20"/>
      <c r="L698" s="8"/>
      <c r="M698" s="8"/>
      <c r="N698" s="8"/>
      <c r="O698" s="20"/>
      <c r="P698" s="8"/>
      <c r="Q698" s="8"/>
      <c r="R698" s="8"/>
      <c r="S698" s="20"/>
      <c r="T698" s="8"/>
      <c r="U698" s="8"/>
      <c r="V698" s="8"/>
      <c r="W698" s="20"/>
      <c r="X698" s="8"/>
      <c r="Y698" s="8"/>
      <c r="Z698" s="8"/>
      <c r="AA698" s="20"/>
      <c r="AB698" s="8"/>
      <c r="AC698" s="8"/>
      <c r="AD698" s="8"/>
      <c r="AE698" s="20"/>
      <c r="AF698" s="8"/>
      <c r="AG698" s="8"/>
      <c r="AH698" s="8"/>
      <c r="AI698" s="20"/>
      <c r="AJ698" s="8"/>
      <c r="AK698" s="8"/>
      <c r="AL698" s="8"/>
      <c r="AM698" s="20"/>
      <c r="AN698" s="8"/>
      <c r="AO698" s="8"/>
      <c r="AP698" s="8"/>
      <c r="AQ698" s="20"/>
      <c r="AR698" s="8"/>
      <c r="AS698" s="8"/>
      <c r="AT698" s="8"/>
      <c r="AU698" s="20"/>
      <c r="AV698" s="8"/>
      <c r="AW698" s="8"/>
      <c r="AX698" s="52"/>
      <c r="AY698" s="1"/>
    </row>
    <row r="699" spans="1:51" x14ac:dyDescent="0.2">
      <c r="A699" s="1"/>
      <c r="B699" s="57" t="str">
        <f>$B$63</f>
        <v>項目7</v>
      </c>
      <c r="C699" s="20"/>
      <c r="D699" s="8"/>
      <c r="E699" s="8"/>
      <c r="F699" s="8"/>
      <c r="G699" s="20"/>
      <c r="H699" s="8"/>
      <c r="I699" s="8"/>
      <c r="J699" s="8"/>
      <c r="K699" s="20"/>
      <c r="L699" s="8"/>
      <c r="M699" s="8"/>
      <c r="N699" s="8"/>
      <c r="O699" s="20"/>
      <c r="P699" s="8"/>
      <c r="Q699" s="8"/>
      <c r="R699" s="8"/>
      <c r="S699" s="20"/>
      <c r="T699" s="8"/>
      <c r="U699" s="8"/>
      <c r="V699" s="8"/>
      <c r="W699" s="20"/>
      <c r="X699" s="8"/>
      <c r="Y699" s="8"/>
      <c r="Z699" s="8"/>
      <c r="AA699" s="20"/>
      <c r="AB699" s="8"/>
      <c r="AC699" s="8"/>
      <c r="AD699" s="8"/>
      <c r="AE699" s="20"/>
      <c r="AF699" s="8"/>
      <c r="AG699" s="8"/>
      <c r="AH699" s="8"/>
      <c r="AI699" s="20"/>
      <c r="AJ699" s="8"/>
      <c r="AK699" s="8"/>
      <c r="AL699" s="8"/>
      <c r="AM699" s="20"/>
      <c r="AN699" s="8"/>
      <c r="AO699" s="8"/>
      <c r="AP699" s="8"/>
      <c r="AQ699" s="20"/>
      <c r="AR699" s="8"/>
      <c r="AS699" s="8"/>
      <c r="AT699" s="8"/>
      <c r="AU699" s="20"/>
      <c r="AV699" s="8"/>
      <c r="AW699" s="8"/>
      <c r="AX699" s="52"/>
      <c r="AY699" s="1"/>
    </row>
    <row r="700" spans="1:51" x14ac:dyDescent="0.2">
      <c r="A700" s="1"/>
      <c r="B700" s="57" t="str">
        <f>$B$64</f>
        <v>項目8</v>
      </c>
      <c r="C700" s="20"/>
      <c r="D700" s="8"/>
      <c r="E700" s="8"/>
      <c r="F700" s="8"/>
      <c r="G700" s="20"/>
      <c r="H700" s="8"/>
      <c r="I700" s="8"/>
      <c r="J700" s="8"/>
      <c r="K700" s="20"/>
      <c r="L700" s="8"/>
      <c r="M700" s="8"/>
      <c r="N700" s="8"/>
      <c r="O700" s="20"/>
      <c r="P700" s="8"/>
      <c r="Q700" s="8"/>
      <c r="R700" s="8"/>
      <c r="S700" s="20"/>
      <c r="T700" s="8"/>
      <c r="U700" s="8"/>
      <c r="V700" s="8"/>
      <c r="W700" s="20"/>
      <c r="X700" s="8"/>
      <c r="Y700" s="8"/>
      <c r="Z700" s="8"/>
      <c r="AA700" s="20"/>
      <c r="AB700" s="8"/>
      <c r="AC700" s="8"/>
      <c r="AD700" s="8"/>
      <c r="AE700" s="20"/>
      <c r="AF700" s="8"/>
      <c r="AG700" s="8"/>
      <c r="AH700" s="8"/>
      <c r="AI700" s="20"/>
      <c r="AJ700" s="8"/>
      <c r="AK700" s="8"/>
      <c r="AL700" s="8"/>
      <c r="AM700" s="20"/>
      <c r="AN700" s="8"/>
      <c r="AO700" s="8"/>
      <c r="AP700" s="8"/>
      <c r="AQ700" s="20"/>
      <c r="AR700" s="8"/>
      <c r="AS700" s="8"/>
      <c r="AT700" s="8"/>
      <c r="AU700" s="20"/>
      <c r="AV700" s="8"/>
      <c r="AW700" s="8"/>
      <c r="AX700" s="52"/>
      <c r="AY700" s="1"/>
    </row>
    <row r="701" spans="1:51" x14ac:dyDescent="0.2">
      <c r="A701" s="1"/>
      <c r="B701" s="57" t="str">
        <f>$B$65</f>
        <v>項目9</v>
      </c>
      <c r="C701" s="20"/>
      <c r="D701" s="8"/>
      <c r="E701" s="8"/>
      <c r="F701" s="8"/>
      <c r="G701" s="20"/>
      <c r="H701" s="8"/>
      <c r="I701" s="8"/>
      <c r="J701" s="8"/>
      <c r="K701" s="20"/>
      <c r="L701" s="8"/>
      <c r="M701" s="8"/>
      <c r="N701" s="8"/>
      <c r="O701" s="20"/>
      <c r="P701" s="8"/>
      <c r="Q701" s="8"/>
      <c r="R701" s="8"/>
      <c r="S701" s="20"/>
      <c r="T701" s="8"/>
      <c r="U701" s="8"/>
      <c r="V701" s="8"/>
      <c r="W701" s="20"/>
      <c r="X701" s="8"/>
      <c r="Y701" s="8"/>
      <c r="Z701" s="8"/>
      <c r="AA701" s="20"/>
      <c r="AB701" s="8"/>
      <c r="AC701" s="8"/>
      <c r="AD701" s="8"/>
      <c r="AE701" s="20"/>
      <c r="AF701" s="8"/>
      <c r="AG701" s="8"/>
      <c r="AH701" s="8"/>
      <c r="AI701" s="20"/>
      <c r="AJ701" s="8"/>
      <c r="AK701" s="8"/>
      <c r="AL701" s="8"/>
      <c r="AM701" s="20"/>
      <c r="AN701" s="8"/>
      <c r="AO701" s="8"/>
      <c r="AP701" s="8"/>
      <c r="AQ701" s="20"/>
      <c r="AR701" s="8"/>
      <c r="AS701" s="8"/>
      <c r="AT701" s="8"/>
      <c r="AU701" s="20"/>
      <c r="AV701" s="8"/>
      <c r="AW701" s="8"/>
      <c r="AX701" s="52"/>
      <c r="AY701" s="1"/>
    </row>
    <row r="702" spans="1:51" x14ac:dyDescent="0.2">
      <c r="A702" s="1"/>
      <c r="B702" s="57" t="str">
        <f>$B$66</f>
        <v>項目10</v>
      </c>
      <c r="C702" s="20"/>
      <c r="D702" s="8"/>
      <c r="E702" s="8"/>
      <c r="F702" s="8"/>
      <c r="G702" s="20"/>
      <c r="H702" s="8"/>
      <c r="I702" s="8"/>
      <c r="J702" s="8"/>
      <c r="K702" s="20"/>
      <c r="L702" s="8"/>
      <c r="M702" s="8"/>
      <c r="N702" s="8"/>
      <c r="O702" s="20"/>
      <c r="P702" s="8"/>
      <c r="Q702" s="8"/>
      <c r="R702" s="8"/>
      <c r="S702" s="20"/>
      <c r="T702" s="8"/>
      <c r="U702" s="8"/>
      <c r="V702" s="8"/>
      <c r="W702" s="20"/>
      <c r="X702" s="8"/>
      <c r="Y702" s="8"/>
      <c r="Z702" s="8"/>
      <c r="AA702" s="20"/>
      <c r="AB702" s="8"/>
      <c r="AC702" s="8"/>
      <c r="AD702" s="8"/>
      <c r="AE702" s="20"/>
      <c r="AF702" s="8"/>
      <c r="AG702" s="8"/>
      <c r="AH702" s="8"/>
      <c r="AI702" s="20"/>
      <c r="AJ702" s="8"/>
      <c r="AK702" s="8"/>
      <c r="AL702" s="8"/>
      <c r="AM702" s="20"/>
      <c r="AN702" s="8"/>
      <c r="AO702" s="8"/>
      <c r="AP702" s="8"/>
      <c r="AQ702" s="20"/>
      <c r="AR702" s="8"/>
      <c r="AS702" s="8"/>
      <c r="AT702" s="8"/>
      <c r="AU702" s="20"/>
      <c r="AV702" s="8"/>
      <c r="AW702" s="8"/>
      <c r="AX702" s="52"/>
      <c r="AY702" s="1"/>
    </row>
    <row r="703" spans="1:51" x14ac:dyDescent="0.2">
      <c r="A703" s="1"/>
      <c r="B703" s="57" t="str">
        <f>$B$67</f>
        <v>項目11</v>
      </c>
      <c r="C703" s="20"/>
      <c r="D703" s="8"/>
      <c r="E703" s="8"/>
      <c r="F703" s="8"/>
      <c r="G703" s="20"/>
      <c r="H703" s="8"/>
      <c r="I703" s="8"/>
      <c r="J703" s="8"/>
      <c r="K703" s="20"/>
      <c r="L703" s="8"/>
      <c r="M703" s="8"/>
      <c r="N703" s="8"/>
      <c r="O703" s="20"/>
      <c r="P703" s="8"/>
      <c r="Q703" s="8"/>
      <c r="R703" s="8"/>
      <c r="S703" s="20"/>
      <c r="T703" s="8"/>
      <c r="U703" s="8"/>
      <c r="V703" s="8"/>
      <c r="W703" s="20"/>
      <c r="X703" s="8"/>
      <c r="Y703" s="8"/>
      <c r="Z703" s="8"/>
      <c r="AA703" s="20"/>
      <c r="AB703" s="8"/>
      <c r="AC703" s="8"/>
      <c r="AD703" s="8"/>
      <c r="AE703" s="20"/>
      <c r="AF703" s="8"/>
      <c r="AG703" s="8"/>
      <c r="AH703" s="8"/>
      <c r="AI703" s="20"/>
      <c r="AJ703" s="8"/>
      <c r="AK703" s="8"/>
      <c r="AL703" s="8"/>
      <c r="AM703" s="20"/>
      <c r="AN703" s="8"/>
      <c r="AO703" s="8"/>
      <c r="AP703" s="8"/>
      <c r="AQ703" s="20"/>
      <c r="AR703" s="8"/>
      <c r="AS703" s="8"/>
      <c r="AT703" s="8"/>
      <c r="AU703" s="20"/>
      <c r="AV703" s="8"/>
      <c r="AW703" s="8"/>
      <c r="AX703" s="52"/>
      <c r="AY703" s="1"/>
    </row>
    <row r="704" spans="1:51" x14ac:dyDescent="0.2">
      <c r="A704" s="1"/>
      <c r="B704" s="57" t="str">
        <f>$B$68</f>
        <v>項目12</v>
      </c>
      <c r="C704" s="20"/>
      <c r="D704" s="8"/>
      <c r="E704" s="8"/>
      <c r="F704" s="8"/>
      <c r="G704" s="20"/>
      <c r="H704" s="8"/>
      <c r="I704" s="8"/>
      <c r="J704" s="8"/>
      <c r="K704" s="20"/>
      <c r="L704" s="8"/>
      <c r="M704" s="8"/>
      <c r="N704" s="8"/>
      <c r="O704" s="20"/>
      <c r="P704" s="8"/>
      <c r="Q704" s="8"/>
      <c r="R704" s="8"/>
      <c r="S704" s="20"/>
      <c r="T704" s="8"/>
      <c r="U704" s="8"/>
      <c r="V704" s="8"/>
      <c r="W704" s="20"/>
      <c r="X704" s="8"/>
      <c r="Y704" s="8"/>
      <c r="Z704" s="8"/>
      <c r="AA704" s="20"/>
      <c r="AB704" s="8"/>
      <c r="AC704" s="8"/>
      <c r="AD704" s="8"/>
      <c r="AE704" s="20"/>
      <c r="AF704" s="8"/>
      <c r="AG704" s="8"/>
      <c r="AH704" s="8"/>
      <c r="AI704" s="20"/>
      <c r="AJ704" s="8"/>
      <c r="AK704" s="8"/>
      <c r="AL704" s="8"/>
      <c r="AM704" s="20"/>
      <c r="AN704" s="8"/>
      <c r="AO704" s="8"/>
      <c r="AP704" s="8"/>
      <c r="AQ704" s="20"/>
      <c r="AR704" s="8"/>
      <c r="AS704" s="8"/>
      <c r="AT704" s="8"/>
      <c r="AU704" s="20"/>
      <c r="AV704" s="8"/>
      <c r="AW704" s="8"/>
      <c r="AX704" s="52"/>
      <c r="AY704" s="1"/>
    </row>
    <row r="705" spans="1:51" x14ac:dyDescent="0.2">
      <c r="A705" s="1"/>
      <c r="B705" s="57" t="str">
        <f>$B$69</f>
        <v>項目13</v>
      </c>
      <c r="C705" s="20"/>
      <c r="D705" s="8"/>
      <c r="E705" s="8"/>
      <c r="F705" s="8"/>
      <c r="G705" s="20"/>
      <c r="H705" s="8"/>
      <c r="I705" s="8"/>
      <c r="J705" s="8"/>
      <c r="K705" s="20"/>
      <c r="L705" s="8"/>
      <c r="M705" s="8"/>
      <c r="N705" s="8"/>
      <c r="O705" s="20"/>
      <c r="P705" s="8"/>
      <c r="Q705" s="8"/>
      <c r="R705" s="8"/>
      <c r="S705" s="20"/>
      <c r="T705" s="8"/>
      <c r="U705" s="8"/>
      <c r="V705" s="8"/>
      <c r="W705" s="20"/>
      <c r="X705" s="8"/>
      <c r="Y705" s="8"/>
      <c r="Z705" s="8"/>
      <c r="AA705" s="20"/>
      <c r="AB705" s="8"/>
      <c r="AC705" s="8"/>
      <c r="AD705" s="8"/>
      <c r="AE705" s="20"/>
      <c r="AF705" s="8"/>
      <c r="AG705" s="8"/>
      <c r="AH705" s="8"/>
      <c r="AI705" s="20"/>
      <c r="AJ705" s="8"/>
      <c r="AK705" s="8"/>
      <c r="AL705" s="8"/>
      <c r="AM705" s="20"/>
      <c r="AN705" s="8"/>
      <c r="AO705" s="8"/>
      <c r="AP705" s="8"/>
      <c r="AQ705" s="20"/>
      <c r="AR705" s="8"/>
      <c r="AS705" s="8"/>
      <c r="AT705" s="8"/>
      <c r="AU705" s="20"/>
      <c r="AV705" s="8"/>
      <c r="AW705" s="8"/>
      <c r="AX705" s="52"/>
      <c r="AY705" s="1"/>
    </row>
    <row r="706" spans="1:51" x14ac:dyDescent="0.2">
      <c r="A706" s="1"/>
      <c r="B706" s="57" t="str">
        <f>$B$70</f>
        <v>項目14</v>
      </c>
      <c r="C706" s="20"/>
      <c r="D706" s="8"/>
      <c r="E706" s="8"/>
      <c r="F706" s="8"/>
      <c r="G706" s="20"/>
      <c r="H706" s="8"/>
      <c r="I706" s="8"/>
      <c r="J706" s="8"/>
      <c r="K706" s="20"/>
      <c r="L706" s="8"/>
      <c r="M706" s="8"/>
      <c r="N706" s="8"/>
      <c r="O706" s="20"/>
      <c r="P706" s="8"/>
      <c r="Q706" s="8"/>
      <c r="R706" s="8"/>
      <c r="S706" s="20"/>
      <c r="T706" s="8"/>
      <c r="U706" s="8"/>
      <c r="V706" s="8"/>
      <c r="W706" s="20"/>
      <c r="X706" s="8"/>
      <c r="Y706" s="8"/>
      <c r="Z706" s="8"/>
      <c r="AA706" s="20"/>
      <c r="AB706" s="8"/>
      <c r="AC706" s="8"/>
      <c r="AD706" s="8"/>
      <c r="AE706" s="20"/>
      <c r="AF706" s="8"/>
      <c r="AG706" s="8"/>
      <c r="AH706" s="8"/>
      <c r="AI706" s="20"/>
      <c r="AJ706" s="8"/>
      <c r="AK706" s="8"/>
      <c r="AL706" s="8"/>
      <c r="AM706" s="20"/>
      <c r="AN706" s="8"/>
      <c r="AO706" s="8"/>
      <c r="AP706" s="8"/>
      <c r="AQ706" s="20"/>
      <c r="AR706" s="8"/>
      <c r="AS706" s="8"/>
      <c r="AT706" s="8"/>
      <c r="AU706" s="20"/>
      <c r="AV706" s="8"/>
      <c r="AW706" s="8"/>
      <c r="AX706" s="52"/>
      <c r="AY706" s="1"/>
    </row>
    <row r="707" spans="1:51" x14ac:dyDescent="0.2">
      <c r="A707" s="1"/>
      <c r="B707" s="57" t="str">
        <f>$B$71</f>
        <v>項目15</v>
      </c>
      <c r="C707" s="20"/>
      <c r="D707" s="8"/>
      <c r="E707" s="8"/>
      <c r="F707" s="8"/>
      <c r="G707" s="20"/>
      <c r="H707" s="8"/>
      <c r="I707" s="8"/>
      <c r="J707" s="8"/>
      <c r="K707" s="20"/>
      <c r="L707" s="8"/>
      <c r="M707" s="8"/>
      <c r="N707" s="8"/>
      <c r="O707" s="20"/>
      <c r="P707" s="8"/>
      <c r="Q707" s="8"/>
      <c r="R707" s="8"/>
      <c r="S707" s="20"/>
      <c r="T707" s="8"/>
      <c r="U707" s="8"/>
      <c r="V707" s="8"/>
      <c r="W707" s="20"/>
      <c r="X707" s="8"/>
      <c r="Y707" s="8"/>
      <c r="Z707" s="8"/>
      <c r="AA707" s="20"/>
      <c r="AB707" s="8"/>
      <c r="AC707" s="8"/>
      <c r="AD707" s="8"/>
      <c r="AE707" s="20"/>
      <c r="AF707" s="8"/>
      <c r="AG707" s="8"/>
      <c r="AH707" s="8"/>
      <c r="AI707" s="20"/>
      <c r="AJ707" s="8"/>
      <c r="AK707" s="8"/>
      <c r="AL707" s="8"/>
      <c r="AM707" s="20"/>
      <c r="AN707" s="8"/>
      <c r="AO707" s="8"/>
      <c r="AP707" s="8"/>
      <c r="AQ707" s="20"/>
      <c r="AR707" s="8"/>
      <c r="AS707" s="8"/>
      <c r="AT707" s="8"/>
      <c r="AU707" s="20"/>
      <c r="AV707" s="8"/>
      <c r="AW707" s="8"/>
      <c r="AX707" s="52"/>
      <c r="AY707" s="1"/>
    </row>
    <row r="708" spans="1:51" x14ac:dyDescent="0.2">
      <c r="A708" s="1"/>
      <c r="B708" s="57" t="str">
        <f>$B$72</f>
        <v>項目16</v>
      </c>
      <c r="C708" s="20"/>
      <c r="D708" s="8"/>
      <c r="E708" s="8"/>
      <c r="F708" s="8"/>
      <c r="G708" s="20"/>
      <c r="H708" s="8"/>
      <c r="I708" s="8"/>
      <c r="J708" s="8"/>
      <c r="K708" s="20"/>
      <c r="L708" s="8"/>
      <c r="M708" s="8"/>
      <c r="N708" s="8"/>
      <c r="O708" s="20"/>
      <c r="P708" s="8"/>
      <c r="Q708" s="8"/>
      <c r="R708" s="8"/>
      <c r="S708" s="20"/>
      <c r="T708" s="8"/>
      <c r="U708" s="8"/>
      <c r="V708" s="8"/>
      <c r="W708" s="20"/>
      <c r="X708" s="8"/>
      <c r="Y708" s="8"/>
      <c r="Z708" s="8"/>
      <c r="AA708" s="20"/>
      <c r="AB708" s="8"/>
      <c r="AC708" s="8"/>
      <c r="AD708" s="8"/>
      <c r="AE708" s="20"/>
      <c r="AF708" s="8"/>
      <c r="AG708" s="8"/>
      <c r="AH708" s="8"/>
      <c r="AI708" s="20"/>
      <c r="AJ708" s="8"/>
      <c r="AK708" s="8"/>
      <c r="AL708" s="8"/>
      <c r="AM708" s="20"/>
      <c r="AN708" s="8"/>
      <c r="AO708" s="8"/>
      <c r="AP708" s="8"/>
      <c r="AQ708" s="20"/>
      <c r="AR708" s="8"/>
      <c r="AS708" s="8"/>
      <c r="AT708" s="8"/>
      <c r="AU708" s="20"/>
      <c r="AV708" s="8"/>
      <c r="AW708" s="8"/>
      <c r="AX708" s="52"/>
      <c r="AY708" s="1"/>
    </row>
    <row r="709" spans="1:51" x14ac:dyDescent="0.2">
      <c r="A709" s="1"/>
      <c r="B709" s="57" t="str">
        <f>$B$73</f>
        <v>項目17</v>
      </c>
      <c r="C709" s="20"/>
      <c r="D709" s="8"/>
      <c r="E709" s="8"/>
      <c r="F709" s="8"/>
      <c r="G709" s="20"/>
      <c r="H709" s="8"/>
      <c r="I709" s="8"/>
      <c r="J709" s="8"/>
      <c r="K709" s="20"/>
      <c r="L709" s="8"/>
      <c r="M709" s="8"/>
      <c r="N709" s="8"/>
      <c r="O709" s="20"/>
      <c r="P709" s="8"/>
      <c r="Q709" s="8"/>
      <c r="R709" s="8"/>
      <c r="S709" s="20"/>
      <c r="T709" s="8"/>
      <c r="U709" s="8"/>
      <c r="V709" s="8"/>
      <c r="W709" s="20"/>
      <c r="X709" s="8"/>
      <c r="Y709" s="8"/>
      <c r="Z709" s="8"/>
      <c r="AA709" s="20"/>
      <c r="AB709" s="8"/>
      <c r="AC709" s="8"/>
      <c r="AD709" s="8"/>
      <c r="AE709" s="20"/>
      <c r="AF709" s="8"/>
      <c r="AG709" s="8"/>
      <c r="AH709" s="8"/>
      <c r="AI709" s="20"/>
      <c r="AJ709" s="8"/>
      <c r="AK709" s="8"/>
      <c r="AL709" s="8"/>
      <c r="AM709" s="20"/>
      <c r="AN709" s="8"/>
      <c r="AO709" s="8"/>
      <c r="AP709" s="8"/>
      <c r="AQ709" s="20"/>
      <c r="AR709" s="8"/>
      <c r="AS709" s="8"/>
      <c r="AT709" s="8"/>
      <c r="AU709" s="20"/>
      <c r="AV709" s="8"/>
      <c r="AW709" s="8"/>
      <c r="AX709" s="52"/>
      <c r="AY709" s="1"/>
    </row>
    <row r="710" spans="1:51" x14ac:dyDescent="0.2">
      <c r="A710" s="1"/>
      <c r="B710" s="57" t="str">
        <f>$B$74</f>
        <v>項目18</v>
      </c>
      <c r="C710" s="20"/>
      <c r="D710" s="8"/>
      <c r="E710" s="8"/>
      <c r="F710" s="8"/>
      <c r="G710" s="20"/>
      <c r="H710" s="8"/>
      <c r="I710" s="8"/>
      <c r="J710" s="8"/>
      <c r="K710" s="20"/>
      <c r="L710" s="8"/>
      <c r="M710" s="8"/>
      <c r="N710" s="8"/>
      <c r="O710" s="20"/>
      <c r="P710" s="8"/>
      <c r="Q710" s="8"/>
      <c r="R710" s="8"/>
      <c r="S710" s="20"/>
      <c r="T710" s="8"/>
      <c r="U710" s="8"/>
      <c r="V710" s="8"/>
      <c r="W710" s="20"/>
      <c r="X710" s="8"/>
      <c r="Y710" s="8"/>
      <c r="Z710" s="8"/>
      <c r="AA710" s="20"/>
      <c r="AB710" s="8"/>
      <c r="AC710" s="8"/>
      <c r="AD710" s="8"/>
      <c r="AE710" s="20"/>
      <c r="AF710" s="8"/>
      <c r="AG710" s="8"/>
      <c r="AH710" s="8"/>
      <c r="AI710" s="20"/>
      <c r="AJ710" s="8"/>
      <c r="AK710" s="8"/>
      <c r="AL710" s="8"/>
      <c r="AM710" s="20"/>
      <c r="AN710" s="8"/>
      <c r="AO710" s="8"/>
      <c r="AP710" s="8"/>
      <c r="AQ710" s="20"/>
      <c r="AR710" s="8"/>
      <c r="AS710" s="8"/>
      <c r="AT710" s="8"/>
      <c r="AU710" s="20"/>
      <c r="AV710" s="8"/>
      <c r="AW710" s="8"/>
      <c r="AX710" s="52"/>
      <c r="AY710" s="1"/>
    </row>
    <row r="711" spans="1:51" x14ac:dyDescent="0.2">
      <c r="A711" s="1"/>
      <c r="B711" s="57" t="str">
        <f>$B$75</f>
        <v>項目19</v>
      </c>
      <c r="C711" s="20"/>
      <c r="D711" s="8"/>
      <c r="E711" s="8"/>
      <c r="F711" s="8"/>
      <c r="G711" s="20"/>
      <c r="H711" s="8"/>
      <c r="I711" s="8"/>
      <c r="J711" s="8"/>
      <c r="K711" s="20"/>
      <c r="L711" s="8"/>
      <c r="M711" s="8"/>
      <c r="N711" s="8"/>
      <c r="O711" s="20"/>
      <c r="P711" s="8"/>
      <c r="Q711" s="8"/>
      <c r="R711" s="8"/>
      <c r="S711" s="20"/>
      <c r="T711" s="8"/>
      <c r="U711" s="8"/>
      <c r="V711" s="8"/>
      <c r="W711" s="20"/>
      <c r="X711" s="8"/>
      <c r="Y711" s="8"/>
      <c r="Z711" s="8"/>
      <c r="AA711" s="20"/>
      <c r="AB711" s="8"/>
      <c r="AC711" s="8"/>
      <c r="AD711" s="8"/>
      <c r="AE711" s="20"/>
      <c r="AF711" s="8"/>
      <c r="AG711" s="8"/>
      <c r="AH711" s="8"/>
      <c r="AI711" s="20"/>
      <c r="AJ711" s="8"/>
      <c r="AK711" s="8"/>
      <c r="AL711" s="8"/>
      <c r="AM711" s="20"/>
      <c r="AN711" s="8"/>
      <c r="AO711" s="8"/>
      <c r="AP711" s="8"/>
      <c r="AQ711" s="20"/>
      <c r="AR711" s="8"/>
      <c r="AS711" s="8"/>
      <c r="AT711" s="8"/>
      <c r="AU711" s="20"/>
      <c r="AV711" s="8"/>
      <c r="AW711" s="8"/>
      <c r="AX711" s="52"/>
      <c r="AY711" s="1"/>
    </row>
    <row r="712" spans="1:51" x14ac:dyDescent="0.2">
      <c r="A712" s="1"/>
      <c r="B712" s="57" t="str">
        <f>$B$76</f>
        <v>項目20</v>
      </c>
      <c r="C712" s="20"/>
      <c r="D712" s="8"/>
      <c r="E712" s="8"/>
      <c r="F712" s="8"/>
      <c r="G712" s="20"/>
      <c r="H712" s="8"/>
      <c r="I712" s="8"/>
      <c r="J712" s="8"/>
      <c r="K712" s="20"/>
      <c r="L712" s="8"/>
      <c r="M712" s="8"/>
      <c r="N712" s="8"/>
      <c r="O712" s="20"/>
      <c r="P712" s="8"/>
      <c r="Q712" s="8"/>
      <c r="R712" s="8"/>
      <c r="S712" s="20"/>
      <c r="T712" s="8"/>
      <c r="U712" s="8"/>
      <c r="V712" s="8"/>
      <c r="W712" s="20"/>
      <c r="X712" s="8"/>
      <c r="Y712" s="8"/>
      <c r="Z712" s="8"/>
      <c r="AA712" s="20"/>
      <c r="AB712" s="8"/>
      <c r="AC712" s="8"/>
      <c r="AD712" s="8"/>
      <c r="AE712" s="20"/>
      <c r="AF712" s="8"/>
      <c r="AG712" s="8"/>
      <c r="AH712" s="8"/>
      <c r="AI712" s="20"/>
      <c r="AJ712" s="8"/>
      <c r="AK712" s="8"/>
      <c r="AL712" s="8"/>
      <c r="AM712" s="20"/>
      <c r="AN712" s="8"/>
      <c r="AO712" s="8"/>
      <c r="AP712" s="8"/>
      <c r="AQ712" s="20"/>
      <c r="AR712" s="8"/>
      <c r="AS712" s="8"/>
      <c r="AT712" s="8"/>
      <c r="AU712" s="20"/>
      <c r="AV712" s="8"/>
      <c r="AW712" s="8"/>
      <c r="AX712" s="52"/>
      <c r="AY712" s="1"/>
    </row>
    <row r="713" spans="1:51" x14ac:dyDescent="0.2">
      <c r="A713" s="1"/>
      <c r="B713" s="57" t="str">
        <f>$B$77</f>
        <v>項目21</v>
      </c>
      <c r="C713" s="20"/>
      <c r="D713" s="8"/>
      <c r="E713" s="8"/>
      <c r="F713" s="8"/>
      <c r="G713" s="20"/>
      <c r="H713" s="8"/>
      <c r="I713" s="8"/>
      <c r="J713" s="8"/>
      <c r="K713" s="20"/>
      <c r="L713" s="8"/>
      <c r="M713" s="8"/>
      <c r="N713" s="8"/>
      <c r="O713" s="20"/>
      <c r="P713" s="8"/>
      <c r="Q713" s="8"/>
      <c r="R713" s="8"/>
      <c r="S713" s="20"/>
      <c r="T713" s="8"/>
      <c r="U713" s="8"/>
      <c r="V713" s="8"/>
      <c r="W713" s="20"/>
      <c r="X713" s="8"/>
      <c r="Y713" s="8"/>
      <c r="Z713" s="8"/>
      <c r="AA713" s="20"/>
      <c r="AB713" s="8"/>
      <c r="AC713" s="8"/>
      <c r="AD713" s="8"/>
      <c r="AE713" s="20"/>
      <c r="AF713" s="8"/>
      <c r="AG713" s="8"/>
      <c r="AH713" s="8"/>
      <c r="AI713" s="20"/>
      <c r="AJ713" s="8"/>
      <c r="AK713" s="8"/>
      <c r="AL713" s="8"/>
      <c r="AM713" s="20"/>
      <c r="AN713" s="8"/>
      <c r="AO713" s="8"/>
      <c r="AP713" s="8"/>
      <c r="AQ713" s="20"/>
      <c r="AR713" s="8"/>
      <c r="AS713" s="8"/>
      <c r="AT713" s="8"/>
      <c r="AU713" s="20"/>
      <c r="AV713" s="8"/>
      <c r="AW713" s="8"/>
      <c r="AX713" s="52"/>
      <c r="AY713" s="1"/>
    </row>
    <row r="714" spans="1:51" x14ac:dyDescent="0.2">
      <c r="A714" s="1"/>
      <c r="B714" s="57" t="str">
        <f>$B$78</f>
        <v>項目22</v>
      </c>
      <c r="C714" s="20"/>
      <c r="D714" s="8"/>
      <c r="E714" s="8"/>
      <c r="F714" s="8"/>
      <c r="G714" s="20"/>
      <c r="H714" s="8"/>
      <c r="I714" s="8"/>
      <c r="J714" s="8"/>
      <c r="K714" s="20"/>
      <c r="L714" s="8"/>
      <c r="M714" s="8"/>
      <c r="N714" s="8"/>
      <c r="O714" s="20"/>
      <c r="P714" s="8"/>
      <c r="Q714" s="8"/>
      <c r="R714" s="8"/>
      <c r="S714" s="20"/>
      <c r="T714" s="8"/>
      <c r="U714" s="8"/>
      <c r="V714" s="8"/>
      <c r="W714" s="20"/>
      <c r="X714" s="8"/>
      <c r="Y714" s="8"/>
      <c r="Z714" s="8"/>
      <c r="AA714" s="20"/>
      <c r="AB714" s="8"/>
      <c r="AC714" s="8"/>
      <c r="AD714" s="8"/>
      <c r="AE714" s="20"/>
      <c r="AF714" s="8"/>
      <c r="AG714" s="8"/>
      <c r="AH714" s="8"/>
      <c r="AI714" s="20"/>
      <c r="AJ714" s="8"/>
      <c r="AK714" s="8"/>
      <c r="AL714" s="8"/>
      <c r="AM714" s="20"/>
      <c r="AN714" s="8"/>
      <c r="AO714" s="8"/>
      <c r="AP714" s="8"/>
      <c r="AQ714" s="20"/>
      <c r="AR714" s="8"/>
      <c r="AS714" s="8"/>
      <c r="AT714" s="8"/>
      <c r="AU714" s="20"/>
      <c r="AV714" s="8"/>
      <c r="AW714" s="8"/>
      <c r="AX714" s="52"/>
      <c r="AY714" s="1"/>
    </row>
    <row r="715" spans="1:51" x14ac:dyDescent="0.2">
      <c r="A715" s="1"/>
      <c r="B715" s="57" t="str">
        <f>$B$79</f>
        <v>項目23</v>
      </c>
      <c r="C715" s="20"/>
      <c r="D715" s="8"/>
      <c r="E715" s="8"/>
      <c r="F715" s="8"/>
      <c r="G715" s="20"/>
      <c r="H715" s="8"/>
      <c r="I715" s="8"/>
      <c r="J715" s="8"/>
      <c r="K715" s="20"/>
      <c r="L715" s="8"/>
      <c r="M715" s="8"/>
      <c r="N715" s="8"/>
      <c r="O715" s="20"/>
      <c r="P715" s="8"/>
      <c r="Q715" s="8"/>
      <c r="R715" s="8"/>
      <c r="S715" s="20"/>
      <c r="T715" s="8"/>
      <c r="U715" s="8"/>
      <c r="V715" s="8"/>
      <c r="W715" s="20"/>
      <c r="X715" s="8"/>
      <c r="Y715" s="8"/>
      <c r="Z715" s="8"/>
      <c r="AA715" s="20"/>
      <c r="AB715" s="8"/>
      <c r="AC715" s="8"/>
      <c r="AD715" s="8"/>
      <c r="AE715" s="20"/>
      <c r="AF715" s="8"/>
      <c r="AG715" s="8"/>
      <c r="AH715" s="8"/>
      <c r="AI715" s="20"/>
      <c r="AJ715" s="8"/>
      <c r="AK715" s="8"/>
      <c r="AL715" s="8"/>
      <c r="AM715" s="20"/>
      <c r="AN715" s="8"/>
      <c r="AO715" s="8"/>
      <c r="AP715" s="8"/>
      <c r="AQ715" s="20"/>
      <c r="AR715" s="8"/>
      <c r="AS715" s="8"/>
      <c r="AT715" s="8"/>
      <c r="AU715" s="20"/>
      <c r="AV715" s="8"/>
      <c r="AW715" s="8"/>
      <c r="AX715" s="52"/>
      <c r="AY715" s="1"/>
    </row>
    <row r="716" spans="1:51" x14ac:dyDescent="0.2">
      <c r="A716" s="1"/>
      <c r="B716" s="57" t="str">
        <f>$B$80</f>
        <v>項目24</v>
      </c>
      <c r="C716" s="20"/>
      <c r="D716" s="8"/>
      <c r="E716" s="8"/>
      <c r="F716" s="8"/>
      <c r="G716" s="20"/>
      <c r="H716" s="8"/>
      <c r="I716" s="8"/>
      <c r="J716" s="8"/>
      <c r="K716" s="20"/>
      <c r="L716" s="8"/>
      <c r="M716" s="8"/>
      <c r="N716" s="8"/>
      <c r="O716" s="20"/>
      <c r="P716" s="8"/>
      <c r="Q716" s="8"/>
      <c r="R716" s="8"/>
      <c r="S716" s="20"/>
      <c r="T716" s="8"/>
      <c r="U716" s="8"/>
      <c r="V716" s="8"/>
      <c r="W716" s="20"/>
      <c r="X716" s="8"/>
      <c r="Y716" s="8"/>
      <c r="Z716" s="8"/>
      <c r="AA716" s="20"/>
      <c r="AB716" s="8"/>
      <c r="AC716" s="8"/>
      <c r="AD716" s="8"/>
      <c r="AE716" s="20"/>
      <c r="AF716" s="8"/>
      <c r="AG716" s="8"/>
      <c r="AH716" s="8"/>
      <c r="AI716" s="20"/>
      <c r="AJ716" s="8"/>
      <c r="AK716" s="8"/>
      <c r="AL716" s="8"/>
      <c r="AM716" s="20"/>
      <c r="AN716" s="8"/>
      <c r="AO716" s="8"/>
      <c r="AP716" s="8"/>
      <c r="AQ716" s="20"/>
      <c r="AR716" s="8"/>
      <c r="AS716" s="8"/>
      <c r="AT716" s="8"/>
      <c r="AU716" s="20"/>
      <c r="AV716" s="8"/>
      <c r="AW716" s="8"/>
      <c r="AX716" s="52"/>
      <c r="AY716" s="1"/>
    </row>
    <row r="717" spans="1:51" x14ac:dyDescent="0.2">
      <c r="A717" s="1"/>
      <c r="B717" s="57" t="str">
        <f>$B$81</f>
        <v>項目25</v>
      </c>
      <c r="C717" s="20"/>
      <c r="D717" s="8"/>
      <c r="E717" s="8"/>
      <c r="F717" s="8"/>
      <c r="G717" s="20"/>
      <c r="H717" s="8"/>
      <c r="I717" s="8"/>
      <c r="J717" s="8"/>
      <c r="K717" s="20"/>
      <c r="L717" s="8"/>
      <c r="M717" s="8"/>
      <c r="N717" s="8"/>
      <c r="O717" s="20"/>
      <c r="P717" s="8"/>
      <c r="Q717" s="8"/>
      <c r="R717" s="8"/>
      <c r="S717" s="20"/>
      <c r="T717" s="8"/>
      <c r="U717" s="8"/>
      <c r="V717" s="8"/>
      <c r="W717" s="20"/>
      <c r="X717" s="8"/>
      <c r="Y717" s="8"/>
      <c r="Z717" s="8"/>
      <c r="AA717" s="20"/>
      <c r="AB717" s="8"/>
      <c r="AC717" s="8"/>
      <c r="AD717" s="8"/>
      <c r="AE717" s="20"/>
      <c r="AF717" s="8"/>
      <c r="AG717" s="8"/>
      <c r="AH717" s="8"/>
      <c r="AI717" s="20"/>
      <c r="AJ717" s="8"/>
      <c r="AK717" s="8"/>
      <c r="AL717" s="8"/>
      <c r="AM717" s="20"/>
      <c r="AN717" s="8"/>
      <c r="AO717" s="8"/>
      <c r="AP717" s="8"/>
      <c r="AQ717" s="20"/>
      <c r="AR717" s="8"/>
      <c r="AS717" s="8"/>
      <c r="AT717" s="8"/>
      <c r="AU717" s="20"/>
      <c r="AV717" s="8"/>
      <c r="AW717" s="8"/>
      <c r="AX717" s="52"/>
      <c r="AY717" s="1"/>
    </row>
    <row r="718" spans="1:51" x14ac:dyDescent="0.2">
      <c r="A718" s="1"/>
      <c r="B718" s="57" t="str">
        <f>$B$82</f>
        <v>項目26</v>
      </c>
      <c r="C718" s="20"/>
      <c r="D718" s="8"/>
      <c r="E718" s="8"/>
      <c r="F718" s="8"/>
      <c r="G718" s="20"/>
      <c r="H718" s="8"/>
      <c r="I718" s="8"/>
      <c r="J718" s="8"/>
      <c r="K718" s="20"/>
      <c r="L718" s="8"/>
      <c r="M718" s="8"/>
      <c r="N718" s="8"/>
      <c r="O718" s="20"/>
      <c r="P718" s="8"/>
      <c r="Q718" s="8"/>
      <c r="R718" s="8"/>
      <c r="S718" s="20"/>
      <c r="T718" s="8"/>
      <c r="U718" s="8"/>
      <c r="V718" s="8"/>
      <c r="W718" s="20"/>
      <c r="X718" s="8"/>
      <c r="Y718" s="8"/>
      <c r="Z718" s="8"/>
      <c r="AA718" s="20"/>
      <c r="AB718" s="8"/>
      <c r="AC718" s="8"/>
      <c r="AD718" s="8"/>
      <c r="AE718" s="20"/>
      <c r="AF718" s="8"/>
      <c r="AG718" s="8"/>
      <c r="AH718" s="8"/>
      <c r="AI718" s="20"/>
      <c r="AJ718" s="8"/>
      <c r="AK718" s="8"/>
      <c r="AL718" s="8"/>
      <c r="AM718" s="20"/>
      <c r="AN718" s="8"/>
      <c r="AO718" s="8"/>
      <c r="AP718" s="8"/>
      <c r="AQ718" s="20"/>
      <c r="AR718" s="8"/>
      <c r="AS718" s="8"/>
      <c r="AT718" s="8"/>
      <c r="AU718" s="20"/>
      <c r="AV718" s="8"/>
      <c r="AW718" s="8"/>
      <c r="AX718" s="52"/>
      <c r="AY718" s="1"/>
    </row>
    <row r="719" spans="1:51" x14ac:dyDescent="0.2">
      <c r="A719" s="1"/>
      <c r="B719" s="57" t="str">
        <f>$B$83</f>
        <v>項目27</v>
      </c>
      <c r="C719" s="20"/>
      <c r="D719" s="8"/>
      <c r="E719" s="8"/>
      <c r="F719" s="8"/>
      <c r="G719" s="20"/>
      <c r="H719" s="8"/>
      <c r="I719" s="8"/>
      <c r="J719" s="8"/>
      <c r="K719" s="20"/>
      <c r="L719" s="8"/>
      <c r="M719" s="8"/>
      <c r="N719" s="8"/>
      <c r="O719" s="20"/>
      <c r="P719" s="8"/>
      <c r="Q719" s="8"/>
      <c r="R719" s="8"/>
      <c r="S719" s="20"/>
      <c r="T719" s="8"/>
      <c r="U719" s="8"/>
      <c r="V719" s="8"/>
      <c r="W719" s="20"/>
      <c r="X719" s="8"/>
      <c r="Y719" s="8"/>
      <c r="Z719" s="8"/>
      <c r="AA719" s="20"/>
      <c r="AB719" s="8"/>
      <c r="AC719" s="8"/>
      <c r="AD719" s="8"/>
      <c r="AE719" s="20"/>
      <c r="AF719" s="8"/>
      <c r="AG719" s="8"/>
      <c r="AH719" s="8"/>
      <c r="AI719" s="20"/>
      <c r="AJ719" s="8"/>
      <c r="AK719" s="8"/>
      <c r="AL719" s="8"/>
      <c r="AM719" s="20"/>
      <c r="AN719" s="8"/>
      <c r="AO719" s="8"/>
      <c r="AP719" s="8"/>
      <c r="AQ719" s="20"/>
      <c r="AR719" s="8"/>
      <c r="AS719" s="8"/>
      <c r="AT719" s="8"/>
      <c r="AU719" s="20"/>
      <c r="AV719" s="8"/>
      <c r="AW719" s="8"/>
      <c r="AX719" s="52"/>
      <c r="AY719" s="1"/>
    </row>
    <row r="720" spans="1:51" x14ac:dyDescent="0.2">
      <c r="A720" s="1"/>
      <c r="B720" s="57" t="str">
        <f>$B$84</f>
        <v>項目28</v>
      </c>
      <c r="C720" s="20"/>
      <c r="D720" s="8"/>
      <c r="E720" s="8"/>
      <c r="F720" s="8"/>
      <c r="G720" s="20"/>
      <c r="H720" s="8"/>
      <c r="I720" s="8"/>
      <c r="J720" s="8"/>
      <c r="K720" s="20"/>
      <c r="L720" s="8"/>
      <c r="M720" s="8"/>
      <c r="N720" s="8"/>
      <c r="O720" s="20"/>
      <c r="P720" s="8"/>
      <c r="Q720" s="8"/>
      <c r="R720" s="8"/>
      <c r="S720" s="20"/>
      <c r="T720" s="8"/>
      <c r="U720" s="8"/>
      <c r="V720" s="8"/>
      <c r="W720" s="20"/>
      <c r="X720" s="8"/>
      <c r="Y720" s="8"/>
      <c r="Z720" s="8"/>
      <c r="AA720" s="20"/>
      <c r="AB720" s="8"/>
      <c r="AC720" s="8"/>
      <c r="AD720" s="8"/>
      <c r="AE720" s="20"/>
      <c r="AF720" s="8"/>
      <c r="AG720" s="8"/>
      <c r="AH720" s="8"/>
      <c r="AI720" s="20"/>
      <c r="AJ720" s="8"/>
      <c r="AK720" s="8"/>
      <c r="AL720" s="8"/>
      <c r="AM720" s="20"/>
      <c r="AN720" s="8"/>
      <c r="AO720" s="8"/>
      <c r="AP720" s="8"/>
      <c r="AQ720" s="20"/>
      <c r="AR720" s="8"/>
      <c r="AS720" s="8"/>
      <c r="AT720" s="8"/>
      <c r="AU720" s="20"/>
      <c r="AV720" s="8"/>
      <c r="AW720" s="8"/>
      <c r="AX720" s="52"/>
      <c r="AY720" s="1"/>
    </row>
    <row r="721" spans="1:51" x14ac:dyDescent="0.2">
      <c r="A721" s="1"/>
      <c r="B721" s="57" t="str">
        <f>$B$85</f>
        <v>項目29</v>
      </c>
      <c r="C721" s="20"/>
      <c r="D721" s="8"/>
      <c r="E721" s="8"/>
      <c r="F721" s="8"/>
      <c r="G721" s="20"/>
      <c r="H721" s="8"/>
      <c r="I721" s="8"/>
      <c r="J721" s="8"/>
      <c r="K721" s="20"/>
      <c r="L721" s="8"/>
      <c r="M721" s="8"/>
      <c r="N721" s="8"/>
      <c r="O721" s="20"/>
      <c r="P721" s="8"/>
      <c r="Q721" s="8"/>
      <c r="R721" s="8"/>
      <c r="S721" s="20"/>
      <c r="T721" s="8"/>
      <c r="U721" s="8"/>
      <c r="V721" s="8"/>
      <c r="W721" s="20"/>
      <c r="X721" s="8"/>
      <c r="Y721" s="8"/>
      <c r="Z721" s="8"/>
      <c r="AA721" s="20"/>
      <c r="AB721" s="8"/>
      <c r="AC721" s="8"/>
      <c r="AD721" s="8"/>
      <c r="AE721" s="20"/>
      <c r="AF721" s="8"/>
      <c r="AG721" s="8"/>
      <c r="AH721" s="8"/>
      <c r="AI721" s="20"/>
      <c r="AJ721" s="8"/>
      <c r="AK721" s="8"/>
      <c r="AL721" s="8"/>
      <c r="AM721" s="20"/>
      <c r="AN721" s="8"/>
      <c r="AO721" s="8"/>
      <c r="AP721" s="8"/>
      <c r="AQ721" s="20"/>
      <c r="AR721" s="8"/>
      <c r="AS721" s="8"/>
      <c r="AT721" s="8"/>
      <c r="AU721" s="20"/>
      <c r="AV721" s="8"/>
      <c r="AW721" s="8"/>
      <c r="AX721" s="52"/>
      <c r="AY721" s="1"/>
    </row>
    <row r="722" spans="1:51" x14ac:dyDescent="0.2">
      <c r="A722" s="1"/>
      <c r="B722" s="57" t="str">
        <f>$B$86</f>
        <v>項目30</v>
      </c>
      <c r="C722" s="20"/>
      <c r="D722" s="8"/>
      <c r="E722" s="8"/>
      <c r="F722" s="8"/>
      <c r="G722" s="20"/>
      <c r="H722" s="8"/>
      <c r="I722" s="8"/>
      <c r="J722" s="8"/>
      <c r="K722" s="20"/>
      <c r="L722" s="8"/>
      <c r="M722" s="8"/>
      <c r="N722" s="8"/>
      <c r="O722" s="20"/>
      <c r="P722" s="8"/>
      <c r="Q722" s="8"/>
      <c r="R722" s="8"/>
      <c r="S722" s="20"/>
      <c r="T722" s="8"/>
      <c r="U722" s="8"/>
      <c r="V722" s="8"/>
      <c r="W722" s="20"/>
      <c r="X722" s="8"/>
      <c r="Y722" s="8"/>
      <c r="Z722" s="8"/>
      <c r="AA722" s="20"/>
      <c r="AB722" s="8"/>
      <c r="AC722" s="8"/>
      <c r="AD722" s="8"/>
      <c r="AE722" s="20"/>
      <c r="AF722" s="8"/>
      <c r="AG722" s="8"/>
      <c r="AH722" s="8"/>
      <c r="AI722" s="20"/>
      <c r="AJ722" s="8"/>
      <c r="AK722" s="8"/>
      <c r="AL722" s="8"/>
      <c r="AM722" s="20"/>
      <c r="AN722" s="8"/>
      <c r="AO722" s="8"/>
      <c r="AP722" s="8"/>
      <c r="AQ722" s="20"/>
      <c r="AR722" s="8"/>
      <c r="AS722" s="8"/>
      <c r="AT722" s="8"/>
      <c r="AU722" s="20"/>
      <c r="AV722" s="8"/>
      <c r="AW722" s="8"/>
      <c r="AX722" s="52"/>
      <c r="AY722" s="1"/>
    </row>
    <row r="723" spans="1:51" x14ac:dyDescent="0.2">
      <c r="A723" s="1"/>
      <c r="B723" s="57" t="str">
        <f>$B$87</f>
        <v>項目31</v>
      </c>
      <c r="C723" s="20"/>
      <c r="D723" s="8"/>
      <c r="E723" s="8"/>
      <c r="F723" s="8"/>
      <c r="G723" s="20"/>
      <c r="H723" s="8"/>
      <c r="I723" s="8"/>
      <c r="J723" s="8"/>
      <c r="K723" s="20"/>
      <c r="L723" s="8"/>
      <c r="M723" s="8"/>
      <c r="N723" s="8"/>
      <c r="O723" s="20"/>
      <c r="P723" s="8"/>
      <c r="Q723" s="8"/>
      <c r="R723" s="8"/>
      <c r="S723" s="20"/>
      <c r="T723" s="8"/>
      <c r="U723" s="8"/>
      <c r="V723" s="8"/>
      <c r="W723" s="20"/>
      <c r="X723" s="8"/>
      <c r="Y723" s="8"/>
      <c r="Z723" s="8"/>
      <c r="AA723" s="20"/>
      <c r="AB723" s="8"/>
      <c r="AC723" s="8"/>
      <c r="AD723" s="8"/>
      <c r="AE723" s="20"/>
      <c r="AF723" s="8"/>
      <c r="AG723" s="8"/>
      <c r="AH723" s="8"/>
      <c r="AI723" s="20"/>
      <c r="AJ723" s="8"/>
      <c r="AK723" s="8"/>
      <c r="AL723" s="8"/>
      <c r="AM723" s="20"/>
      <c r="AN723" s="8"/>
      <c r="AO723" s="8"/>
      <c r="AP723" s="8"/>
      <c r="AQ723" s="20"/>
      <c r="AR723" s="8"/>
      <c r="AS723" s="8"/>
      <c r="AT723" s="8"/>
      <c r="AU723" s="20"/>
      <c r="AV723" s="8"/>
      <c r="AW723" s="8"/>
      <c r="AX723" s="52"/>
      <c r="AY723" s="1"/>
    </row>
    <row r="724" spans="1:51" x14ac:dyDescent="0.2">
      <c r="A724" s="1"/>
      <c r="B724" s="57" t="str">
        <f>$B$88</f>
        <v>項目32</v>
      </c>
      <c r="C724" s="20"/>
      <c r="D724" s="8"/>
      <c r="E724" s="8"/>
      <c r="F724" s="8"/>
      <c r="G724" s="20"/>
      <c r="H724" s="8"/>
      <c r="I724" s="8"/>
      <c r="J724" s="8"/>
      <c r="K724" s="20"/>
      <c r="L724" s="8"/>
      <c r="M724" s="8"/>
      <c r="N724" s="8"/>
      <c r="O724" s="20"/>
      <c r="P724" s="8"/>
      <c r="Q724" s="8"/>
      <c r="R724" s="8"/>
      <c r="S724" s="20"/>
      <c r="T724" s="8"/>
      <c r="U724" s="8"/>
      <c r="V724" s="8"/>
      <c r="W724" s="20"/>
      <c r="X724" s="8"/>
      <c r="Y724" s="8"/>
      <c r="Z724" s="8"/>
      <c r="AA724" s="20"/>
      <c r="AB724" s="8"/>
      <c r="AC724" s="8"/>
      <c r="AD724" s="8"/>
      <c r="AE724" s="20"/>
      <c r="AF724" s="8"/>
      <c r="AG724" s="8"/>
      <c r="AH724" s="8"/>
      <c r="AI724" s="20"/>
      <c r="AJ724" s="8"/>
      <c r="AK724" s="8"/>
      <c r="AL724" s="8"/>
      <c r="AM724" s="20"/>
      <c r="AN724" s="8"/>
      <c r="AO724" s="8"/>
      <c r="AP724" s="8"/>
      <c r="AQ724" s="20"/>
      <c r="AR724" s="8"/>
      <c r="AS724" s="8"/>
      <c r="AT724" s="8"/>
      <c r="AU724" s="20"/>
      <c r="AV724" s="8"/>
      <c r="AW724" s="8"/>
      <c r="AX724" s="52"/>
      <c r="AY724" s="1"/>
    </row>
    <row r="725" spans="1:51" x14ac:dyDescent="0.2">
      <c r="A725" s="1"/>
      <c r="B725" s="57" t="str">
        <f>$B$89</f>
        <v>項目33</v>
      </c>
      <c r="C725" s="20"/>
      <c r="D725" s="8"/>
      <c r="E725" s="8"/>
      <c r="F725" s="8"/>
      <c r="G725" s="20"/>
      <c r="H725" s="8"/>
      <c r="I725" s="8"/>
      <c r="J725" s="8"/>
      <c r="K725" s="20"/>
      <c r="L725" s="8"/>
      <c r="M725" s="8"/>
      <c r="N725" s="8"/>
      <c r="O725" s="20"/>
      <c r="P725" s="8"/>
      <c r="Q725" s="8"/>
      <c r="R725" s="8"/>
      <c r="S725" s="20"/>
      <c r="T725" s="8"/>
      <c r="U725" s="8"/>
      <c r="V725" s="8"/>
      <c r="W725" s="20"/>
      <c r="X725" s="8"/>
      <c r="Y725" s="8"/>
      <c r="Z725" s="8"/>
      <c r="AA725" s="20"/>
      <c r="AB725" s="8"/>
      <c r="AC725" s="8"/>
      <c r="AD725" s="8"/>
      <c r="AE725" s="20"/>
      <c r="AF725" s="8"/>
      <c r="AG725" s="8"/>
      <c r="AH725" s="8"/>
      <c r="AI725" s="20"/>
      <c r="AJ725" s="8"/>
      <c r="AK725" s="8"/>
      <c r="AL725" s="8"/>
      <c r="AM725" s="20"/>
      <c r="AN725" s="8"/>
      <c r="AO725" s="8"/>
      <c r="AP725" s="8"/>
      <c r="AQ725" s="20"/>
      <c r="AR725" s="8"/>
      <c r="AS725" s="8"/>
      <c r="AT725" s="8"/>
      <c r="AU725" s="20"/>
      <c r="AV725" s="8"/>
      <c r="AW725" s="8"/>
      <c r="AX725" s="52"/>
      <c r="AY725" s="1"/>
    </row>
    <row r="726" spans="1:51" x14ac:dyDescent="0.2">
      <c r="A726" s="1"/>
      <c r="B726" s="57" t="str">
        <f>$B$90</f>
        <v>項目34</v>
      </c>
      <c r="C726" s="20"/>
      <c r="D726" s="8"/>
      <c r="E726" s="8"/>
      <c r="F726" s="8"/>
      <c r="G726" s="20"/>
      <c r="H726" s="8"/>
      <c r="I726" s="8"/>
      <c r="J726" s="8"/>
      <c r="K726" s="20"/>
      <c r="L726" s="8"/>
      <c r="M726" s="8"/>
      <c r="N726" s="8"/>
      <c r="O726" s="20"/>
      <c r="P726" s="8"/>
      <c r="Q726" s="8"/>
      <c r="R726" s="8"/>
      <c r="S726" s="20"/>
      <c r="T726" s="8"/>
      <c r="U726" s="8"/>
      <c r="V726" s="8"/>
      <c r="W726" s="20"/>
      <c r="X726" s="8"/>
      <c r="Y726" s="8"/>
      <c r="Z726" s="8"/>
      <c r="AA726" s="20"/>
      <c r="AB726" s="8"/>
      <c r="AC726" s="8"/>
      <c r="AD726" s="8"/>
      <c r="AE726" s="20"/>
      <c r="AF726" s="8"/>
      <c r="AG726" s="8"/>
      <c r="AH726" s="8"/>
      <c r="AI726" s="20"/>
      <c r="AJ726" s="8"/>
      <c r="AK726" s="8"/>
      <c r="AL726" s="8"/>
      <c r="AM726" s="20"/>
      <c r="AN726" s="8"/>
      <c r="AO726" s="8"/>
      <c r="AP726" s="8"/>
      <c r="AQ726" s="20"/>
      <c r="AR726" s="8"/>
      <c r="AS726" s="8"/>
      <c r="AT726" s="8"/>
      <c r="AU726" s="20"/>
      <c r="AV726" s="8"/>
      <c r="AW726" s="8"/>
      <c r="AX726" s="52"/>
      <c r="AY726" s="1"/>
    </row>
    <row r="727" spans="1:51" x14ac:dyDescent="0.2">
      <c r="A727" s="1"/>
      <c r="B727" s="57" t="str">
        <f>$B$91</f>
        <v>項目35</v>
      </c>
      <c r="C727" s="20"/>
      <c r="D727" s="8"/>
      <c r="E727" s="8"/>
      <c r="F727" s="8"/>
      <c r="G727" s="20"/>
      <c r="H727" s="8"/>
      <c r="I727" s="8"/>
      <c r="J727" s="8"/>
      <c r="K727" s="20"/>
      <c r="L727" s="8"/>
      <c r="M727" s="8"/>
      <c r="N727" s="8"/>
      <c r="O727" s="20"/>
      <c r="P727" s="8"/>
      <c r="Q727" s="8"/>
      <c r="R727" s="8"/>
      <c r="S727" s="20"/>
      <c r="T727" s="8"/>
      <c r="U727" s="8"/>
      <c r="V727" s="8"/>
      <c r="W727" s="20"/>
      <c r="X727" s="8"/>
      <c r="Y727" s="8"/>
      <c r="Z727" s="8"/>
      <c r="AA727" s="20"/>
      <c r="AB727" s="8"/>
      <c r="AC727" s="8"/>
      <c r="AD727" s="8"/>
      <c r="AE727" s="20"/>
      <c r="AF727" s="8"/>
      <c r="AG727" s="8"/>
      <c r="AH727" s="8"/>
      <c r="AI727" s="20"/>
      <c r="AJ727" s="8"/>
      <c r="AK727" s="8"/>
      <c r="AL727" s="8"/>
      <c r="AM727" s="20"/>
      <c r="AN727" s="8"/>
      <c r="AO727" s="8"/>
      <c r="AP727" s="8"/>
      <c r="AQ727" s="20"/>
      <c r="AR727" s="8"/>
      <c r="AS727" s="8"/>
      <c r="AT727" s="8"/>
      <c r="AU727" s="20"/>
      <c r="AV727" s="8"/>
      <c r="AW727" s="8"/>
      <c r="AX727" s="52"/>
      <c r="AY727" s="1"/>
    </row>
    <row r="728" spans="1:51" x14ac:dyDescent="0.2">
      <c r="A728" s="1"/>
      <c r="B728" s="57" t="str">
        <f>$B$92</f>
        <v>項目36</v>
      </c>
      <c r="C728" s="20"/>
      <c r="D728" s="8"/>
      <c r="E728" s="8"/>
      <c r="F728" s="8"/>
      <c r="G728" s="20"/>
      <c r="H728" s="8"/>
      <c r="I728" s="8"/>
      <c r="J728" s="8"/>
      <c r="K728" s="20"/>
      <c r="L728" s="8"/>
      <c r="M728" s="8"/>
      <c r="N728" s="8"/>
      <c r="O728" s="20"/>
      <c r="P728" s="8"/>
      <c r="Q728" s="8"/>
      <c r="R728" s="8"/>
      <c r="S728" s="20"/>
      <c r="T728" s="8"/>
      <c r="U728" s="8"/>
      <c r="V728" s="8"/>
      <c r="W728" s="20"/>
      <c r="X728" s="8"/>
      <c r="Y728" s="8"/>
      <c r="Z728" s="8"/>
      <c r="AA728" s="20"/>
      <c r="AB728" s="8"/>
      <c r="AC728" s="8"/>
      <c r="AD728" s="8"/>
      <c r="AE728" s="20"/>
      <c r="AF728" s="8"/>
      <c r="AG728" s="8"/>
      <c r="AH728" s="8"/>
      <c r="AI728" s="20"/>
      <c r="AJ728" s="8"/>
      <c r="AK728" s="8"/>
      <c r="AL728" s="8"/>
      <c r="AM728" s="20"/>
      <c r="AN728" s="8"/>
      <c r="AO728" s="8"/>
      <c r="AP728" s="8"/>
      <c r="AQ728" s="20"/>
      <c r="AR728" s="8"/>
      <c r="AS728" s="8"/>
      <c r="AT728" s="8"/>
      <c r="AU728" s="20"/>
      <c r="AV728" s="8"/>
      <c r="AW728" s="8"/>
      <c r="AX728" s="52"/>
      <c r="AY728" s="1"/>
    </row>
    <row r="729" spans="1:51" x14ac:dyDescent="0.2">
      <c r="A729" s="1"/>
      <c r="B729" s="57" t="str">
        <f>$B$93</f>
        <v>項目37</v>
      </c>
      <c r="C729" s="20"/>
      <c r="D729" s="8"/>
      <c r="E729" s="8"/>
      <c r="F729" s="8"/>
      <c r="G729" s="20"/>
      <c r="H729" s="8"/>
      <c r="I729" s="8"/>
      <c r="J729" s="8"/>
      <c r="K729" s="20"/>
      <c r="L729" s="8"/>
      <c r="M729" s="8"/>
      <c r="N729" s="8"/>
      <c r="O729" s="20"/>
      <c r="P729" s="8"/>
      <c r="Q729" s="8"/>
      <c r="R729" s="8"/>
      <c r="S729" s="20"/>
      <c r="T729" s="8"/>
      <c r="U729" s="8"/>
      <c r="V729" s="8"/>
      <c r="W729" s="20"/>
      <c r="X729" s="8"/>
      <c r="Y729" s="8"/>
      <c r="Z729" s="8"/>
      <c r="AA729" s="20"/>
      <c r="AB729" s="8"/>
      <c r="AC729" s="8"/>
      <c r="AD729" s="8"/>
      <c r="AE729" s="20"/>
      <c r="AF729" s="8"/>
      <c r="AG729" s="8"/>
      <c r="AH729" s="8"/>
      <c r="AI729" s="20"/>
      <c r="AJ729" s="8"/>
      <c r="AK729" s="8"/>
      <c r="AL729" s="8"/>
      <c r="AM729" s="20"/>
      <c r="AN729" s="8"/>
      <c r="AO729" s="8"/>
      <c r="AP729" s="8"/>
      <c r="AQ729" s="20"/>
      <c r="AR729" s="8"/>
      <c r="AS729" s="8"/>
      <c r="AT729" s="8"/>
      <c r="AU729" s="20"/>
      <c r="AV729" s="8"/>
      <c r="AW729" s="8"/>
      <c r="AX729" s="52"/>
      <c r="AY729" s="1"/>
    </row>
    <row r="730" spans="1:51" x14ac:dyDescent="0.2">
      <c r="A730" s="1"/>
      <c r="B730" s="57" t="str">
        <f>$B$94</f>
        <v>項目38</v>
      </c>
      <c r="C730" s="20"/>
      <c r="D730" s="8"/>
      <c r="E730" s="8"/>
      <c r="F730" s="8"/>
      <c r="G730" s="20"/>
      <c r="H730" s="8"/>
      <c r="I730" s="8"/>
      <c r="J730" s="8"/>
      <c r="K730" s="20"/>
      <c r="L730" s="8"/>
      <c r="M730" s="8"/>
      <c r="N730" s="8"/>
      <c r="O730" s="20"/>
      <c r="P730" s="8"/>
      <c r="Q730" s="8"/>
      <c r="R730" s="8"/>
      <c r="S730" s="20"/>
      <c r="T730" s="8"/>
      <c r="U730" s="8"/>
      <c r="V730" s="8"/>
      <c r="W730" s="20"/>
      <c r="X730" s="8"/>
      <c r="Y730" s="8"/>
      <c r="Z730" s="8"/>
      <c r="AA730" s="20"/>
      <c r="AB730" s="8"/>
      <c r="AC730" s="8"/>
      <c r="AD730" s="8"/>
      <c r="AE730" s="20"/>
      <c r="AF730" s="8"/>
      <c r="AG730" s="8"/>
      <c r="AH730" s="8"/>
      <c r="AI730" s="20"/>
      <c r="AJ730" s="8"/>
      <c r="AK730" s="8"/>
      <c r="AL730" s="8"/>
      <c r="AM730" s="20"/>
      <c r="AN730" s="8"/>
      <c r="AO730" s="8"/>
      <c r="AP730" s="8"/>
      <c r="AQ730" s="20"/>
      <c r="AR730" s="8"/>
      <c r="AS730" s="8"/>
      <c r="AT730" s="8"/>
      <c r="AU730" s="20"/>
      <c r="AV730" s="8"/>
      <c r="AW730" s="8"/>
      <c r="AX730" s="52"/>
      <c r="AY730" s="1"/>
    </row>
    <row r="731" spans="1:51" x14ac:dyDescent="0.2">
      <c r="A731" s="1"/>
      <c r="B731" s="57" t="str">
        <f>$B$95</f>
        <v>項目39</v>
      </c>
      <c r="C731" s="20"/>
      <c r="D731" s="8"/>
      <c r="E731" s="8"/>
      <c r="F731" s="8"/>
      <c r="G731" s="20"/>
      <c r="H731" s="8"/>
      <c r="I731" s="8"/>
      <c r="J731" s="8"/>
      <c r="K731" s="20"/>
      <c r="L731" s="8"/>
      <c r="M731" s="8"/>
      <c r="N731" s="8"/>
      <c r="O731" s="20"/>
      <c r="P731" s="8"/>
      <c r="Q731" s="8"/>
      <c r="R731" s="8"/>
      <c r="S731" s="20"/>
      <c r="T731" s="8"/>
      <c r="U731" s="8"/>
      <c r="V731" s="8"/>
      <c r="W731" s="20"/>
      <c r="X731" s="8"/>
      <c r="Y731" s="8"/>
      <c r="Z731" s="8"/>
      <c r="AA731" s="20"/>
      <c r="AB731" s="8"/>
      <c r="AC731" s="8"/>
      <c r="AD731" s="8"/>
      <c r="AE731" s="20"/>
      <c r="AF731" s="8"/>
      <c r="AG731" s="8"/>
      <c r="AH731" s="8"/>
      <c r="AI731" s="20"/>
      <c r="AJ731" s="8"/>
      <c r="AK731" s="8"/>
      <c r="AL731" s="8"/>
      <c r="AM731" s="20"/>
      <c r="AN731" s="8"/>
      <c r="AO731" s="8"/>
      <c r="AP731" s="8"/>
      <c r="AQ731" s="20"/>
      <c r="AR731" s="8"/>
      <c r="AS731" s="8"/>
      <c r="AT731" s="8"/>
      <c r="AU731" s="20"/>
      <c r="AV731" s="8"/>
      <c r="AW731" s="8"/>
      <c r="AX731" s="52"/>
      <c r="AY731" s="1"/>
    </row>
    <row r="732" spans="1:51" x14ac:dyDescent="0.2">
      <c r="A732" s="1"/>
      <c r="B732" s="57" t="str">
        <f>$B$96</f>
        <v>項目40</v>
      </c>
      <c r="C732" s="20"/>
      <c r="D732" s="8"/>
      <c r="E732" s="8"/>
      <c r="F732" s="8"/>
      <c r="G732" s="20"/>
      <c r="H732" s="8"/>
      <c r="I732" s="8"/>
      <c r="J732" s="8"/>
      <c r="K732" s="20"/>
      <c r="L732" s="8"/>
      <c r="M732" s="8"/>
      <c r="N732" s="8"/>
      <c r="O732" s="20"/>
      <c r="P732" s="8"/>
      <c r="Q732" s="8"/>
      <c r="R732" s="8"/>
      <c r="S732" s="20"/>
      <c r="T732" s="8"/>
      <c r="U732" s="8"/>
      <c r="V732" s="8"/>
      <c r="W732" s="20"/>
      <c r="X732" s="8"/>
      <c r="Y732" s="8"/>
      <c r="Z732" s="8"/>
      <c r="AA732" s="20"/>
      <c r="AB732" s="8"/>
      <c r="AC732" s="8"/>
      <c r="AD732" s="8"/>
      <c r="AE732" s="20"/>
      <c r="AF732" s="8"/>
      <c r="AG732" s="8"/>
      <c r="AH732" s="8"/>
      <c r="AI732" s="20"/>
      <c r="AJ732" s="8"/>
      <c r="AK732" s="8"/>
      <c r="AL732" s="8"/>
      <c r="AM732" s="20"/>
      <c r="AN732" s="8"/>
      <c r="AO732" s="8"/>
      <c r="AP732" s="8"/>
      <c r="AQ732" s="20"/>
      <c r="AR732" s="8"/>
      <c r="AS732" s="8"/>
      <c r="AT732" s="8"/>
      <c r="AU732" s="20"/>
      <c r="AV732" s="8"/>
      <c r="AW732" s="8"/>
      <c r="AX732" s="52"/>
      <c r="AY732" s="1"/>
    </row>
    <row r="733" spans="1:51" x14ac:dyDescent="0.2">
      <c r="A733" s="1"/>
      <c r="B733" s="57" t="str">
        <f>$B$97</f>
        <v>項目41</v>
      </c>
      <c r="C733" s="20"/>
      <c r="D733" s="8"/>
      <c r="E733" s="8"/>
      <c r="F733" s="8"/>
      <c r="G733" s="20"/>
      <c r="H733" s="8"/>
      <c r="I733" s="8"/>
      <c r="J733" s="8"/>
      <c r="K733" s="20"/>
      <c r="L733" s="8"/>
      <c r="M733" s="8"/>
      <c r="N733" s="8"/>
      <c r="O733" s="20"/>
      <c r="P733" s="8"/>
      <c r="Q733" s="8"/>
      <c r="R733" s="8"/>
      <c r="S733" s="20"/>
      <c r="T733" s="8"/>
      <c r="U733" s="8"/>
      <c r="V733" s="8"/>
      <c r="W733" s="20"/>
      <c r="X733" s="8"/>
      <c r="Y733" s="8"/>
      <c r="Z733" s="8"/>
      <c r="AA733" s="20"/>
      <c r="AB733" s="8"/>
      <c r="AC733" s="8"/>
      <c r="AD733" s="8"/>
      <c r="AE733" s="20"/>
      <c r="AF733" s="8"/>
      <c r="AG733" s="8"/>
      <c r="AH733" s="8"/>
      <c r="AI733" s="20"/>
      <c r="AJ733" s="8"/>
      <c r="AK733" s="8"/>
      <c r="AL733" s="8"/>
      <c r="AM733" s="20"/>
      <c r="AN733" s="8"/>
      <c r="AO733" s="8"/>
      <c r="AP733" s="8"/>
      <c r="AQ733" s="20"/>
      <c r="AR733" s="8"/>
      <c r="AS733" s="8"/>
      <c r="AT733" s="8"/>
      <c r="AU733" s="20"/>
      <c r="AV733" s="8"/>
      <c r="AW733" s="8"/>
      <c r="AX733" s="52"/>
      <c r="AY733" s="1"/>
    </row>
    <row r="734" spans="1:51" x14ac:dyDescent="0.2">
      <c r="A734" s="1"/>
      <c r="B734" s="57" t="str">
        <f>$B$98</f>
        <v>項目42</v>
      </c>
      <c r="C734" s="20"/>
      <c r="D734" s="8"/>
      <c r="E734" s="8"/>
      <c r="F734" s="8"/>
      <c r="G734" s="20"/>
      <c r="H734" s="8"/>
      <c r="I734" s="8"/>
      <c r="J734" s="8"/>
      <c r="K734" s="20"/>
      <c r="L734" s="8"/>
      <c r="M734" s="8"/>
      <c r="N734" s="8"/>
      <c r="O734" s="20"/>
      <c r="P734" s="8"/>
      <c r="Q734" s="8"/>
      <c r="R734" s="8"/>
      <c r="S734" s="20"/>
      <c r="T734" s="8"/>
      <c r="U734" s="8"/>
      <c r="V734" s="8"/>
      <c r="W734" s="20"/>
      <c r="X734" s="8"/>
      <c r="Y734" s="8"/>
      <c r="Z734" s="8"/>
      <c r="AA734" s="20"/>
      <c r="AB734" s="8"/>
      <c r="AC734" s="8"/>
      <c r="AD734" s="8"/>
      <c r="AE734" s="20"/>
      <c r="AF734" s="8"/>
      <c r="AG734" s="8"/>
      <c r="AH734" s="8"/>
      <c r="AI734" s="20"/>
      <c r="AJ734" s="8"/>
      <c r="AK734" s="8"/>
      <c r="AL734" s="8"/>
      <c r="AM734" s="20"/>
      <c r="AN734" s="8"/>
      <c r="AO734" s="8"/>
      <c r="AP734" s="8"/>
      <c r="AQ734" s="20"/>
      <c r="AR734" s="8"/>
      <c r="AS734" s="8"/>
      <c r="AT734" s="8"/>
      <c r="AU734" s="20"/>
      <c r="AV734" s="8"/>
      <c r="AW734" s="8"/>
      <c r="AX734" s="52"/>
      <c r="AY734" s="1"/>
    </row>
    <row r="735" spans="1:51" x14ac:dyDescent="0.2">
      <c r="A735" s="1"/>
      <c r="B735" s="57" t="str">
        <f>$B$99</f>
        <v>項目43</v>
      </c>
      <c r="C735" s="20"/>
      <c r="D735" s="8"/>
      <c r="E735" s="8"/>
      <c r="F735" s="8"/>
      <c r="G735" s="20"/>
      <c r="H735" s="8"/>
      <c r="I735" s="8"/>
      <c r="J735" s="8"/>
      <c r="K735" s="20"/>
      <c r="L735" s="8"/>
      <c r="M735" s="8"/>
      <c r="N735" s="8"/>
      <c r="O735" s="20"/>
      <c r="P735" s="8"/>
      <c r="Q735" s="8"/>
      <c r="R735" s="8"/>
      <c r="S735" s="20"/>
      <c r="T735" s="8"/>
      <c r="U735" s="8"/>
      <c r="V735" s="8"/>
      <c r="W735" s="20"/>
      <c r="X735" s="8"/>
      <c r="Y735" s="8"/>
      <c r="Z735" s="8"/>
      <c r="AA735" s="20"/>
      <c r="AB735" s="8"/>
      <c r="AC735" s="8"/>
      <c r="AD735" s="8"/>
      <c r="AE735" s="20"/>
      <c r="AF735" s="8"/>
      <c r="AG735" s="8"/>
      <c r="AH735" s="8"/>
      <c r="AI735" s="20"/>
      <c r="AJ735" s="8"/>
      <c r="AK735" s="8"/>
      <c r="AL735" s="8"/>
      <c r="AM735" s="20"/>
      <c r="AN735" s="8"/>
      <c r="AO735" s="8"/>
      <c r="AP735" s="8"/>
      <c r="AQ735" s="20"/>
      <c r="AR735" s="8"/>
      <c r="AS735" s="8"/>
      <c r="AT735" s="8"/>
      <c r="AU735" s="20"/>
      <c r="AV735" s="8"/>
      <c r="AW735" s="8"/>
      <c r="AX735" s="52"/>
      <c r="AY735" s="1"/>
    </row>
    <row r="736" spans="1:51" x14ac:dyDescent="0.2">
      <c r="A736" s="1"/>
      <c r="B736" s="57" t="str">
        <f>$B$100</f>
        <v>項目44</v>
      </c>
      <c r="C736" s="20"/>
      <c r="D736" s="8"/>
      <c r="E736" s="8"/>
      <c r="F736" s="8"/>
      <c r="G736" s="20"/>
      <c r="H736" s="8"/>
      <c r="I736" s="8"/>
      <c r="J736" s="8"/>
      <c r="K736" s="20"/>
      <c r="L736" s="8"/>
      <c r="M736" s="8"/>
      <c r="N736" s="8"/>
      <c r="O736" s="20"/>
      <c r="P736" s="8"/>
      <c r="Q736" s="8"/>
      <c r="R736" s="8"/>
      <c r="S736" s="20"/>
      <c r="T736" s="8"/>
      <c r="U736" s="8"/>
      <c r="V736" s="8"/>
      <c r="W736" s="20"/>
      <c r="X736" s="8"/>
      <c r="Y736" s="8"/>
      <c r="Z736" s="8"/>
      <c r="AA736" s="20"/>
      <c r="AB736" s="8"/>
      <c r="AC736" s="8"/>
      <c r="AD736" s="8"/>
      <c r="AE736" s="20"/>
      <c r="AF736" s="8"/>
      <c r="AG736" s="8"/>
      <c r="AH736" s="8"/>
      <c r="AI736" s="20"/>
      <c r="AJ736" s="8"/>
      <c r="AK736" s="8"/>
      <c r="AL736" s="8"/>
      <c r="AM736" s="20"/>
      <c r="AN736" s="8"/>
      <c r="AO736" s="8"/>
      <c r="AP736" s="8"/>
      <c r="AQ736" s="20"/>
      <c r="AR736" s="8"/>
      <c r="AS736" s="8"/>
      <c r="AT736" s="8"/>
      <c r="AU736" s="20"/>
      <c r="AV736" s="8"/>
      <c r="AW736" s="8"/>
      <c r="AX736" s="52"/>
      <c r="AY736" s="1"/>
    </row>
    <row r="737" spans="1:51" x14ac:dyDescent="0.2">
      <c r="A737" s="1"/>
      <c r="B737" s="57" t="str">
        <f>$B$101</f>
        <v>項目45</v>
      </c>
      <c r="C737" s="20"/>
      <c r="D737" s="8"/>
      <c r="E737" s="8"/>
      <c r="F737" s="8"/>
      <c r="G737" s="20"/>
      <c r="H737" s="8"/>
      <c r="I737" s="8"/>
      <c r="J737" s="8"/>
      <c r="K737" s="20"/>
      <c r="L737" s="8"/>
      <c r="M737" s="8"/>
      <c r="N737" s="8"/>
      <c r="O737" s="20"/>
      <c r="P737" s="8"/>
      <c r="Q737" s="8"/>
      <c r="R737" s="8"/>
      <c r="S737" s="20"/>
      <c r="T737" s="8"/>
      <c r="U737" s="8"/>
      <c r="V737" s="8"/>
      <c r="W737" s="20"/>
      <c r="X737" s="8"/>
      <c r="Y737" s="8"/>
      <c r="Z737" s="8"/>
      <c r="AA737" s="20"/>
      <c r="AB737" s="8"/>
      <c r="AC737" s="8"/>
      <c r="AD737" s="8"/>
      <c r="AE737" s="20"/>
      <c r="AF737" s="8"/>
      <c r="AG737" s="8"/>
      <c r="AH737" s="8"/>
      <c r="AI737" s="20"/>
      <c r="AJ737" s="8"/>
      <c r="AK737" s="8"/>
      <c r="AL737" s="8"/>
      <c r="AM737" s="20"/>
      <c r="AN737" s="8"/>
      <c r="AO737" s="8"/>
      <c r="AP737" s="8"/>
      <c r="AQ737" s="20"/>
      <c r="AR737" s="8"/>
      <c r="AS737" s="8"/>
      <c r="AT737" s="8"/>
      <c r="AU737" s="20"/>
      <c r="AV737" s="8"/>
      <c r="AW737" s="8"/>
      <c r="AX737" s="52"/>
      <c r="AY737" s="1"/>
    </row>
    <row r="738" spans="1:51" x14ac:dyDescent="0.2">
      <c r="A738" s="1"/>
      <c r="B738" s="57" t="str">
        <f>$B$102</f>
        <v>項目46</v>
      </c>
      <c r="C738" s="20"/>
      <c r="D738" s="8"/>
      <c r="E738" s="8"/>
      <c r="F738" s="8"/>
      <c r="G738" s="20"/>
      <c r="H738" s="8"/>
      <c r="I738" s="8"/>
      <c r="J738" s="8"/>
      <c r="K738" s="20"/>
      <c r="L738" s="8"/>
      <c r="M738" s="8"/>
      <c r="N738" s="8"/>
      <c r="O738" s="20"/>
      <c r="P738" s="8"/>
      <c r="Q738" s="8"/>
      <c r="R738" s="8"/>
      <c r="S738" s="20"/>
      <c r="T738" s="8"/>
      <c r="U738" s="8"/>
      <c r="V738" s="8"/>
      <c r="W738" s="20"/>
      <c r="X738" s="8"/>
      <c r="Y738" s="8"/>
      <c r="Z738" s="8"/>
      <c r="AA738" s="20"/>
      <c r="AB738" s="8"/>
      <c r="AC738" s="8"/>
      <c r="AD738" s="8"/>
      <c r="AE738" s="20"/>
      <c r="AF738" s="8"/>
      <c r="AG738" s="8"/>
      <c r="AH738" s="8"/>
      <c r="AI738" s="20"/>
      <c r="AJ738" s="8"/>
      <c r="AK738" s="8"/>
      <c r="AL738" s="8"/>
      <c r="AM738" s="20"/>
      <c r="AN738" s="8"/>
      <c r="AO738" s="8"/>
      <c r="AP738" s="8"/>
      <c r="AQ738" s="20"/>
      <c r="AR738" s="8"/>
      <c r="AS738" s="8"/>
      <c r="AT738" s="8"/>
      <c r="AU738" s="20"/>
      <c r="AV738" s="8"/>
      <c r="AW738" s="8"/>
      <c r="AX738" s="52"/>
      <c r="AY738" s="1"/>
    </row>
    <row r="739" spans="1:51" x14ac:dyDescent="0.2">
      <c r="A739" s="1"/>
      <c r="B739" s="57" t="str">
        <f>$B$103</f>
        <v>項目47</v>
      </c>
      <c r="C739" s="20"/>
      <c r="D739" s="8"/>
      <c r="E739" s="8"/>
      <c r="F739" s="8"/>
      <c r="G739" s="20"/>
      <c r="H739" s="8"/>
      <c r="I739" s="8"/>
      <c r="J739" s="8"/>
      <c r="K739" s="20"/>
      <c r="L739" s="8"/>
      <c r="M739" s="8"/>
      <c r="N739" s="8"/>
      <c r="O739" s="20"/>
      <c r="P739" s="8"/>
      <c r="Q739" s="8"/>
      <c r="R739" s="8"/>
      <c r="S739" s="20"/>
      <c r="T739" s="8"/>
      <c r="U739" s="8"/>
      <c r="V739" s="8"/>
      <c r="W739" s="20"/>
      <c r="X739" s="8"/>
      <c r="Y739" s="8"/>
      <c r="Z739" s="8"/>
      <c r="AA739" s="20"/>
      <c r="AB739" s="8"/>
      <c r="AC739" s="8"/>
      <c r="AD739" s="8"/>
      <c r="AE739" s="20"/>
      <c r="AF739" s="8"/>
      <c r="AG739" s="8"/>
      <c r="AH739" s="8"/>
      <c r="AI739" s="20"/>
      <c r="AJ739" s="8"/>
      <c r="AK739" s="8"/>
      <c r="AL739" s="8"/>
      <c r="AM739" s="20"/>
      <c r="AN739" s="8"/>
      <c r="AO739" s="8"/>
      <c r="AP739" s="8"/>
      <c r="AQ739" s="20"/>
      <c r="AR739" s="8"/>
      <c r="AS739" s="8"/>
      <c r="AT739" s="8"/>
      <c r="AU739" s="20"/>
      <c r="AV739" s="8"/>
      <c r="AW739" s="8"/>
      <c r="AX739" s="52"/>
      <c r="AY739" s="1"/>
    </row>
    <row r="740" spans="1:51" x14ac:dyDescent="0.2">
      <c r="A740" s="1"/>
      <c r="B740" s="57" t="str">
        <f>$B$104</f>
        <v>項目48</v>
      </c>
      <c r="C740" s="20"/>
      <c r="D740" s="8"/>
      <c r="E740" s="8"/>
      <c r="F740" s="8"/>
      <c r="G740" s="20"/>
      <c r="H740" s="8"/>
      <c r="I740" s="8"/>
      <c r="J740" s="8"/>
      <c r="K740" s="20"/>
      <c r="L740" s="8"/>
      <c r="M740" s="8"/>
      <c r="N740" s="8"/>
      <c r="O740" s="20"/>
      <c r="P740" s="8"/>
      <c r="Q740" s="8"/>
      <c r="R740" s="8"/>
      <c r="S740" s="20"/>
      <c r="T740" s="8"/>
      <c r="U740" s="8"/>
      <c r="V740" s="8"/>
      <c r="W740" s="20"/>
      <c r="X740" s="8"/>
      <c r="Y740" s="8"/>
      <c r="Z740" s="8"/>
      <c r="AA740" s="20"/>
      <c r="AB740" s="8"/>
      <c r="AC740" s="8"/>
      <c r="AD740" s="8"/>
      <c r="AE740" s="20"/>
      <c r="AF740" s="8"/>
      <c r="AG740" s="8"/>
      <c r="AH740" s="8"/>
      <c r="AI740" s="20"/>
      <c r="AJ740" s="8"/>
      <c r="AK740" s="8"/>
      <c r="AL740" s="8"/>
      <c r="AM740" s="20"/>
      <c r="AN740" s="8"/>
      <c r="AO740" s="8"/>
      <c r="AP740" s="8"/>
      <c r="AQ740" s="20"/>
      <c r="AR740" s="8"/>
      <c r="AS740" s="8"/>
      <c r="AT740" s="8"/>
      <c r="AU740" s="20"/>
      <c r="AV740" s="8"/>
      <c r="AW740" s="8"/>
      <c r="AX740" s="52"/>
      <c r="AY740" s="1"/>
    </row>
    <row r="741" spans="1:51" x14ac:dyDescent="0.2">
      <c r="A741" s="1"/>
      <c r="B741" s="57" t="str">
        <f>$B$105</f>
        <v>項目49</v>
      </c>
      <c r="C741" s="20"/>
      <c r="D741" s="8"/>
      <c r="E741" s="8"/>
      <c r="F741" s="8"/>
      <c r="G741" s="20"/>
      <c r="H741" s="8"/>
      <c r="I741" s="8"/>
      <c r="J741" s="8"/>
      <c r="K741" s="20"/>
      <c r="L741" s="8"/>
      <c r="M741" s="8"/>
      <c r="N741" s="8"/>
      <c r="O741" s="20"/>
      <c r="P741" s="8"/>
      <c r="Q741" s="8"/>
      <c r="R741" s="8"/>
      <c r="S741" s="20"/>
      <c r="T741" s="8"/>
      <c r="U741" s="8"/>
      <c r="V741" s="8"/>
      <c r="W741" s="20"/>
      <c r="X741" s="8"/>
      <c r="Y741" s="8"/>
      <c r="Z741" s="8"/>
      <c r="AA741" s="20"/>
      <c r="AB741" s="8"/>
      <c r="AC741" s="8"/>
      <c r="AD741" s="8"/>
      <c r="AE741" s="20"/>
      <c r="AF741" s="8"/>
      <c r="AG741" s="8"/>
      <c r="AH741" s="8"/>
      <c r="AI741" s="20"/>
      <c r="AJ741" s="8"/>
      <c r="AK741" s="8"/>
      <c r="AL741" s="8"/>
      <c r="AM741" s="20"/>
      <c r="AN741" s="8"/>
      <c r="AO741" s="8"/>
      <c r="AP741" s="8"/>
      <c r="AQ741" s="20"/>
      <c r="AR741" s="8"/>
      <c r="AS741" s="8"/>
      <c r="AT741" s="8"/>
      <c r="AU741" s="20"/>
      <c r="AV741" s="8"/>
      <c r="AW741" s="8"/>
      <c r="AX741" s="52"/>
      <c r="AY741" s="1"/>
    </row>
    <row r="742" spans="1:51" x14ac:dyDescent="0.2">
      <c r="A742" s="1"/>
      <c r="B742" s="58" t="str">
        <f>$B$106</f>
        <v>項目50</v>
      </c>
      <c r="C742" s="21"/>
      <c r="D742" s="7"/>
      <c r="E742" s="7"/>
      <c r="F742" s="7"/>
      <c r="G742" s="21"/>
      <c r="H742" s="7"/>
      <c r="I742" s="7"/>
      <c r="J742" s="7"/>
      <c r="K742" s="21"/>
      <c r="L742" s="7"/>
      <c r="M742" s="7"/>
      <c r="N742" s="7"/>
      <c r="O742" s="21"/>
      <c r="P742" s="7"/>
      <c r="Q742" s="7"/>
      <c r="R742" s="7"/>
      <c r="S742" s="21"/>
      <c r="T742" s="7"/>
      <c r="U742" s="7"/>
      <c r="V742" s="7"/>
      <c r="W742" s="21"/>
      <c r="X742" s="7"/>
      <c r="Y742" s="7"/>
      <c r="Z742" s="7"/>
      <c r="AA742" s="21"/>
      <c r="AB742" s="7"/>
      <c r="AC742" s="7"/>
      <c r="AD742" s="7"/>
      <c r="AE742" s="21"/>
      <c r="AF742" s="7"/>
      <c r="AG742" s="7"/>
      <c r="AH742" s="7"/>
      <c r="AI742" s="21"/>
      <c r="AJ742" s="7"/>
      <c r="AK742" s="7"/>
      <c r="AL742" s="7"/>
      <c r="AM742" s="21"/>
      <c r="AN742" s="7"/>
      <c r="AO742" s="7"/>
      <c r="AP742" s="7"/>
      <c r="AQ742" s="21"/>
      <c r="AR742" s="7"/>
      <c r="AS742" s="7"/>
      <c r="AT742" s="7"/>
      <c r="AU742" s="21"/>
      <c r="AV742" s="7"/>
      <c r="AW742" s="7"/>
      <c r="AX742" s="54"/>
      <c r="AY742" s="1"/>
    </row>
    <row r="743" spans="1:51" s="76" customFormat="1" x14ac:dyDescent="0.2">
      <c r="A743" s="5"/>
      <c r="B743" s="5"/>
      <c r="C743" s="26"/>
      <c r="D743" s="26"/>
      <c r="E743" s="26"/>
      <c r="F743" s="2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</row>
    <row r="744" spans="1:51" ht="10.5" customHeight="1" x14ac:dyDescent="0.2">
      <c r="A744" s="1"/>
      <c r="B744" s="358" t="s">
        <v>53</v>
      </c>
      <c r="C744" s="15" t="str">
        <f>INDEX(INFO!$AC$4:$AN$5,1,DATA!C$213+1)</f>
        <v>4月</v>
      </c>
      <c r="D744" s="4"/>
      <c r="E744" s="4"/>
      <c r="F744" s="16"/>
      <c r="G744" s="15" t="str">
        <f>INDEX(INFO!$AC$4:$AN$5,1,DATA!G$213+1)</f>
        <v>5月</v>
      </c>
      <c r="H744" s="4"/>
      <c r="I744" s="4"/>
      <c r="J744" s="16"/>
      <c r="K744" s="15" t="str">
        <f>INDEX(INFO!$AC$4:$AN$5,1,DATA!K$213+1)</f>
        <v>6月</v>
      </c>
      <c r="L744" s="4"/>
      <c r="M744" s="4"/>
      <c r="N744" s="16"/>
      <c r="O744" s="15" t="str">
        <f>INDEX(INFO!$AC$4:$AN$5,1,DATA!O$213+1)</f>
        <v>7月</v>
      </c>
      <c r="P744" s="4"/>
      <c r="Q744" s="4"/>
      <c r="R744" s="16"/>
      <c r="S744" s="15" t="str">
        <f>INDEX(INFO!$AC$4:$AN$5,1,DATA!S$213+1)</f>
        <v>8月</v>
      </c>
      <c r="T744" s="4"/>
      <c r="U744" s="4"/>
      <c r="V744" s="16"/>
      <c r="W744" s="15" t="str">
        <f>INDEX(INFO!$AC$4:$AN$5,1,DATA!W$213+1)</f>
        <v>9月</v>
      </c>
      <c r="X744" s="4"/>
      <c r="Y744" s="4"/>
      <c r="Z744" s="16"/>
      <c r="AA744" s="15" t="str">
        <f>INDEX(INFO!$AC$4:$AN$5,1,DATA!AA$213+1)</f>
        <v>10月</v>
      </c>
      <c r="AB744" s="4"/>
      <c r="AC744" s="4"/>
      <c r="AD744" s="16"/>
      <c r="AE744" s="15" t="str">
        <f>INDEX(INFO!$AC$4:$AN$5,1,DATA!AE$213+1)</f>
        <v>11月</v>
      </c>
      <c r="AF744" s="4"/>
      <c r="AG744" s="4"/>
      <c r="AH744" s="16"/>
      <c r="AI744" s="15" t="str">
        <f>INDEX(INFO!$AC$4:$AN$5,1,DATA!AI$213+1)</f>
        <v>12月</v>
      </c>
      <c r="AJ744" s="4"/>
      <c r="AK744" s="4"/>
      <c r="AL744" s="16"/>
      <c r="AM744" s="15" t="str">
        <f>INDEX(INFO!$AC$4:$AN$5,1,DATA!AM$213+1)</f>
        <v>1月</v>
      </c>
      <c r="AN744" s="4"/>
      <c r="AO744" s="4"/>
      <c r="AP744" s="16"/>
      <c r="AQ744" s="15" t="str">
        <f>INDEX(INFO!$AC$4:$AN$5,1,DATA!AQ$213+1)</f>
        <v>2月</v>
      </c>
      <c r="AR744" s="4"/>
      <c r="AS744" s="4"/>
      <c r="AT744" s="16"/>
      <c r="AU744" s="15" t="str">
        <f>INDEX(INFO!$AC$4:$AN$5,1,DATA!AU$213+1)</f>
        <v>3月</v>
      </c>
      <c r="AV744" s="4"/>
      <c r="AW744" s="4"/>
      <c r="AX744" s="16"/>
      <c r="AY744" s="1"/>
    </row>
    <row r="745" spans="1:51" ht="10.5" customHeight="1" x14ac:dyDescent="0.2">
      <c r="A745" s="1"/>
      <c r="B745" s="359"/>
      <c r="C745" s="14" t="s">
        <v>0</v>
      </c>
      <c r="D745" s="13" t="s">
        <v>1</v>
      </c>
      <c r="E745" s="12" t="s">
        <v>2</v>
      </c>
      <c r="F745" s="17" t="s">
        <v>3</v>
      </c>
      <c r="G745" s="14" t="s">
        <v>0</v>
      </c>
      <c r="H745" s="13" t="s">
        <v>1</v>
      </c>
      <c r="I745" s="12" t="s">
        <v>2</v>
      </c>
      <c r="J745" s="17" t="s">
        <v>3</v>
      </c>
      <c r="K745" s="14" t="s">
        <v>0</v>
      </c>
      <c r="L745" s="13" t="s">
        <v>1</v>
      </c>
      <c r="M745" s="12" t="s">
        <v>2</v>
      </c>
      <c r="N745" s="17" t="s">
        <v>3</v>
      </c>
      <c r="O745" s="14" t="s">
        <v>0</v>
      </c>
      <c r="P745" s="13" t="s">
        <v>1</v>
      </c>
      <c r="Q745" s="12" t="s">
        <v>2</v>
      </c>
      <c r="R745" s="17" t="s">
        <v>3</v>
      </c>
      <c r="S745" s="14" t="s">
        <v>0</v>
      </c>
      <c r="T745" s="13" t="s">
        <v>1</v>
      </c>
      <c r="U745" s="12" t="s">
        <v>2</v>
      </c>
      <c r="V745" s="17" t="s">
        <v>3</v>
      </c>
      <c r="W745" s="14" t="s">
        <v>0</v>
      </c>
      <c r="X745" s="13" t="s">
        <v>1</v>
      </c>
      <c r="Y745" s="12" t="s">
        <v>2</v>
      </c>
      <c r="Z745" s="17" t="s">
        <v>3</v>
      </c>
      <c r="AA745" s="14" t="s">
        <v>0</v>
      </c>
      <c r="AB745" s="13" t="s">
        <v>1</v>
      </c>
      <c r="AC745" s="12" t="s">
        <v>2</v>
      </c>
      <c r="AD745" s="17" t="s">
        <v>3</v>
      </c>
      <c r="AE745" s="14" t="s">
        <v>0</v>
      </c>
      <c r="AF745" s="13" t="s">
        <v>1</v>
      </c>
      <c r="AG745" s="12" t="s">
        <v>2</v>
      </c>
      <c r="AH745" s="17" t="s">
        <v>3</v>
      </c>
      <c r="AI745" s="14" t="s">
        <v>0</v>
      </c>
      <c r="AJ745" s="13" t="s">
        <v>1</v>
      </c>
      <c r="AK745" s="12" t="s">
        <v>2</v>
      </c>
      <c r="AL745" s="17" t="s">
        <v>3</v>
      </c>
      <c r="AM745" s="14" t="s">
        <v>0</v>
      </c>
      <c r="AN745" s="13" t="s">
        <v>1</v>
      </c>
      <c r="AO745" s="12" t="s">
        <v>2</v>
      </c>
      <c r="AP745" s="17" t="s">
        <v>3</v>
      </c>
      <c r="AQ745" s="14" t="s">
        <v>0</v>
      </c>
      <c r="AR745" s="13" t="s">
        <v>1</v>
      </c>
      <c r="AS745" s="12" t="s">
        <v>2</v>
      </c>
      <c r="AT745" s="17" t="s">
        <v>3</v>
      </c>
      <c r="AU745" s="14" t="s">
        <v>0</v>
      </c>
      <c r="AV745" s="13" t="s">
        <v>1</v>
      </c>
      <c r="AW745" s="12" t="s">
        <v>2</v>
      </c>
      <c r="AX745" s="37" t="s">
        <v>3</v>
      </c>
      <c r="AY745" s="1"/>
    </row>
    <row r="746" spans="1:51" x14ac:dyDescent="0.2">
      <c r="A746" s="1"/>
      <c r="B746" s="61" t="str">
        <f>$B$57</f>
        <v>加工食品</v>
      </c>
      <c r="C746" s="23"/>
      <c r="D746" s="9"/>
      <c r="E746" s="9"/>
      <c r="F746" s="9"/>
      <c r="G746" s="23">
        <v>18943231.932700001</v>
      </c>
      <c r="H746" s="9">
        <v>3449203383.7592001</v>
      </c>
      <c r="I746" s="9">
        <v>0</v>
      </c>
      <c r="J746" s="9">
        <v>3683452497.1089001</v>
      </c>
      <c r="K746" s="23">
        <v>18986524.2656</v>
      </c>
      <c r="L746" s="9">
        <v>3470342355.8818998</v>
      </c>
      <c r="M746" s="9">
        <v>0</v>
      </c>
      <c r="N746" s="9">
        <v>3744906850.2407999</v>
      </c>
      <c r="O746" s="23">
        <v>19083383.089499999</v>
      </c>
      <c r="P746" s="9">
        <v>3492858483.7880998</v>
      </c>
      <c r="Q746" s="9">
        <v>0</v>
      </c>
      <c r="R746" s="9">
        <v>3854468050.1043</v>
      </c>
      <c r="S746" s="23">
        <v>18979490.328200001</v>
      </c>
      <c r="T746" s="9">
        <v>3479667683.4867001</v>
      </c>
      <c r="U746" s="9">
        <v>0</v>
      </c>
      <c r="V746" s="9">
        <v>3856938968.4861002</v>
      </c>
      <c r="W746" s="23">
        <v>18938619.007599998</v>
      </c>
      <c r="X746" s="9">
        <v>3481893930.6345</v>
      </c>
      <c r="Y746" s="9">
        <v>0</v>
      </c>
      <c r="Z746" s="9">
        <v>3750955848.2744002</v>
      </c>
      <c r="AA746" s="23">
        <v>20619806.385200001</v>
      </c>
      <c r="AB746" s="9">
        <v>3828034685.3504</v>
      </c>
      <c r="AC746" s="9">
        <v>0</v>
      </c>
      <c r="AD746" s="9">
        <v>3941238242.6044998</v>
      </c>
      <c r="AE746" s="23">
        <v>19739836.7053</v>
      </c>
      <c r="AF746" s="9">
        <v>3685700739.3207998</v>
      </c>
      <c r="AG746" s="9">
        <v>0</v>
      </c>
      <c r="AH746" s="9">
        <v>3804826334.1599998</v>
      </c>
      <c r="AI746" s="23">
        <v>21686252.374000002</v>
      </c>
      <c r="AJ746" s="9">
        <v>4519078334.2188997</v>
      </c>
      <c r="AK746" s="9">
        <v>0</v>
      </c>
      <c r="AL746" s="9">
        <v>4385435237.5033998</v>
      </c>
      <c r="AM746" s="23">
        <v>19071086.969099998</v>
      </c>
      <c r="AN746" s="9">
        <v>3555101107.4972</v>
      </c>
      <c r="AO746" s="9">
        <v>0</v>
      </c>
      <c r="AP746" s="9">
        <v>3671151812.2908001</v>
      </c>
      <c r="AQ746" s="23">
        <v>18286834.916099999</v>
      </c>
      <c r="AR746" s="9">
        <v>3393521949.6582999</v>
      </c>
      <c r="AS746" s="9">
        <v>0</v>
      </c>
      <c r="AT746" s="9">
        <v>3438255468.9203</v>
      </c>
      <c r="AU746" s="23">
        <v>19846388.187199999</v>
      </c>
      <c r="AV746" s="9">
        <v>3642560458.1854</v>
      </c>
      <c r="AW746" s="9">
        <v>0</v>
      </c>
      <c r="AX746" s="53">
        <v>3678417811.5535998</v>
      </c>
      <c r="AY746" s="1"/>
    </row>
    <row r="747" spans="1:51" x14ac:dyDescent="0.2">
      <c r="A747" s="1"/>
      <c r="B747" s="57" t="str">
        <f>$B$58</f>
        <v>生鮮食品</v>
      </c>
      <c r="C747" s="20"/>
      <c r="D747" s="8"/>
      <c r="E747" s="8"/>
      <c r="F747" s="8"/>
      <c r="G747" s="20">
        <v>4600448.1217</v>
      </c>
      <c r="H747" s="8">
        <v>588844642.33659995</v>
      </c>
      <c r="I747" s="8">
        <v>0</v>
      </c>
      <c r="J747" s="8">
        <v>323912595.58850002</v>
      </c>
      <c r="K747" s="20">
        <v>4517218.6030999999</v>
      </c>
      <c r="L747" s="8">
        <v>608911955.59909999</v>
      </c>
      <c r="M747" s="8">
        <v>0</v>
      </c>
      <c r="N747" s="8">
        <v>358157137.3628</v>
      </c>
      <c r="O747" s="20">
        <v>4282007.7703</v>
      </c>
      <c r="P747" s="8">
        <v>566002398.17929995</v>
      </c>
      <c r="Q747" s="8">
        <v>0</v>
      </c>
      <c r="R747" s="8">
        <v>329182215.00230002</v>
      </c>
      <c r="S747" s="20">
        <v>4318767.6497</v>
      </c>
      <c r="T747" s="8">
        <v>558252972.2845</v>
      </c>
      <c r="U747" s="8">
        <v>0</v>
      </c>
      <c r="V747" s="8">
        <v>333480414.2335</v>
      </c>
      <c r="W747" s="20">
        <v>4434228.9652000004</v>
      </c>
      <c r="X747" s="8">
        <v>575165746.63530004</v>
      </c>
      <c r="Y747" s="8">
        <v>0</v>
      </c>
      <c r="Z747" s="8">
        <v>347958799.0679</v>
      </c>
      <c r="AA747" s="20">
        <v>4994283.3586999997</v>
      </c>
      <c r="AB747" s="8">
        <v>678451212.88680005</v>
      </c>
      <c r="AC747" s="8">
        <v>0</v>
      </c>
      <c r="AD747" s="8">
        <v>364304375.36330003</v>
      </c>
      <c r="AE747" s="20">
        <v>4716794.0427999999</v>
      </c>
      <c r="AF747" s="8">
        <v>658499341.59029996</v>
      </c>
      <c r="AG747" s="8">
        <v>0</v>
      </c>
      <c r="AH747" s="8">
        <v>360612526.8064</v>
      </c>
      <c r="AI747" s="20">
        <v>4891467.9873000002</v>
      </c>
      <c r="AJ747" s="8">
        <v>743708937.94780004</v>
      </c>
      <c r="AK747" s="8">
        <v>0</v>
      </c>
      <c r="AL747" s="8">
        <v>370504167.2992</v>
      </c>
      <c r="AM747" s="20">
        <v>4745225.3973000003</v>
      </c>
      <c r="AN747" s="8">
        <v>691697966.87969995</v>
      </c>
      <c r="AO747" s="8">
        <v>0</v>
      </c>
      <c r="AP747" s="8">
        <v>376474728.3057</v>
      </c>
      <c r="AQ747" s="20">
        <v>4532714.0171999997</v>
      </c>
      <c r="AR747" s="8">
        <v>647504767.03390002</v>
      </c>
      <c r="AS747" s="8">
        <v>0</v>
      </c>
      <c r="AT747" s="8">
        <v>374860219.91049999</v>
      </c>
      <c r="AU747" s="20">
        <v>4862487.8064000001</v>
      </c>
      <c r="AV747" s="8">
        <v>674886059.72790003</v>
      </c>
      <c r="AW747" s="8">
        <v>0</v>
      </c>
      <c r="AX747" s="52">
        <v>372159793.34609997</v>
      </c>
      <c r="AY747" s="1"/>
    </row>
    <row r="748" spans="1:51" x14ac:dyDescent="0.2">
      <c r="A748" s="1"/>
      <c r="B748" s="57" t="str">
        <f>$B$59</f>
        <v>菓子類</v>
      </c>
      <c r="C748" s="20"/>
      <c r="D748" s="8"/>
      <c r="E748" s="8"/>
      <c r="F748" s="8"/>
      <c r="G748" s="20">
        <v>8660321.9674999993</v>
      </c>
      <c r="H748" s="8">
        <v>1206142504.066</v>
      </c>
      <c r="I748" s="8">
        <v>0</v>
      </c>
      <c r="J748" s="8">
        <v>1082171541.6149001</v>
      </c>
      <c r="K748" s="20">
        <v>8313808.9568999996</v>
      </c>
      <c r="L748" s="8">
        <v>1145998381.483</v>
      </c>
      <c r="M748" s="8">
        <v>0</v>
      </c>
      <c r="N748" s="8">
        <v>1060949007.9888</v>
      </c>
      <c r="O748" s="20">
        <v>8695796.5208999999</v>
      </c>
      <c r="P748" s="8">
        <v>1188741073.8329</v>
      </c>
      <c r="Q748" s="8">
        <v>0</v>
      </c>
      <c r="R748" s="8">
        <v>1178217006.0053999</v>
      </c>
      <c r="S748" s="20">
        <v>8195583.4999000002</v>
      </c>
      <c r="T748" s="8">
        <v>1138121363.7191</v>
      </c>
      <c r="U748" s="8">
        <v>0</v>
      </c>
      <c r="V748" s="8">
        <v>1088218500.1498001</v>
      </c>
      <c r="W748" s="20">
        <v>7624857.6497999998</v>
      </c>
      <c r="X748" s="8">
        <v>1071721140.7125</v>
      </c>
      <c r="Y748" s="8">
        <v>0</v>
      </c>
      <c r="Z748" s="8">
        <v>959243922.58850002</v>
      </c>
      <c r="AA748" s="20">
        <v>7991927.0686999997</v>
      </c>
      <c r="AB748" s="8">
        <v>1128466888.5062001</v>
      </c>
      <c r="AC748" s="8">
        <v>0</v>
      </c>
      <c r="AD748" s="8">
        <v>935288017.87039995</v>
      </c>
      <c r="AE748" s="20">
        <v>7598892.2663000003</v>
      </c>
      <c r="AF748" s="8">
        <v>1080648647.8740001</v>
      </c>
      <c r="AG748" s="8">
        <v>0</v>
      </c>
      <c r="AH748" s="8">
        <v>865148509.29400003</v>
      </c>
      <c r="AI748" s="20">
        <v>8044802.8448999999</v>
      </c>
      <c r="AJ748" s="8">
        <v>1256459685.4769001</v>
      </c>
      <c r="AK748" s="8">
        <v>0</v>
      </c>
      <c r="AL748" s="8">
        <v>908999856.63789999</v>
      </c>
      <c r="AM748" s="20">
        <v>7605614.4918</v>
      </c>
      <c r="AN748" s="8">
        <v>1114088896.2147</v>
      </c>
      <c r="AO748" s="8">
        <v>0</v>
      </c>
      <c r="AP748" s="8">
        <v>881602353.90509999</v>
      </c>
      <c r="AQ748" s="20">
        <v>7777435.0190000003</v>
      </c>
      <c r="AR748" s="8">
        <v>1123025488.7420001</v>
      </c>
      <c r="AS748" s="8">
        <v>0</v>
      </c>
      <c r="AT748" s="8">
        <v>855411269.50769997</v>
      </c>
      <c r="AU748" s="20">
        <v>8349216.7895999998</v>
      </c>
      <c r="AV748" s="8">
        <v>1198393467.6373999</v>
      </c>
      <c r="AW748" s="8">
        <v>0</v>
      </c>
      <c r="AX748" s="52">
        <v>944404655.15219998</v>
      </c>
      <c r="AY748" s="1"/>
    </row>
    <row r="749" spans="1:51" x14ac:dyDescent="0.2">
      <c r="A749" s="1"/>
      <c r="B749" s="57" t="str">
        <f>$B$60</f>
        <v>項目4</v>
      </c>
      <c r="C749" s="20"/>
      <c r="D749" s="8"/>
      <c r="E749" s="8"/>
      <c r="F749" s="8"/>
      <c r="G749" s="20"/>
      <c r="H749" s="8"/>
      <c r="I749" s="8"/>
      <c r="J749" s="8"/>
      <c r="K749" s="20"/>
      <c r="L749" s="8"/>
      <c r="M749" s="8"/>
      <c r="N749" s="8"/>
      <c r="O749" s="20"/>
      <c r="P749" s="8"/>
      <c r="Q749" s="8"/>
      <c r="R749" s="8"/>
      <c r="S749" s="20"/>
      <c r="T749" s="8"/>
      <c r="U749" s="8"/>
      <c r="V749" s="8"/>
      <c r="W749" s="20"/>
      <c r="X749" s="8"/>
      <c r="Y749" s="8"/>
      <c r="Z749" s="8"/>
      <c r="AA749" s="20"/>
      <c r="AB749" s="8"/>
      <c r="AC749" s="8"/>
      <c r="AD749" s="8"/>
      <c r="AE749" s="20"/>
      <c r="AF749" s="8"/>
      <c r="AG749" s="8"/>
      <c r="AH749" s="8"/>
      <c r="AI749" s="20"/>
      <c r="AJ749" s="8"/>
      <c r="AK749" s="8"/>
      <c r="AL749" s="8"/>
      <c r="AM749" s="20"/>
      <c r="AN749" s="8"/>
      <c r="AO749" s="8"/>
      <c r="AP749" s="8"/>
      <c r="AQ749" s="20"/>
      <c r="AR749" s="8"/>
      <c r="AS749" s="8"/>
      <c r="AT749" s="8"/>
      <c r="AU749" s="20"/>
      <c r="AV749" s="8"/>
      <c r="AW749" s="8"/>
      <c r="AX749" s="52"/>
      <c r="AY749" s="1"/>
    </row>
    <row r="750" spans="1:51" x14ac:dyDescent="0.2">
      <c r="A750" s="1"/>
      <c r="B750" s="57" t="str">
        <f>$B$61</f>
        <v>項目5</v>
      </c>
      <c r="C750" s="20"/>
      <c r="D750" s="8"/>
      <c r="E750" s="8"/>
      <c r="F750" s="8"/>
      <c r="G750" s="20"/>
      <c r="H750" s="8"/>
      <c r="I750" s="8"/>
      <c r="J750" s="8"/>
      <c r="K750" s="20"/>
      <c r="L750" s="8"/>
      <c r="M750" s="8"/>
      <c r="N750" s="8"/>
      <c r="O750" s="20"/>
      <c r="P750" s="8"/>
      <c r="Q750" s="8"/>
      <c r="R750" s="8"/>
      <c r="S750" s="20"/>
      <c r="T750" s="8"/>
      <c r="U750" s="8"/>
      <c r="V750" s="8"/>
      <c r="W750" s="20"/>
      <c r="X750" s="8"/>
      <c r="Y750" s="8"/>
      <c r="Z750" s="8"/>
      <c r="AA750" s="20"/>
      <c r="AB750" s="8"/>
      <c r="AC750" s="8"/>
      <c r="AD750" s="8"/>
      <c r="AE750" s="20"/>
      <c r="AF750" s="8"/>
      <c r="AG750" s="8"/>
      <c r="AH750" s="8"/>
      <c r="AI750" s="20"/>
      <c r="AJ750" s="8"/>
      <c r="AK750" s="8"/>
      <c r="AL750" s="8"/>
      <c r="AM750" s="20"/>
      <c r="AN750" s="8"/>
      <c r="AO750" s="8"/>
      <c r="AP750" s="8"/>
      <c r="AQ750" s="20"/>
      <c r="AR750" s="8"/>
      <c r="AS750" s="8"/>
      <c r="AT750" s="8"/>
      <c r="AU750" s="20"/>
      <c r="AV750" s="8"/>
      <c r="AW750" s="8"/>
      <c r="AX750" s="52"/>
      <c r="AY750" s="1"/>
    </row>
    <row r="751" spans="1:51" x14ac:dyDescent="0.2">
      <c r="A751" s="1"/>
      <c r="B751" s="57" t="str">
        <f>$B$62</f>
        <v>項目6</v>
      </c>
      <c r="C751" s="20"/>
      <c r="D751" s="8"/>
      <c r="E751" s="8"/>
      <c r="F751" s="8"/>
      <c r="G751" s="20"/>
      <c r="H751" s="8"/>
      <c r="I751" s="8"/>
      <c r="J751" s="8"/>
      <c r="K751" s="20"/>
      <c r="L751" s="8"/>
      <c r="M751" s="8"/>
      <c r="N751" s="8"/>
      <c r="O751" s="20"/>
      <c r="P751" s="8"/>
      <c r="Q751" s="8"/>
      <c r="R751" s="8"/>
      <c r="S751" s="20"/>
      <c r="T751" s="8"/>
      <c r="U751" s="8"/>
      <c r="V751" s="8"/>
      <c r="W751" s="20"/>
      <c r="X751" s="8"/>
      <c r="Y751" s="8"/>
      <c r="Z751" s="8"/>
      <c r="AA751" s="20"/>
      <c r="AB751" s="8"/>
      <c r="AC751" s="8"/>
      <c r="AD751" s="8"/>
      <c r="AE751" s="20"/>
      <c r="AF751" s="8"/>
      <c r="AG751" s="8"/>
      <c r="AH751" s="8"/>
      <c r="AI751" s="20"/>
      <c r="AJ751" s="8"/>
      <c r="AK751" s="8"/>
      <c r="AL751" s="8"/>
      <c r="AM751" s="20"/>
      <c r="AN751" s="8"/>
      <c r="AO751" s="8"/>
      <c r="AP751" s="8"/>
      <c r="AQ751" s="20"/>
      <c r="AR751" s="8"/>
      <c r="AS751" s="8"/>
      <c r="AT751" s="8"/>
      <c r="AU751" s="20"/>
      <c r="AV751" s="8"/>
      <c r="AW751" s="8"/>
      <c r="AX751" s="52"/>
      <c r="AY751" s="1"/>
    </row>
    <row r="752" spans="1:51" x14ac:dyDescent="0.2">
      <c r="A752" s="1"/>
      <c r="B752" s="57" t="str">
        <f>$B$63</f>
        <v>項目7</v>
      </c>
      <c r="C752" s="20"/>
      <c r="D752" s="8"/>
      <c r="E752" s="8"/>
      <c r="F752" s="8"/>
      <c r="G752" s="20"/>
      <c r="H752" s="8"/>
      <c r="I752" s="8"/>
      <c r="J752" s="8"/>
      <c r="K752" s="20"/>
      <c r="L752" s="8"/>
      <c r="M752" s="8"/>
      <c r="N752" s="8"/>
      <c r="O752" s="20"/>
      <c r="P752" s="8"/>
      <c r="Q752" s="8"/>
      <c r="R752" s="8"/>
      <c r="S752" s="20"/>
      <c r="T752" s="8"/>
      <c r="U752" s="8"/>
      <c r="V752" s="8"/>
      <c r="W752" s="20"/>
      <c r="X752" s="8"/>
      <c r="Y752" s="8"/>
      <c r="Z752" s="8"/>
      <c r="AA752" s="20"/>
      <c r="AB752" s="8"/>
      <c r="AC752" s="8"/>
      <c r="AD752" s="8"/>
      <c r="AE752" s="20"/>
      <c r="AF752" s="8"/>
      <c r="AG752" s="8"/>
      <c r="AH752" s="8"/>
      <c r="AI752" s="20"/>
      <c r="AJ752" s="8"/>
      <c r="AK752" s="8"/>
      <c r="AL752" s="8"/>
      <c r="AM752" s="20"/>
      <c r="AN752" s="8"/>
      <c r="AO752" s="8"/>
      <c r="AP752" s="8"/>
      <c r="AQ752" s="20"/>
      <c r="AR752" s="8"/>
      <c r="AS752" s="8"/>
      <c r="AT752" s="8"/>
      <c r="AU752" s="20"/>
      <c r="AV752" s="8"/>
      <c r="AW752" s="8"/>
      <c r="AX752" s="52"/>
      <c r="AY752" s="1"/>
    </row>
    <row r="753" spans="1:51" x14ac:dyDescent="0.2">
      <c r="A753" s="1"/>
      <c r="B753" s="57" t="str">
        <f>$B$64</f>
        <v>項目8</v>
      </c>
      <c r="C753" s="20"/>
      <c r="D753" s="8"/>
      <c r="E753" s="8"/>
      <c r="F753" s="8"/>
      <c r="G753" s="20"/>
      <c r="H753" s="8"/>
      <c r="I753" s="8"/>
      <c r="J753" s="8"/>
      <c r="K753" s="20"/>
      <c r="L753" s="8"/>
      <c r="M753" s="8"/>
      <c r="N753" s="8"/>
      <c r="O753" s="20"/>
      <c r="P753" s="8"/>
      <c r="Q753" s="8"/>
      <c r="R753" s="8"/>
      <c r="S753" s="20"/>
      <c r="T753" s="8"/>
      <c r="U753" s="8"/>
      <c r="V753" s="8"/>
      <c r="W753" s="20"/>
      <c r="X753" s="8"/>
      <c r="Y753" s="8"/>
      <c r="Z753" s="8"/>
      <c r="AA753" s="20"/>
      <c r="AB753" s="8"/>
      <c r="AC753" s="8"/>
      <c r="AD753" s="8"/>
      <c r="AE753" s="20"/>
      <c r="AF753" s="8"/>
      <c r="AG753" s="8"/>
      <c r="AH753" s="8"/>
      <c r="AI753" s="20"/>
      <c r="AJ753" s="8"/>
      <c r="AK753" s="8"/>
      <c r="AL753" s="8"/>
      <c r="AM753" s="20"/>
      <c r="AN753" s="8"/>
      <c r="AO753" s="8"/>
      <c r="AP753" s="8"/>
      <c r="AQ753" s="20"/>
      <c r="AR753" s="8"/>
      <c r="AS753" s="8"/>
      <c r="AT753" s="8"/>
      <c r="AU753" s="20"/>
      <c r="AV753" s="8"/>
      <c r="AW753" s="8"/>
      <c r="AX753" s="52"/>
      <c r="AY753" s="1"/>
    </row>
    <row r="754" spans="1:51" x14ac:dyDescent="0.2">
      <c r="A754" s="1"/>
      <c r="B754" s="57" t="str">
        <f>$B$65</f>
        <v>項目9</v>
      </c>
      <c r="C754" s="20"/>
      <c r="D754" s="8"/>
      <c r="E754" s="8"/>
      <c r="F754" s="8"/>
      <c r="G754" s="20"/>
      <c r="H754" s="8"/>
      <c r="I754" s="8"/>
      <c r="J754" s="8"/>
      <c r="K754" s="20"/>
      <c r="L754" s="8"/>
      <c r="M754" s="8"/>
      <c r="N754" s="8"/>
      <c r="O754" s="20"/>
      <c r="P754" s="8"/>
      <c r="Q754" s="8"/>
      <c r="R754" s="8"/>
      <c r="S754" s="20"/>
      <c r="T754" s="8"/>
      <c r="U754" s="8"/>
      <c r="V754" s="8"/>
      <c r="W754" s="20"/>
      <c r="X754" s="8"/>
      <c r="Y754" s="8"/>
      <c r="Z754" s="8"/>
      <c r="AA754" s="20"/>
      <c r="AB754" s="8"/>
      <c r="AC754" s="8"/>
      <c r="AD754" s="8"/>
      <c r="AE754" s="20"/>
      <c r="AF754" s="8"/>
      <c r="AG754" s="8"/>
      <c r="AH754" s="8"/>
      <c r="AI754" s="20"/>
      <c r="AJ754" s="8"/>
      <c r="AK754" s="8"/>
      <c r="AL754" s="8"/>
      <c r="AM754" s="20"/>
      <c r="AN754" s="8"/>
      <c r="AO754" s="8"/>
      <c r="AP754" s="8"/>
      <c r="AQ754" s="20"/>
      <c r="AR754" s="8"/>
      <c r="AS754" s="8"/>
      <c r="AT754" s="8"/>
      <c r="AU754" s="20"/>
      <c r="AV754" s="8"/>
      <c r="AW754" s="8"/>
      <c r="AX754" s="52"/>
      <c r="AY754" s="1"/>
    </row>
    <row r="755" spans="1:51" x14ac:dyDescent="0.2">
      <c r="A755" s="1"/>
      <c r="B755" s="57" t="str">
        <f>$B$66</f>
        <v>項目10</v>
      </c>
      <c r="C755" s="20"/>
      <c r="D755" s="8"/>
      <c r="E755" s="8"/>
      <c r="F755" s="8"/>
      <c r="G755" s="20"/>
      <c r="H755" s="8"/>
      <c r="I755" s="8"/>
      <c r="J755" s="8"/>
      <c r="K755" s="20"/>
      <c r="L755" s="8"/>
      <c r="M755" s="8"/>
      <c r="N755" s="8"/>
      <c r="O755" s="20"/>
      <c r="P755" s="8"/>
      <c r="Q755" s="8"/>
      <c r="R755" s="8"/>
      <c r="S755" s="20"/>
      <c r="T755" s="8"/>
      <c r="U755" s="8"/>
      <c r="V755" s="8"/>
      <c r="W755" s="20"/>
      <c r="X755" s="8"/>
      <c r="Y755" s="8"/>
      <c r="Z755" s="8"/>
      <c r="AA755" s="20"/>
      <c r="AB755" s="8"/>
      <c r="AC755" s="8"/>
      <c r="AD755" s="8"/>
      <c r="AE755" s="20"/>
      <c r="AF755" s="8"/>
      <c r="AG755" s="8"/>
      <c r="AH755" s="8"/>
      <c r="AI755" s="20"/>
      <c r="AJ755" s="8"/>
      <c r="AK755" s="8"/>
      <c r="AL755" s="8"/>
      <c r="AM755" s="20"/>
      <c r="AN755" s="8"/>
      <c r="AO755" s="8"/>
      <c r="AP755" s="8"/>
      <c r="AQ755" s="20"/>
      <c r="AR755" s="8"/>
      <c r="AS755" s="8"/>
      <c r="AT755" s="8"/>
      <c r="AU755" s="20"/>
      <c r="AV755" s="8"/>
      <c r="AW755" s="8"/>
      <c r="AX755" s="52"/>
      <c r="AY755" s="1"/>
    </row>
    <row r="756" spans="1:51" x14ac:dyDescent="0.2">
      <c r="A756" s="1"/>
      <c r="B756" s="57" t="str">
        <f>$B$67</f>
        <v>項目11</v>
      </c>
      <c r="C756" s="20"/>
      <c r="D756" s="8"/>
      <c r="E756" s="8"/>
      <c r="F756" s="8"/>
      <c r="G756" s="20"/>
      <c r="H756" s="8"/>
      <c r="I756" s="8"/>
      <c r="J756" s="8"/>
      <c r="K756" s="20"/>
      <c r="L756" s="8"/>
      <c r="M756" s="8"/>
      <c r="N756" s="8"/>
      <c r="O756" s="20"/>
      <c r="P756" s="8"/>
      <c r="Q756" s="8"/>
      <c r="R756" s="8"/>
      <c r="S756" s="20"/>
      <c r="T756" s="8"/>
      <c r="U756" s="8"/>
      <c r="V756" s="8"/>
      <c r="W756" s="20"/>
      <c r="X756" s="8"/>
      <c r="Y756" s="8"/>
      <c r="Z756" s="8"/>
      <c r="AA756" s="20"/>
      <c r="AB756" s="8"/>
      <c r="AC756" s="8"/>
      <c r="AD756" s="8"/>
      <c r="AE756" s="20"/>
      <c r="AF756" s="8"/>
      <c r="AG756" s="8"/>
      <c r="AH756" s="8"/>
      <c r="AI756" s="20"/>
      <c r="AJ756" s="8"/>
      <c r="AK756" s="8"/>
      <c r="AL756" s="8"/>
      <c r="AM756" s="20"/>
      <c r="AN756" s="8"/>
      <c r="AO756" s="8"/>
      <c r="AP756" s="8"/>
      <c r="AQ756" s="20"/>
      <c r="AR756" s="8"/>
      <c r="AS756" s="8"/>
      <c r="AT756" s="8"/>
      <c r="AU756" s="20"/>
      <c r="AV756" s="8"/>
      <c r="AW756" s="8"/>
      <c r="AX756" s="52"/>
      <c r="AY756" s="1"/>
    </row>
    <row r="757" spans="1:51" x14ac:dyDescent="0.2">
      <c r="A757" s="1"/>
      <c r="B757" s="57" t="str">
        <f>$B$68</f>
        <v>項目12</v>
      </c>
      <c r="C757" s="20"/>
      <c r="D757" s="8"/>
      <c r="E757" s="8"/>
      <c r="F757" s="8"/>
      <c r="G757" s="20"/>
      <c r="H757" s="8"/>
      <c r="I757" s="8"/>
      <c r="J757" s="8"/>
      <c r="K757" s="20"/>
      <c r="L757" s="8"/>
      <c r="M757" s="8"/>
      <c r="N757" s="8"/>
      <c r="O757" s="20"/>
      <c r="P757" s="8"/>
      <c r="Q757" s="8"/>
      <c r="R757" s="8"/>
      <c r="S757" s="20"/>
      <c r="T757" s="8"/>
      <c r="U757" s="8"/>
      <c r="V757" s="8"/>
      <c r="W757" s="20"/>
      <c r="X757" s="8"/>
      <c r="Y757" s="8"/>
      <c r="Z757" s="8"/>
      <c r="AA757" s="20"/>
      <c r="AB757" s="8"/>
      <c r="AC757" s="8"/>
      <c r="AD757" s="8"/>
      <c r="AE757" s="20"/>
      <c r="AF757" s="8"/>
      <c r="AG757" s="8"/>
      <c r="AH757" s="8"/>
      <c r="AI757" s="20"/>
      <c r="AJ757" s="8"/>
      <c r="AK757" s="8"/>
      <c r="AL757" s="8"/>
      <c r="AM757" s="20"/>
      <c r="AN757" s="8"/>
      <c r="AO757" s="8"/>
      <c r="AP757" s="8"/>
      <c r="AQ757" s="20"/>
      <c r="AR757" s="8"/>
      <c r="AS757" s="8"/>
      <c r="AT757" s="8"/>
      <c r="AU757" s="20"/>
      <c r="AV757" s="8"/>
      <c r="AW757" s="8"/>
      <c r="AX757" s="52"/>
      <c r="AY757" s="1"/>
    </row>
    <row r="758" spans="1:51" x14ac:dyDescent="0.2">
      <c r="A758" s="1"/>
      <c r="B758" s="57" t="str">
        <f>$B$69</f>
        <v>項目13</v>
      </c>
      <c r="C758" s="20"/>
      <c r="D758" s="8"/>
      <c r="E758" s="8"/>
      <c r="F758" s="8"/>
      <c r="G758" s="20"/>
      <c r="H758" s="8"/>
      <c r="I758" s="8"/>
      <c r="J758" s="8"/>
      <c r="K758" s="20"/>
      <c r="L758" s="8"/>
      <c r="M758" s="8"/>
      <c r="N758" s="8"/>
      <c r="O758" s="20"/>
      <c r="P758" s="8"/>
      <c r="Q758" s="8"/>
      <c r="R758" s="8"/>
      <c r="S758" s="20"/>
      <c r="T758" s="8"/>
      <c r="U758" s="8"/>
      <c r="V758" s="8"/>
      <c r="W758" s="20"/>
      <c r="X758" s="8"/>
      <c r="Y758" s="8"/>
      <c r="Z758" s="8"/>
      <c r="AA758" s="20"/>
      <c r="AB758" s="8"/>
      <c r="AC758" s="8"/>
      <c r="AD758" s="8"/>
      <c r="AE758" s="20"/>
      <c r="AF758" s="8"/>
      <c r="AG758" s="8"/>
      <c r="AH758" s="8"/>
      <c r="AI758" s="20"/>
      <c r="AJ758" s="8"/>
      <c r="AK758" s="8"/>
      <c r="AL758" s="8"/>
      <c r="AM758" s="20"/>
      <c r="AN758" s="8"/>
      <c r="AO758" s="8"/>
      <c r="AP758" s="8"/>
      <c r="AQ758" s="20"/>
      <c r="AR758" s="8"/>
      <c r="AS758" s="8"/>
      <c r="AT758" s="8"/>
      <c r="AU758" s="20"/>
      <c r="AV758" s="8"/>
      <c r="AW758" s="8"/>
      <c r="AX758" s="52"/>
      <c r="AY758" s="1"/>
    </row>
    <row r="759" spans="1:51" x14ac:dyDescent="0.2">
      <c r="A759" s="1"/>
      <c r="B759" s="57" t="str">
        <f>$B$70</f>
        <v>項目14</v>
      </c>
      <c r="C759" s="20"/>
      <c r="D759" s="8"/>
      <c r="E759" s="8"/>
      <c r="F759" s="8"/>
      <c r="G759" s="20"/>
      <c r="H759" s="8"/>
      <c r="I759" s="8"/>
      <c r="J759" s="8"/>
      <c r="K759" s="20"/>
      <c r="L759" s="8"/>
      <c r="M759" s="8"/>
      <c r="N759" s="8"/>
      <c r="O759" s="20"/>
      <c r="P759" s="8"/>
      <c r="Q759" s="8"/>
      <c r="R759" s="8"/>
      <c r="S759" s="20"/>
      <c r="T759" s="8"/>
      <c r="U759" s="8"/>
      <c r="V759" s="8"/>
      <c r="W759" s="20"/>
      <c r="X759" s="8"/>
      <c r="Y759" s="8"/>
      <c r="Z759" s="8"/>
      <c r="AA759" s="20"/>
      <c r="AB759" s="8"/>
      <c r="AC759" s="8"/>
      <c r="AD759" s="8"/>
      <c r="AE759" s="20"/>
      <c r="AF759" s="8"/>
      <c r="AG759" s="8"/>
      <c r="AH759" s="8"/>
      <c r="AI759" s="20"/>
      <c r="AJ759" s="8"/>
      <c r="AK759" s="8"/>
      <c r="AL759" s="8"/>
      <c r="AM759" s="20"/>
      <c r="AN759" s="8"/>
      <c r="AO759" s="8"/>
      <c r="AP759" s="8"/>
      <c r="AQ759" s="20"/>
      <c r="AR759" s="8"/>
      <c r="AS759" s="8"/>
      <c r="AT759" s="8"/>
      <c r="AU759" s="20"/>
      <c r="AV759" s="8"/>
      <c r="AW759" s="8"/>
      <c r="AX759" s="52"/>
      <c r="AY759" s="1"/>
    </row>
    <row r="760" spans="1:51" x14ac:dyDescent="0.2">
      <c r="A760" s="1"/>
      <c r="B760" s="57" t="str">
        <f>$B$71</f>
        <v>項目15</v>
      </c>
      <c r="C760" s="20"/>
      <c r="D760" s="8"/>
      <c r="E760" s="8"/>
      <c r="F760" s="8"/>
      <c r="G760" s="20"/>
      <c r="H760" s="8"/>
      <c r="I760" s="8"/>
      <c r="J760" s="8"/>
      <c r="K760" s="20"/>
      <c r="L760" s="8"/>
      <c r="M760" s="8"/>
      <c r="N760" s="8"/>
      <c r="O760" s="20"/>
      <c r="P760" s="8"/>
      <c r="Q760" s="8"/>
      <c r="R760" s="8"/>
      <c r="S760" s="20"/>
      <c r="T760" s="8"/>
      <c r="U760" s="8"/>
      <c r="V760" s="8"/>
      <c r="W760" s="20"/>
      <c r="X760" s="8"/>
      <c r="Y760" s="8"/>
      <c r="Z760" s="8"/>
      <c r="AA760" s="20"/>
      <c r="AB760" s="8"/>
      <c r="AC760" s="8"/>
      <c r="AD760" s="8"/>
      <c r="AE760" s="20"/>
      <c r="AF760" s="8"/>
      <c r="AG760" s="8"/>
      <c r="AH760" s="8"/>
      <c r="AI760" s="20"/>
      <c r="AJ760" s="8"/>
      <c r="AK760" s="8"/>
      <c r="AL760" s="8"/>
      <c r="AM760" s="20"/>
      <c r="AN760" s="8"/>
      <c r="AO760" s="8"/>
      <c r="AP760" s="8"/>
      <c r="AQ760" s="20"/>
      <c r="AR760" s="8"/>
      <c r="AS760" s="8"/>
      <c r="AT760" s="8"/>
      <c r="AU760" s="20"/>
      <c r="AV760" s="8"/>
      <c r="AW760" s="8"/>
      <c r="AX760" s="52"/>
      <c r="AY760" s="1"/>
    </row>
    <row r="761" spans="1:51" x14ac:dyDescent="0.2">
      <c r="A761" s="1"/>
      <c r="B761" s="57" t="str">
        <f>$B$72</f>
        <v>項目16</v>
      </c>
      <c r="C761" s="20"/>
      <c r="D761" s="8"/>
      <c r="E761" s="8"/>
      <c r="F761" s="8"/>
      <c r="G761" s="20"/>
      <c r="H761" s="8"/>
      <c r="I761" s="8"/>
      <c r="J761" s="8"/>
      <c r="K761" s="20"/>
      <c r="L761" s="8"/>
      <c r="M761" s="8"/>
      <c r="N761" s="8"/>
      <c r="O761" s="20"/>
      <c r="P761" s="8"/>
      <c r="Q761" s="8"/>
      <c r="R761" s="8"/>
      <c r="S761" s="20"/>
      <c r="T761" s="8"/>
      <c r="U761" s="8"/>
      <c r="V761" s="8"/>
      <c r="W761" s="20"/>
      <c r="X761" s="8"/>
      <c r="Y761" s="8"/>
      <c r="Z761" s="8"/>
      <c r="AA761" s="20"/>
      <c r="AB761" s="8"/>
      <c r="AC761" s="8"/>
      <c r="AD761" s="8"/>
      <c r="AE761" s="20"/>
      <c r="AF761" s="8"/>
      <c r="AG761" s="8"/>
      <c r="AH761" s="8"/>
      <c r="AI761" s="20"/>
      <c r="AJ761" s="8"/>
      <c r="AK761" s="8"/>
      <c r="AL761" s="8"/>
      <c r="AM761" s="20"/>
      <c r="AN761" s="8"/>
      <c r="AO761" s="8"/>
      <c r="AP761" s="8"/>
      <c r="AQ761" s="20"/>
      <c r="AR761" s="8"/>
      <c r="AS761" s="8"/>
      <c r="AT761" s="8"/>
      <c r="AU761" s="20"/>
      <c r="AV761" s="8"/>
      <c r="AW761" s="8"/>
      <c r="AX761" s="52"/>
      <c r="AY761" s="1"/>
    </row>
    <row r="762" spans="1:51" x14ac:dyDescent="0.2">
      <c r="A762" s="1"/>
      <c r="B762" s="57" t="str">
        <f>$B$73</f>
        <v>項目17</v>
      </c>
      <c r="C762" s="20"/>
      <c r="D762" s="8"/>
      <c r="E762" s="8"/>
      <c r="F762" s="8"/>
      <c r="G762" s="20"/>
      <c r="H762" s="8"/>
      <c r="I762" s="8"/>
      <c r="J762" s="8"/>
      <c r="K762" s="20"/>
      <c r="L762" s="8"/>
      <c r="M762" s="8"/>
      <c r="N762" s="8"/>
      <c r="O762" s="20"/>
      <c r="P762" s="8"/>
      <c r="Q762" s="8"/>
      <c r="R762" s="8"/>
      <c r="S762" s="20"/>
      <c r="T762" s="8"/>
      <c r="U762" s="8"/>
      <c r="V762" s="8"/>
      <c r="W762" s="20"/>
      <c r="X762" s="8"/>
      <c r="Y762" s="8"/>
      <c r="Z762" s="8"/>
      <c r="AA762" s="20"/>
      <c r="AB762" s="8"/>
      <c r="AC762" s="8"/>
      <c r="AD762" s="8"/>
      <c r="AE762" s="20"/>
      <c r="AF762" s="8"/>
      <c r="AG762" s="8"/>
      <c r="AH762" s="8"/>
      <c r="AI762" s="20"/>
      <c r="AJ762" s="8"/>
      <c r="AK762" s="8"/>
      <c r="AL762" s="8"/>
      <c r="AM762" s="20"/>
      <c r="AN762" s="8"/>
      <c r="AO762" s="8"/>
      <c r="AP762" s="8"/>
      <c r="AQ762" s="20"/>
      <c r="AR762" s="8"/>
      <c r="AS762" s="8"/>
      <c r="AT762" s="8"/>
      <c r="AU762" s="20"/>
      <c r="AV762" s="8"/>
      <c r="AW762" s="8"/>
      <c r="AX762" s="52"/>
      <c r="AY762" s="1"/>
    </row>
    <row r="763" spans="1:51" x14ac:dyDescent="0.2">
      <c r="A763" s="1"/>
      <c r="B763" s="57" t="str">
        <f>$B$74</f>
        <v>項目18</v>
      </c>
      <c r="C763" s="20"/>
      <c r="D763" s="8"/>
      <c r="E763" s="8"/>
      <c r="F763" s="8"/>
      <c r="G763" s="20"/>
      <c r="H763" s="8"/>
      <c r="I763" s="8"/>
      <c r="J763" s="8"/>
      <c r="K763" s="20"/>
      <c r="L763" s="8"/>
      <c r="M763" s="8"/>
      <c r="N763" s="8"/>
      <c r="O763" s="20"/>
      <c r="P763" s="8"/>
      <c r="Q763" s="8"/>
      <c r="R763" s="8"/>
      <c r="S763" s="20"/>
      <c r="T763" s="8"/>
      <c r="U763" s="8"/>
      <c r="V763" s="8"/>
      <c r="W763" s="20"/>
      <c r="X763" s="8"/>
      <c r="Y763" s="8"/>
      <c r="Z763" s="8"/>
      <c r="AA763" s="20"/>
      <c r="AB763" s="8"/>
      <c r="AC763" s="8"/>
      <c r="AD763" s="8"/>
      <c r="AE763" s="20"/>
      <c r="AF763" s="8"/>
      <c r="AG763" s="8"/>
      <c r="AH763" s="8"/>
      <c r="AI763" s="20"/>
      <c r="AJ763" s="8"/>
      <c r="AK763" s="8"/>
      <c r="AL763" s="8"/>
      <c r="AM763" s="20"/>
      <c r="AN763" s="8"/>
      <c r="AO763" s="8"/>
      <c r="AP763" s="8"/>
      <c r="AQ763" s="20"/>
      <c r="AR763" s="8"/>
      <c r="AS763" s="8"/>
      <c r="AT763" s="8"/>
      <c r="AU763" s="20"/>
      <c r="AV763" s="8"/>
      <c r="AW763" s="8"/>
      <c r="AX763" s="52"/>
      <c r="AY763" s="1"/>
    </row>
    <row r="764" spans="1:51" x14ac:dyDescent="0.2">
      <c r="A764" s="1"/>
      <c r="B764" s="57" t="str">
        <f>$B$75</f>
        <v>項目19</v>
      </c>
      <c r="C764" s="20"/>
      <c r="D764" s="8"/>
      <c r="E764" s="8"/>
      <c r="F764" s="8"/>
      <c r="G764" s="20"/>
      <c r="H764" s="8"/>
      <c r="I764" s="8"/>
      <c r="J764" s="8"/>
      <c r="K764" s="20"/>
      <c r="L764" s="8"/>
      <c r="M764" s="8"/>
      <c r="N764" s="8"/>
      <c r="O764" s="20"/>
      <c r="P764" s="8"/>
      <c r="Q764" s="8"/>
      <c r="R764" s="8"/>
      <c r="S764" s="20"/>
      <c r="T764" s="8"/>
      <c r="U764" s="8"/>
      <c r="V764" s="8"/>
      <c r="W764" s="20"/>
      <c r="X764" s="8"/>
      <c r="Y764" s="8"/>
      <c r="Z764" s="8"/>
      <c r="AA764" s="20"/>
      <c r="AB764" s="8"/>
      <c r="AC764" s="8"/>
      <c r="AD764" s="8"/>
      <c r="AE764" s="20"/>
      <c r="AF764" s="8"/>
      <c r="AG764" s="8"/>
      <c r="AH764" s="8"/>
      <c r="AI764" s="20"/>
      <c r="AJ764" s="8"/>
      <c r="AK764" s="8"/>
      <c r="AL764" s="8"/>
      <c r="AM764" s="20"/>
      <c r="AN764" s="8"/>
      <c r="AO764" s="8"/>
      <c r="AP764" s="8"/>
      <c r="AQ764" s="20"/>
      <c r="AR764" s="8"/>
      <c r="AS764" s="8"/>
      <c r="AT764" s="8"/>
      <c r="AU764" s="20"/>
      <c r="AV764" s="8"/>
      <c r="AW764" s="8"/>
      <c r="AX764" s="52"/>
      <c r="AY764" s="1"/>
    </row>
    <row r="765" spans="1:51" x14ac:dyDescent="0.2">
      <c r="A765" s="1"/>
      <c r="B765" s="57" t="str">
        <f>$B$76</f>
        <v>項目20</v>
      </c>
      <c r="C765" s="20"/>
      <c r="D765" s="8"/>
      <c r="E765" s="8"/>
      <c r="F765" s="8"/>
      <c r="G765" s="20"/>
      <c r="H765" s="8"/>
      <c r="I765" s="8"/>
      <c r="J765" s="8"/>
      <c r="K765" s="20"/>
      <c r="L765" s="8"/>
      <c r="M765" s="8"/>
      <c r="N765" s="8"/>
      <c r="O765" s="20"/>
      <c r="P765" s="8"/>
      <c r="Q765" s="8"/>
      <c r="R765" s="8"/>
      <c r="S765" s="20"/>
      <c r="T765" s="8"/>
      <c r="U765" s="8"/>
      <c r="V765" s="8"/>
      <c r="W765" s="20"/>
      <c r="X765" s="8"/>
      <c r="Y765" s="8"/>
      <c r="Z765" s="8"/>
      <c r="AA765" s="20"/>
      <c r="AB765" s="8"/>
      <c r="AC765" s="8"/>
      <c r="AD765" s="8"/>
      <c r="AE765" s="20"/>
      <c r="AF765" s="8"/>
      <c r="AG765" s="8"/>
      <c r="AH765" s="8"/>
      <c r="AI765" s="20"/>
      <c r="AJ765" s="8"/>
      <c r="AK765" s="8"/>
      <c r="AL765" s="8"/>
      <c r="AM765" s="20"/>
      <c r="AN765" s="8"/>
      <c r="AO765" s="8"/>
      <c r="AP765" s="8"/>
      <c r="AQ765" s="20"/>
      <c r="AR765" s="8"/>
      <c r="AS765" s="8"/>
      <c r="AT765" s="8"/>
      <c r="AU765" s="20"/>
      <c r="AV765" s="8"/>
      <c r="AW765" s="8"/>
      <c r="AX765" s="52"/>
      <c r="AY765" s="1"/>
    </row>
    <row r="766" spans="1:51" x14ac:dyDescent="0.2">
      <c r="A766" s="1"/>
      <c r="B766" s="57" t="str">
        <f>$B$77</f>
        <v>項目21</v>
      </c>
      <c r="C766" s="20"/>
      <c r="D766" s="8"/>
      <c r="E766" s="8"/>
      <c r="F766" s="8"/>
      <c r="G766" s="20"/>
      <c r="H766" s="8"/>
      <c r="I766" s="8"/>
      <c r="J766" s="8"/>
      <c r="K766" s="20"/>
      <c r="L766" s="8"/>
      <c r="M766" s="8"/>
      <c r="N766" s="8"/>
      <c r="O766" s="20"/>
      <c r="P766" s="8"/>
      <c r="Q766" s="8"/>
      <c r="R766" s="8"/>
      <c r="S766" s="20"/>
      <c r="T766" s="8"/>
      <c r="U766" s="8"/>
      <c r="V766" s="8"/>
      <c r="W766" s="20"/>
      <c r="X766" s="8"/>
      <c r="Y766" s="8"/>
      <c r="Z766" s="8"/>
      <c r="AA766" s="20"/>
      <c r="AB766" s="8"/>
      <c r="AC766" s="8"/>
      <c r="AD766" s="8"/>
      <c r="AE766" s="20"/>
      <c r="AF766" s="8"/>
      <c r="AG766" s="8"/>
      <c r="AH766" s="8"/>
      <c r="AI766" s="20"/>
      <c r="AJ766" s="8"/>
      <c r="AK766" s="8"/>
      <c r="AL766" s="8"/>
      <c r="AM766" s="20"/>
      <c r="AN766" s="8"/>
      <c r="AO766" s="8"/>
      <c r="AP766" s="8"/>
      <c r="AQ766" s="20"/>
      <c r="AR766" s="8"/>
      <c r="AS766" s="8"/>
      <c r="AT766" s="8"/>
      <c r="AU766" s="20"/>
      <c r="AV766" s="8"/>
      <c r="AW766" s="8"/>
      <c r="AX766" s="52"/>
      <c r="AY766" s="1"/>
    </row>
    <row r="767" spans="1:51" x14ac:dyDescent="0.2">
      <c r="A767" s="1"/>
      <c r="B767" s="57" t="str">
        <f>$B$78</f>
        <v>項目22</v>
      </c>
      <c r="C767" s="20"/>
      <c r="D767" s="8"/>
      <c r="E767" s="8"/>
      <c r="F767" s="8"/>
      <c r="G767" s="20"/>
      <c r="H767" s="8"/>
      <c r="I767" s="8"/>
      <c r="J767" s="8"/>
      <c r="K767" s="20"/>
      <c r="L767" s="8"/>
      <c r="M767" s="8"/>
      <c r="N767" s="8"/>
      <c r="O767" s="20"/>
      <c r="P767" s="8"/>
      <c r="Q767" s="8"/>
      <c r="R767" s="8"/>
      <c r="S767" s="20"/>
      <c r="T767" s="8"/>
      <c r="U767" s="8"/>
      <c r="V767" s="8"/>
      <c r="W767" s="20"/>
      <c r="X767" s="8"/>
      <c r="Y767" s="8"/>
      <c r="Z767" s="8"/>
      <c r="AA767" s="20"/>
      <c r="AB767" s="8"/>
      <c r="AC767" s="8"/>
      <c r="AD767" s="8"/>
      <c r="AE767" s="20"/>
      <c r="AF767" s="8"/>
      <c r="AG767" s="8"/>
      <c r="AH767" s="8"/>
      <c r="AI767" s="20"/>
      <c r="AJ767" s="8"/>
      <c r="AK767" s="8"/>
      <c r="AL767" s="8"/>
      <c r="AM767" s="20"/>
      <c r="AN767" s="8"/>
      <c r="AO767" s="8"/>
      <c r="AP767" s="8"/>
      <c r="AQ767" s="20"/>
      <c r="AR767" s="8"/>
      <c r="AS767" s="8"/>
      <c r="AT767" s="8"/>
      <c r="AU767" s="20"/>
      <c r="AV767" s="8"/>
      <c r="AW767" s="8"/>
      <c r="AX767" s="52"/>
      <c r="AY767" s="1"/>
    </row>
    <row r="768" spans="1:51" x14ac:dyDescent="0.2">
      <c r="A768" s="1"/>
      <c r="B768" s="57" t="str">
        <f>$B$79</f>
        <v>項目23</v>
      </c>
      <c r="C768" s="20"/>
      <c r="D768" s="8"/>
      <c r="E768" s="8"/>
      <c r="F768" s="8"/>
      <c r="G768" s="20"/>
      <c r="H768" s="8"/>
      <c r="I768" s="8"/>
      <c r="J768" s="8"/>
      <c r="K768" s="20"/>
      <c r="L768" s="8"/>
      <c r="M768" s="8"/>
      <c r="N768" s="8"/>
      <c r="O768" s="20"/>
      <c r="P768" s="8"/>
      <c r="Q768" s="8"/>
      <c r="R768" s="8"/>
      <c r="S768" s="20"/>
      <c r="T768" s="8"/>
      <c r="U768" s="8"/>
      <c r="V768" s="8"/>
      <c r="W768" s="20"/>
      <c r="X768" s="8"/>
      <c r="Y768" s="8"/>
      <c r="Z768" s="8"/>
      <c r="AA768" s="20"/>
      <c r="AB768" s="8"/>
      <c r="AC768" s="8"/>
      <c r="AD768" s="8"/>
      <c r="AE768" s="20"/>
      <c r="AF768" s="8"/>
      <c r="AG768" s="8"/>
      <c r="AH768" s="8"/>
      <c r="AI768" s="20"/>
      <c r="AJ768" s="8"/>
      <c r="AK768" s="8"/>
      <c r="AL768" s="8"/>
      <c r="AM768" s="20"/>
      <c r="AN768" s="8"/>
      <c r="AO768" s="8"/>
      <c r="AP768" s="8"/>
      <c r="AQ768" s="20"/>
      <c r="AR768" s="8"/>
      <c r="AS768" s="8"/>
      <c r="AT768" s="8"/>
      <c r="AU768" s="20"/>
      <c r="AV768" s="8"/>
      <c r="AW768" s="8"/>
      <c r="AX768" s="52"/>
      <c r="AY768" s="1"/>
    </row>
    <row r="769" spans="1:51" x14ac:dyDescent="0.2">
      <c r="A769" s="1"/>
      <c r="B769" s="57" t="str">
        <f>$B$80</f>
        <v>項目24</v>
      </c>
      <c r="C769" s="20"/>
      <c r="D769" s="8"/>
      <c r="E769" s="8"/>
      <c r="F769" s="8"/>
      <c r="G769" s="20"/>
      <c r="H769" s="8"/>
      <c r="I769" s="8"/>
      <c r="J769" s="8"/>
      <c r="K769" s="20"/>
      <c r="L769" s="8"/>
      <c r="M769" s="8"/>
      <c r="N769" s="8"/>
      <c r="O769" s="20"/>
      <c r="P769" s="8"/>
      <c r="Q769" s="8"/>
      <c r="R769" s="8"/>
      <c r="S769" s="20"/>
      <c r="T769" s="8"/>
      <c r="U769" s="8"/>
      <c r="V769" s="8"/>
      <c r="W769" s="20"/>
      <c r="X769" s="8"/>
      <c r="Y769" s="8"/>
      <c r="Z769" s="8"/>
      <c r="AA769" s="20"/>
      <c r="AB769" s="8"/>
      <c r="AC769" s="8"/>
      <c r="AD769" s="8"/>
      <c r="AE769" s="20"/>
      <c r="AF769" s="8"/>
      <c r="AG769" s="8"/>
      <c r="AH769" s="8"/>
      <c r="AI769" s="20"/>
      <c r="AJ769" s="8"/>
      <c r="AK769" s="8"/>
      <c r="AL769" s="8"/>
      <c r="AM769" s="20"/>
      <c r="AN769" s="8"/>
      <c r="AO769" s="8"/>
      <c r="AP769" s="8"/>
      <c r="AQ769" s="20"/>
      <c r="AR769" s="8"/>
      <c r="AS769" s="8"/>
      <c r="AT769" s="8"/>
      <c r="AU769" s="20"/>
      <c r="AV769" s="8"/>
      <c r="AW769" s="8"/>
      <c r="AX769" s="52"/>
      <c r="AY769" s="1"/>
    </row>
    <row r="770" spans="1:51" x14ac:dyDescent="0.2">
      <c r="A770" s="1"/>
      <c r="B770" s="57" t="str">
        <f>$B$81</f>
        <v>項目25</v>
      </c>
      <c r="C770" s="20"/>
      <c r="D770" s="8"/>
      <c r="E770" s="8"/>
      <c r="F770" s="8"/>
      <c r="G770" s="20"/>
      <c r="H770" s="8"/>
      <c r="I770" s="8"/>
      <c r="J770" s="8"/>
      <c r="K770" s="20"/>
      <c r="L770" s="8"/>
      <c r="M770" s="8"/>
      <c r="N770" s="8"/>
      <c r="O770" s="20"/>
      <c r="P770" s="8"/>
      <c r="Q770" s="8"/>
      <c r="R770" s="8"/>
      <c r="S770" s="20"/>
      <c r="T770" s="8"/>
      <c r="U770" s="8"/>
      <c r="V770" s="8"/>
      <c r="W770" s="20"/>
      <c r="X770" s="8"/>
      <c r="Y770" s="8"/>
      <c r="Z770" s="8"/>
      <c r="AA770" s="20"/>
      <c r="AB770" s="8"/>
      <c r="AC770" s="8"/>
      <c r="AD770" s="8"/>
      <c r="AE770" s="20"/>
      <c r="AF770" s="8"/>
      <c r="AG770" s="8"/>
      <c r="AH770" s="8"/>
      <c r="AI770" s="20"/>
      <c r="AJ770" s="8"/>
      <c r="AK770" s="8"/>
      <c r="AL770" s="8"/>
      <c r="AM770" s="20"/>
      <c r="AN770" s="8"/>
      <c r="AO770" s="8"/>
      <c r="AP770" s="8"/>
      <c r="AQ770" s="20"/>
      <c r="AR770" s="8"/>
      <c r="AS770" s="8"/>
      <c r="AT770" s="8"/>
      <c r="AU770" s="20"/>
      <c r="AV770" s="8"/>
      <c r="AW770" s="8"/>
      <c r="AX770" s="52"/>
      <c r="AY770" s="1"/>
    </row>
    <row r="771" spans="1:51" x14ac:dyDescent="0.2">
      <c r="A771" s="1"/>
      <c r="B771" s="57" t="str">
        <f>$B$82</f>
        <v>項目26</v>
      </c>
      <c r="C771" s="20"/>
      <c r="D771" s="8"/>
      <c r="E771" s="8"/>
      <c r="F771" s="8"/>
      <c r="G771" s="20"/>
      <c r="H771" s="8"/>
      <c r="I771" s="8"/>
      <c r="J771" s="8"/>
      <c r="K771" s="20"/>
      <c r="L771" s="8"/>
      <c r="M771" s="8"/>
      <c r="N771" s="8"/>
      <c r="O771" s="20"/>
      <c r="P771" s="8"/>
      <c r="Q771" s="8"/>
      <c r="R771" s="8"/>
      <c r="S771" s="20"/>
      <c r="T771" s="8"/>
      <c r="U771" s="8"/>
      <c r="V771" s="8"/>
      <c r="W771" s="20"/>
      <c r="X771" s="8"/>
      <c r="Y771" s="8"/>
      <c r="Z771" s="8"/>
      <c r="AA771" s="20"/>
      <c r="AB771" s="8"/>
      <c r="AC771" s="8"/>
      <c r="AD771" s="8"/>
      <c r="AE771" s="20"/>
      <c r="AF771" s="8"/>
      <c r="AG771" s="8"/>
      <c r="AH771" s="8"/>
      <c r="AI771" s="20"/>
      <c r="AJ771" s="8"/>
      <c r="AK771" s="8"/>
      <c r="AL771" s="8"/>
      <c r="AM771" s="20"/>
      <c r="AN771" s="8"/>
      <c r="AO771" s="8"/>
      <c r="AP771" s="8"/>
      <c r="AQ771" s="20"/>
      <c r="AR771" s="8"/>
      <c r="AS771" s="8"/>
      <c r="AT771" s="8"/>
      <c r="AU771" s="20"/>
      <c r="AV771" s="8"/>
      <c r="AW771" s="8"/>
      <c r="AX771" s="52"/>
      <c r="AY771" s="1"/>
    </row>
    <row r="772" spans="1:51" x14ac:dyDescent="0.2">
      <c r="A772" s="1"/>
      <c r="B772" s="57" t="str">
        <f>$B$83</f>
        <v>項目27</v>
      </c>
      <c r="C772" s="20"/>
      <c r="D772" s="8"/>
      <c r="E772" s="8"/>
      <c r="F772" s="8"/>
      <c r="G772" s="20"/>
      <c r="H772" s="8"/>
      <c r="I772" s="8"/>
      <c r="J772" s="8"/>
      <c r="K772" s="20"/>
      <c r="L772" s="8"/>
      <c r="M772" s="8"/>
      <c r="N772" s="8"/>
      <c r="O772" s="20"/>
      <c r="P772" s="8"/>
      <c r="Q772" s="8"/>
      <c r="R772" s="8"/>
      <c r="S772" s="20"/>
      <c r="T772" s="8"/>
      <c r="U772" s="8"/>
      <c r="V772" s="8"/>
      <c r="W772" s="20"/>
      <c r="X772" s="8"/>
      <c r="Y772" s="8"/>
      <c r="Z772" s="8"/>
      <c r="AA772" s="20"/>
      <c r="AB772" s="8"/>
      <c r="AC772" s="8"/>
      <c r="AD772" s="8"/>
      <c r="AE772" s="20"/>
      <c r="AF772" s="8"/>
      <c r="AG772" s="8"/>
      <c r="AH772" s="8"/>
      <c r="AI772" s="20"/>
      <c r="AJ772" s="8"/>
      <c r="AK772" s="8"/>
      <c r="AL772" s="8"/>
      <c r="AM772" s="20"/>
      <c r="AN772" s="8"/>
      <c r="AO772" s="8"/>
      <c r="AP772" s="8"/>
      <c r="AQ772" s="20"/>
      <c r="AR772" s="8"/>
      <c r="AS772" s="8"/>
      <c r="AT772" s="8"/>
      <c r="AU772" s="20"/>
      <c r="AV772" s="8"/>
      <c r="AW772" s="8"/>
      <c r="AX772" s="52"/>
      <c r="AY772" s="1"/>
    </row>
    <row r="773" spans="1:51" x14ac:dyDescent="0.2">
      <c r="A773" s="1"/>
      <c r="B773" s="57" t="str">
        <f>$B$84</f>
        <v>項目28</v>
      </c>
      <c r="C773" s="20"/>
      <c r="D773" s="8"/>
      <c r="E773" s="8"/>
      <c r="F773" s="8"/>
      <c r="G773" s="20"/>
      <c r="H773" s="8"/>
      <c r="I773" s="8"/>
      <c r="J773" s="8"/>
      <c r="K773" s="20"/>
      <c r="L773" s="8"/>
      <c r="M773" s="8"/>
      <c r="N773" s="8"/>
      <c r="O773" s="20"/>
      <c r="P773" s="8"/>
      <c r="Q773" s="8"/>
      <c r="R773" s="8"/>
      <c r="S773" s="20"/>
      <c r="T773" s="8"/>
      <c r="U773" s="8"/>
      <c r="V773" s="8"/>
      <c r="W773" s="20"/>
      <c r="X773" s="8"/>
      <c r="Y773" s="8"/>
      <c r="Z773" s="8"/>
      <c r="AA773" s="20"/>
      <c r="AB773" s="8"/>
      <c r="AC773" s="8"/>
      <c r="AD773" s="8"/>
      <c r="AE773" s="20"/>
      <c r="AF773" s="8"/>
      <c r="AG773" s="8"/>
      <c r="AH773" s="8"/>
      <c r="AI773" s="20"/>
      <c r="AJ773" s="8"/>
      <c r="AK773" s="8"/>
      <c r="AL773" s="8"/>
      <c r="AM773" s="20"/>
      <c r="AN773" s="8"/>
      <c r="AO773" s="8"/>
      <c r="AP773" s="8"/>
      <c r="AQ773" s="20"/>
      <c r="AR773" s="8"/>
      <c r="AS773" s="8"/>
      <c r="AT773" s="8"/>
      <c r="AU773" s="20"/>
      <c r="AV773" s="8"/>
      <c r="AW773" s="8"/>
      <c r="AX773" s="52"/>
      <c r="AY773" s="1"/>
    </row>
    <row r="774" spans="1:51" x14ac:dyDescent="0.2">
      <c r="A774" s="1"/>
      <c r="B774" s="57" t="str">
        <f>$B$85</f>
        <v>項目29</v>
      </c>
      <c r="C774" s="20"/>
      <c r="D774" s="8"/>
      <c r="E774" s="8"/>
      <c r="F774" s="8"/>
      <c r="G774" s="20"/>
      <c r="H774" s="8"/>
      <c r="I774" s="8"/>
      <c r="J774" s="8"/>
      <c r="K774" s="20"/>
      <c r="L774" s="8"/>
      <c r="M774" s="8"/>
      <c r="N774" s="8"/>
      <c r="O774" s="20"/>
      <c r="P774" s="8"/>
      <c r="Q774" s="8"/>
      <c r="R774" s="8"/>
      <c r="S774" s="20"/>
      <c r="T774" s="8"/>
      <c r="U774" s="8"/>
      <c r="V774" s="8"/>
      <c r="W774" s="20"/>
      <c r="X774" s="8"/>
      <c r="Y774" s="8"/>
      <c r="Z774" s="8"/>
      <c r="AA774" s="20"/>
      <c r="AB774" s="8"/>
      <c r="AC774" s="8"/>
      <c r="AD774" s="8"/>
      <c r="AE774" s="20"/>
      <c r="AF774" s="8"/>
      <c r="AG774" s="8"/>
      <c r="AH774" s="8"/>
      <c r="AI774" s="20"/>
      <c r="AJ774" s="8"/>
      <c r="AK774" s="8"/>
      <c r="AL774" s="8"/>
      <c r="AM774" s="20"/>
      <c r="AN774" s="8"/>
      <c r="AO774" s="8"/>
      <c r="AP774" s="8"/>
      <c r="AQ774" s="20"/>
      <c r="AR774" s="8"/>
      <c r="AS774" s="8"/>
      <c r="AT774" s="8"/>
      <c r="AU774" s="20"/>
      <c r="AV774" s="8"/>
      <c r="AW774" s="8"/>
      <c r="AX774" s="52"/>
      <c r="AY774" s="1"/>
    </row>
    <row r="775" spans="1:51" x14ac:dyDescent="0.2">
      <c r="A775" s="1"/>
      <c r="B775" s="57" t="str">
        <f>$B$86</f>
        <v>項目30</v>
      </c>
      <c r="C775" s="20"/>
      <c r="D775" s="8"/>
      <c r="E775" s="8"/>
      <c r="F775" s="8"/>
      <c r="G775" s="20"/>
      <c r="H775" s="8"/>
      <c r="I775" s="8"/>
      <c r="J775" s="8"/>
      <c r="K775" s="20"/>
      <c r="L775" s="8"/>
      <c r="M775" s="8"/>
      <c r="N775" s="8"/>
      <c r="O775" s="20"/>
      <c r="P775" s="8"/>
      <c r="Q775" s="8"/>
      <c r="R775" s="8"/>
      <c r="S775" s="20"/>
      <c r="T775" s="8"/>
      <c r="U775" s="8"/>
      <c r="V775" s="8"/>
      <c r="W775" s="20"/>
      <c r="X775" s="8"/>
      <c r="Y775" s="8"/>
      <c r="Z775" s="8"/>
      <c r="AA775" s="20"/>
      <c r="AB775" s="8"/>
      <c r="AC775" s="8"/>
      <c r="AD775" s="8"/>
      <c r="AE775" s="20"/>
      <c r="AF775" s="8"/>
      <c r="AG775" s="8"/>
      <c r="AH775" s="8"/>
      <c r="AI775" s="20"/>
      <c r="AJ775" s="8"/>
      <c r="AK775" s="8"/>
      <c r="AL775" s="8"/>
      <c r="AM775" s="20"/>
      <c r="AN775" s="8"/>
      <c r="AO775" s="8"/>
      <c r="AP775" s="8"/>
      <c r="AQ775" s="20"/>
      <c r="AR775" s="8"/>
      <c r="AS775" s="8"/>
      <c r="AT775" s="8"/>
      <c r="AU775" s="20"/>
      <c r="AV775" s="8"/>
      <c r="AW775" s="8"/>
      <c r="AX775" s="52"/>
      <c r="AY775" s="1"/>
    </row>
    <row r="776" spans="1:51" x14ac:dyDescent="0.2">
      <c r="A776" s="1"/>
      <c r="B776" s="57" t="str">
        <f>$B$87</f>
        <v>項目31</v>
      </c>
      <c r="C776" s="20"/>
      <c r="D776" s="8"/>
      <c r="E776" s="8"/>
      <c r="F776" s="8"/>
      <c r="G776" s="20"/>
      <c r="H776" s="8"/>
      <c r="I776" s="8"/>
      <c r="J776" s="8"/>
      <c r="K776" s="20"/>
      <c r="L776" s="8"/>
      <c r="M776" s="8"/>
      <c r="N776" s="8"/>
      <c r="O776" s="20"/>
      <c r="P776" s="8"/>
      <c r="Q776" s="8"/>
      <c r="R776" s="8"/>
      <c r="S776" s="20"/>
      <c r="T776" s="8"/>
      <c r="U776" s="8"/>
      <c r="V776" s="8"/>
      <c r="W776" s="20"/>
      <c r="X776" s="8"/>
      <c r="Y776" s="8"/>
      <c r="Z776" s="8"/>
      <c r="AA776" s="20"/>
      <c r="AB776" s="8"/>
      <c r="AC776" s="8"/>
      <c r="AD776" s="8"/>
      <c r="AE776" s="20"/>
      <c r="AF776" s="8"/>
      <c r="AG776" s="8"/>
      <c r="AH776" s="8"/>
      <c r="AI776" s="20"/>
      <c r="AJ776" s="8"/>
      <c r="AK776" s="8"/>
      <c r="AL776" s="8"/>
      <c r="AM776" s="20"/>
      <c r="AN776" s="8"/>
      <c r="AO776" s="8"/>
      <c r="AP776" s="8"/>
      <c r="AQ776" s="20"/>
      <c r="AR776" s="8"/>
      <c r="AS776" s="8"/>
      <c r="AT776" s="8"/>
      <c r="AU776" s="20"/>
      <c r="AV776" s="8"/>
      <c r="AW776" s="8"/>
      <c r="AX776" s="52"/>
      <c r="AY776" s="1"/>
    </row>
    <row r="777" spans="1:51" x14ac:dyDescent="0.2">
      <c r="A777" s="1"/>
      <c r="B777" s="57" t="str">
        <f>$B$88</f>
        <v>項目32</v>
      </c>
      <c r="C777" s="20"/>
      <c r="D777" s="8"/>
      <c r="E777" s="8"/>
      <c r="F777" s="8"/>
      <c r="G777" s="20"/>
      <c r="H777" s="8"/>
      <c r="I777" s="8"/>
      <c r="J777" s="8"/>
      <c r="K777" s="20"/>
      <c r="L777" s="8"/>
      <c r="M777" s="8"/>
      <c r="N777" s="8"/>
      <c r="O777" s="20"/>
      <c r="P777" s="8"/>
      <c r="Q777" s="8"/>
      <c r="R777" s="8"/>
      <c r="S777" s="20"/>
      <c r="T777" s="8"/>
      <c r="U777" s="8"/>
      <c r="V777" s="8"/>
      <c r="W777" s="20"/>
      <c r="X777" s="8"/>
      <c r="Y777" s="8"/>
      <c r="Z777" s="8"/>
      <c r="AA777" s="20"/>
      <c r="AB777" s="8"/>
      <c r="AC777" s="8"/>
      <c r="AD777" s="8"/>
      <c r="AE777" s="20"/>
      <c r="AF777" s="8"/>
      <c r="AG777" s="8"/>
      <c r="AH777" s="8"/>
      <c r="AI777" s="20"/>
      <c r="AJ777" s="8"/>
      <c r="AK777" s="8"/>
      <c r="AL777" s="8"/>
      <c r="AM777" s="20"/>
      <c r="AN777" s="8"/>
      <c r="AO777" s="8"/>
      <c r="AP777" s="8"/>
      <c r="AQ777" s="20"/>
      <c r="AR777" s="8"/>
      <c r="AS777" s="8"/>
      <c r="AT777" s="8"/>
      <c r="AU777" s="20"/>
      <c r="AV777" s="8"/>
      <c r="AW777" s="8"/>
      <c r="AX777" s="52"/>
      <c r="AY777" s="1"/>
    </row>
    <row r="778" spans="1:51" x14ac:dyDescent="0.2">
      <c r="A778" s="1"/>
      <c r="B778" s="57" t="str">
        <f>$B$89</f>
        <v>項目33</v>
      </c>
      <c r="C778" s="20"/>
      <c r="D778" s="8"/>
      <c r="E778" s="8"/>
      <c r="F778" s="8"/>
      <c r="G778" s="20"/>
      <c r="H778" s="8"/>
      <c r="I778" s="8"/>
      <c r="J778" s="8"/>
      <c r="K778" s="20"/>
      <c r="L778" s="8"/>
      <c r="M778" s="8"/>
      <c r="N778" s="8"/>
      <c r="O778" s="20"/>
      <c r="P778" s="8"/>
      <c r="Q778" s="8"/>
      <c r="R778" s="8"/>
      <c r="S778" s="20"/>
      <c r="T778" s="8"/>
      <c r="U778" s="8"/>
      <c r="V778" s="8"/>
      <c r="W778" s="20"/>
      <c r="X778" s="8"/>
      <c r="Y778" s="8"/>
      <c r="Z778" s="8"/>
      <c r="AA778" s="20"/>
      <c r="AB778" s="8"/>
      <c r="AC778" s="8"/>
      <c r="AD778" s="8"/>
      <c r="AE778" s="20"/>
      <c r="AF778" s="8"/>
      <c r="AG778" s="8"/>
      <c r="AH778" s="8"/>
      <c r="AI778" s="20"/>
      <c r="AJ778" s="8"/>
      <c r="AK778" s="8"/>
      <c r="AL778" s="8"/>
      <c r="AM778" s="20"/>
      <c r="AN778" s="8"/>
      <c r="AO778" s="8"/>
      <c r="AP778" s="8"/>
      <c r="AQ778" s="20"/>
      <c r="AR778" s="8"/>
      <c r="AS778" s="8"/>
      <c r="AT778" s="8"/>
      <c r="AU778" s="20"/>
      <c r="AV778" s="8"/>
      <c r="AW778" s="8"/>
      <c r="AX778" s="52"/>
      <c r="AY778" s="1"/>
    </row>
    <row r="779" spans="1:51" x14ac:dyDescent="0.2">
      <c r="A779" s="1"/>
      <c r="B779" s="57" t="str">
        <f>$B$90</f>
        <v>項目34</v>
      </c>
      <c r="C779" s="20"/>
      <c r="D779" s="8"/>
      <c r="E779" s="8"/>
      <c r="F779" s="8"/>
      <c r="G779" s="20"/>
      <c r="H779" s="8"/>
      <c r="I779" s="8"/>
      <c r="J779" s="8"/>
      <c r="K779" s="20"/>
      <c r="L779" s="8"/>
      <c r="M779" s="8"/>
      <c r="N779" s="8"/>
      <c r="O779" s="20"/>
      <c r="P779" s="8"/>
      <c r="Q779" s="8"/>
      <c r="R779" s="8"/>
      <c r="S779" s="20"/>
      <c r="T779" s="8"/>
      <c r="U779" s="8"/>
      <c r="V779" s="8"/>
      <c r="W779" s="20"/>
      <c r="X779" s="8"/>
      <c r="Y779" s="8"/>
      <c r="Z779" s="8"/>
      <c r="AA779" s="20"/>
      <c r="AB779" s="8"/>
      <c r="AC779" s="8"/>
      <c r="AD779" s="8"/>
      <c r="AE779" s="20"/>
      <c r="AF779" s="8"/>
      <c r="AG779" s="8"/>
      <c r="AH779" s="8"/>
      <c r="AI779" s="20"/>
      <c r="AJ779" s="8"/>
      <c r="AK779" s="8"/>
      <c r="AL779" s="8"/>
      <c r="AM779" s="20"/>
      <c r="AN779" s="8"/>
      <c r="AO779" s="8"/>
      <c r="AP779" s="8"/>
      <c r="AQ779" s="20"/>
      <c r="AR779" s="8"/>
      <c r="AS779" s="8"/>
      <c r="AT779" s="8"/>
      <c r="AU779" s="20"/>
      <c r="AV779" s="8"/>
      <c r="AW779" s="8"/>
      <c r="AX779" s="52"/>
      <c r="AY779" s="1"/>
    </row>
    <row r="780" spans="1:51" x14ac:dyDescent="0.2">
      <c r="A780" s="1"/>
      <c r="B780" s="57" t="str">
        <f>$B$91</f>
        <v>項目35</v>
      </c>
      <c r="C780" s="20"/>
      <c r="D780" s="8"/>
      <c r="E780" s="8"/>
      <c r="F780" s="8"/>
      <c r="G780" s="20"/>
      <c r="H780" s="8"/>
      <c r="I780" s="8"/>
      <c r="J780" s="8"/>
      <c r="K780" s="20"/>
      <c r="L780" s="8"/>
      <c r="M780" s="8"/>
      <c r="N780" s="8"/>
      <c r="O780" s="20"/>
      <c r="P780" s="8"/>
      <c r="Q780" s="8"/>
      <c r="R780" s="8"/>
      <c r="S780" s="20"/>
      <c r="T780" s="8"/>
      <c r="U780" s="8"/>
      <c r="V780" s="8"/>
      <c r="W780" s="20"/>
      <c r="X780" s="8"/>
      <c r="Y780" s="8"/>
      <c r="Z780" s="8"/>
      <c r="AA780" s="20"/>
      <c r="AB780" s="8"/>
      <c r="AC780" s="8"/>
      <c r="AD780" s="8"/>
      <c r="AE780" s="20"/>
      <c r="AF780" s="8"/>
      <c r="AG780" s="8"/>
      <c r="AH780" s="8"/>
      <c r="AI780" s="20"/>
      <c r="AJ780" s="8"/>
      <c r="AK780" s="8"/>
      <c r="AL780" s="8"/>
      <c r="AM780" s="20"/>
      <c r="AN780" s="8"/>
      <c r="AO780" s="8"/>
      <c r="AP780" s="8"/>
      <c r="AQ780" s="20"/>
      <c r="AR780" s="8"/>
      <c r="AS780" s="8"/>
      <c r="AT780" s="8"/>
      <c r="AU780" s="20"/>
      <c r="AV780" s="8"/>
      <c r="AW780" s="8"/>
      <c r="AX780" s="52"/>
      <c r="AY780" s="1"/>
    </row>
    <row r="781" spans="1:51" x14ac:dyDescent="0.2">
      <c r="A781" s="1"/>
      <c r="B781" s="57" t="str">
        <f>$B$92</f>
        <v>項目36</v>
      </c>
      <c r="C781" s="20"/>
      <c r="D781" s="8"/>
      <c r="E781" s="8"/>
      <c r="F781" s="8"/>
      <c r="G781" s="20"/>
      <c r="H781" s="8"/>
      <c r="I781" s="8"/>
      <c r="J781" s="8"/>
      <c r="K781" s="20"/>
      <c r="L781" s="8"/>
      <c r="M781" s="8"/>
      <c r="N781" s="8"/>
      <c r="O781" s="20"/>
      <c r="P781" s="8"/>
      <c r="Q781" s="8"/>
      <c r="R781" s="8"/>
      <c r="S781" s="20"/>
      <c r="T781" s="8"/>
      <c r="U781" s="8"/>
      <c r="V781" s="8"/>
      <c r="W781" s="20"/>
      <c r="X781" s="8"/>
      <c r="Y781" s="8"/>
      <c r="Z781" s="8"/>
      <c r="AA781" s="20"/>
      <c r="AB781" s="8"/>
      <c r="AC781" s="8"/>
      <c r="AD781" s="8"/>
      <c r="AE781" s="20"/>
      <c r="AF781" s="8"/>
      <c r="AG781" s="8"/>
      <c r="AH781" s="8"/>
      <c r="AI781" s="20"/>
      <c r="AJ781" s="8"/>
      <c r="AK781" s="8"/>
      <c r="AL781" s="8"/>
      <c r="AM781" s="20"/>
      <c r="AN781" s="8"/>
      <c r="AO781" s="8"/>
      <c r="AP781" s="8"/>
      <c r="AQ781" s="20"/>
      <c r="AR781" s="8"/>
      <c r="AS781" s="8"/>
      <c r="AT781" s="8"/>
      <c r="AU781" s="20"/>
      <c r="AV781" s="8"/>
      <c r="AW781" s="8"/>
      <c r="AX781" s="52"/>
      <c r="AY781" s="1"/>
    </row>
    <row r="782" spans="1:51" x14ac:dyDescent="0.2">
      <c r="A782" s="1"/>
      <c r="B782" s="57" t="str">
        <f>$B$93</f>
        <v>項目37</v>
      </c>
      <c r="C782" s="20"/>
      <c r="D782" s="8"/>
      <c r="E782" s="8"/>
      <c r="F782" s="8"/>
      <c r="G782" s="20"/>
      <c r="H782" s="8"/>
      <c r="I782" s="8"/>
      <c r="J782" s="8"/>
      <c r="K782" s="20"/>
      <c r="L782" s="8"/>
      <c r="M782" s="8"/>
      <c r="N782" s="8"/>
      <c r="O782" s="20"/>
      <c r="P782" s="8"/>
      <c r="Q782" s="8"/>
      <c r="R782" s="8"/>
      <c r="S782" s="20"/>
      <c r="T782" s="8"/>
      <c r="U782" s="8"/>
      <c r="V782" s="8"/>
      <c r="W782" s="20"/>
      <c r="X782" s="8"/>
      <c r="Y782" s="8"/>
      <c r="Z782" s="8"/>
      <c r="AA782" s="20"/>
      <c r="AB782" s="8"/>
      <c r="AC782" s="8"/>
      <c r="AD782" s="8"/>
      <c r="AE782" s="20"/>
      <c r="AF782" s="8"/>
      <c r="AG782" s="8"/>
      <c r="AH782" s="8"/>
      <c r="AI782" s="20"/>
      <c r="AJ782" s="8"/>
      <c r="AK782" s="8"/>
      <c r="AL782" s="8"/>
      <c r="AM782" s="20"/>
      <c r="AN782" s="8"/>
      <c r="AO782" s="8"/>
      <c r="AP782" s="8"/>
      <c r="AQ782" s="20"/>
      <c r="AR782" s="8"/>
      <c r="AS782" s="8"/>
      <c r="AT782" s="8"/>
      <c r="AU782" s="20"/>
      <c r="AV782" s="8"/>
      <c r="AW782" s="8"/>
      <c r="AX782" s="52"/>
      <c r="AY782" s="1"/>
    </row>
    <row r="783" spans="1:51" x14ac:dyDescent="0.2">
      <c r="A783" s="1"/>
      <c r="B783" s="57" t="str">
        <f>$B$94</f>
        <v>項目38</v>
      </c>
      <c r="C783" s="20"/>
      <c r="D783" s="8"/>
      <c r="E783" s="8"/>
      <c r="F783" s="8"/>
      <c r="G783" s="20"/>
      <c r="H783" s="8"/>
      <c r="I783" s="8"/>
      <c r="J783" s="8"/>
      <c r="K783" s="20"/>
      <c r="L783" s="8"/>
      <c r="M783" s="8"/>
      <c r="N783" s="8"/>
      <c r="O783" s="20"/>
      <c r="P783" s="8"/>
      <c r="Q783" s="8"/>
      <c r="R783" s="8"/>
      <c r="S783" s="20"/>
      <c r="T783" s="8"/>
      <c r="U783" s="8"/>
      <c r="V783" s="8"/>
      <c r="W783" s="20"/>
      <c r="X783" s="8"/>
      <c r="Y783" s="8"/>
      <c r="Z783" s="8"/>
      <c r="AA783" s="20"/>
      <c r="AB783" s="8"/>
      <c r="AC783" s="8"/>
      <c r="AD783" s="8"/>
      <c r="AE783" s="20"/>
      <c r="AF783" s="8"/>
      <c r="AG783" s="8"/>
      <c r="AH783" s="8"/>
      <c r="AI783" s="20"/>
      <c r="AJ783" s="8"/>
      <c r="AK783" s="8"/>
      <c r="AL783" s="8"/>
      <c r="AM783" s="20"/>
      <c r="AN783" s="8"/>
      <c r="AO783" s="8"/>
      <c r="AP783" s="8"/>
      <c r="AQ783" s="20"/>
      <c r="AR783" s="8"/>
      <c r="AS783" s="8"/>
      <c r="AT783" s="8"/>
      <c r="AU783" s="20"/>
      <c r="AV783" s="8"/>
      <c r="AW783" s="8"/>
      <c r="AX783" s="52"/>
      <c r="AY783" s="1"/>
    </row>
    <row r="784" spans="1:51" x14ac:dyDescent="0.2">
      <c r="A784" s="1"/>
      <c r="B784" s="57" t="str">
        <f>$B$95</f>
        <v>項目39</v>
      </c>
      <c r="C784" s="20"/>
      <c r="D784" s="8"/>
      <c r="E784" s="8"/>
      <c r="F784" s="8"/>
      <c r="G784" s="20"/>
      <c r="H784" s="8"/>
      <c r="I784" s="8"/>
      <c r="J784" s="8"/>
      <c r="K784" s="20"/>
      <c r="L784" s="8"/>
      <c r="M784" s="8"/>
      <c r="N784" s="8"/>
      <c r="O784" s="20"/>
      <c r="P784" s="8"/>
      <c r="Q784" s="8"/>
      <c r="R784" s="8"/>
      <c r="S784" s="20"/>
      <c r="T784" s="8"/>
      <c r="U784" s="8"/>
      <c r="V784" s="8"/>
      <c r="W784" s="20"/>
      <c r="X784" s="8"/>
      <c r="Y784" s="8"/>
      <c r="Z784" s="8"/>
      <c r="AA784" s="20"/>
      <c r="AB784" s="8"/>
      <c r="AC784" s="8"/>
      <c r="AD784" s="8"/>
      <c r="AE784" s="20"/>
      <c r="AF784" s="8"/>
      <c r="AG784" s="8"/>
      <c r="AH784" s="8"/>
      <c r="AI784" s="20"/>
      <c r="AJ784" s="8"/>
      <c r="AK784" s="8"/>
      <c r="AL784" s="8"/>
      <c r="AM784" s="20"/>
      <c r="AN784" s="8"/>
      <c r="AO784" s="8"/>
      <c r="AP784" s="8"/>
      <c r="AQ784" s="20"/>
      <c r="AR784" s="8"/>
      <c r="AS784" s="8"/>
      <c r="AT784" s="8"/>
      <c r="AU784" s="20"/>
      <c r="AV784" s="8"/>
      <c r="AW784" s="8"/>
      <c r="AX784" s="52"/>
      <c r="AY784" s="1"/>
    </row>
    <row r="785" spans="1:51" x14ac:dyDescent="0.2">
      <c r="A785" s="1"/>
      <c r="B785" s="57" t="str">
        <f>$B$96</f>
        <v>項目40</v>
      </c>
      <c r="C785" s="20"/>
      <c r="D785" s="8"/>
      <c r="E785" s="8"/>
      <c r="F785" s="8"/>
      <c r="G785" s="20"/>
      <c r="H785" s="8"/>
      <c r="I785" s="8"/>
      <c r="J785" s="8"/>
      <c r="K785" s="20"/>
      <c r="L785" s="8"/>
      <c r="M785" s="8"/>
      <c r="N785" s="8"/>
      <c r="O785" s="20"/>
      <c r="P785" s="8"/>
      <c r="Q785" s="8"/>
      <c r="R785" s="8"/>
      <c r="S785" s="20"/>
      <c r="T785" s="8"/>
      <c r="U785" s="8"/>
      <c r="V785" s="8"/>
      <c r="W785" s="20"/>
      <c r="X785" s="8"/>
      <c r="Y785" s="8"/>
      <c r="Z785" s="8"/>
      <c r="AA785" s="20"/>
      <c r="AB785" s="8"/>
      <c r="AC785" s="8"/>
      <c r="AD785" s="8"/>
      <c r="AE785" s="20"/>
      <c r="AF785" s="8"/>
      <c r="AG785" s="8"/>
      <c r="AH785" s="8"/>
      <c r="AI785" s="20"/>
      <c r="AJ785" s="8"/>
      <c r="AK785" s="8"/>
      <c r="AL785" s="8"/>
      <c r="AM785" s="20"/>
      <c r="AN785" s="8"/>
      <c r="AO785" s="8"/>
      <c r="AP785" s="8"/>
      <c r="AQ785" s="20"/>
      <c r="AR785" s="8"/>
      <c r="AS785" s="8"/>
      <c r="AT785" s="8"/>
      <c r="AU785" s="20"/>
      <c r="AV785" s="8"/>
      <c r="AW785" s="8"/>
      <c r="AX785" s="52"/>
      <c r="AY785" s="1"/>
    </row>
    <row r="786" spans="1:51" x14ac:dyDescent="0.2">
      <c r="A786" s="1"/>
      <c r="B786" s="57" t="str">
        <f>$B$97</f>
        <v>項目41</v>
      </c>
      <c r="C786" s="20"/>
      <c r="D786" s="8"/>
      <c r="E786" s="8"/>
      <c r="F786" s="8"/>
      <c r="G786" s="20"/>
      <c r="H786" s="8"/>
      <c r="I786" s="8"/>
      <c r="J786" s="8"/>
      <c r="K786" s="20"/>
      <c r="L786" s="8"/>
      <c r="M786" s="8"/>
      <c r="N786" s="8"/>
      <c r="O786" s="20"/>
      <c r="P786" s="8"/>
      <c r="Q786" s="8"/>
      <c r="R786" s="8"/>
      <c r="S786" s="20"/>
      <c r="T786" s="8"/>
      <c r="U786" s="8"/>
      <c r="V786" s="8"/>
      <c r="W786" s="20"/>
      <c r="X786" s="8"/>
      <c r="Y786" s="8"/>
      <c r="Z786" s="8"/>
      <c r="AA786" s="20"/>
      <c r="AB786" s="8"/>
      <c r="AC786" s="8"/>
      <c r="AD786" s="8"/>
      <c r="AE786" s="20"/>
      <c r="AF786" s="8"/>
      <c r="AG786" s="8"/>
      <c r="AH786" s="8"/>
      <c r="AI786" s="20"/>
      <c r="AJ786" s="8"/>
      <c r="AK786" s="8"/>
      <c r="AL786" s="8"/>
      <c r="AM786" s="20"/>
      <c r="AN786" s="8"/>
      <c r="AO786" s="8"/>
      <c r="AP786" s="8"/>
      <c r="AQ786" s="20"/>
      <c r="AR786" s="8"/>
      <c r="AS786" s="8"/>
      <c r="AT786" s="8"/>
      <c r="AU786" s="20"/>
      <c r="AV786" s="8"/>
      <c r="AW786" s="8"/>
      <c r="AX786" s="52"/>
      <c r="AY786" s="1"/>
    </row>
    <row r="787" spans="1:51" x14ac:dyDescent="0.2">
      <c r="A787" s="1"/>
      <c r="B787" s="57" t="str">
        <f>$B$98</f>
        <v>項目42</v>
      </c>
      <c r="C787" s="20"/>
      <c r="D787" s="8"/>
      <c r="E787" s="8"/>
      <c r="F787" s="8"/>
      <c r="G787" s="20"/>
      <c r="H787" s="8"/>
      <c r="I787" s="8"/>
      <c r="J787" s="8"/>
      <c r="K787" s="20"/>
      <c r="L787" s="8"/>
      <c r="M787" s="8"/>
      <c r="N787" s="8"/>
      <c r="O787" s="20"/>
      <c r="P787" s="8"/>
      <c r="Q787" s="8"/>
      <c r="R787" s="8"/>
      <c r="S787" s="20"/>
      <c r="T787" s="8"/>
      <c r="U787" s="8"/>
      <c r="V787" s="8"/>
      <c r="W787" s="20"/>
      <c r="X787" s="8"/>
      <c r="Y787" s="8"/>
      <c r="Z787" s="8"/>
      <c r="AA787" s="20"/>
      <c r="AB787" s="8"/>
      <c r="AC787" s="8"/>
      <c r="AD787" s="8"/>
      <c r="AE787" s="20"/>
      <c r="AF787" s="8"/>
      <c r="AG787" s="8"/>
      <c r="AH787" s="8"/>
      <c r="AI787" s="20"/>
      <c r="AJ787" s="8"/>
      <c r="AK787" s="8"/>
      <c r="AL787" s="8"/>
      <c r="AM787" s="20"/>
      <c r="AN787" s="8"/>
      <c r="AO787" s="8"/>
      <c r="AP787" s="8"/>
      <c r="AQ787" s="20"/>
      <c r="AR787" s="8"/>
      <c r="AS787" s="8"/>
      <c r="AT787" s="8"/>
      <c r="AU787" s="20"/>
      <c r="AV787" s="8"/>
      <c r="AW787" s="8"/>
      <c r="AX787" s="52"/>
      <c r="AY787" s="1"/>
    </row>
    <row r="788" spans="1:51" x14ac:dyDescent="0.2">
      <c r="A788" s="1"/>
      <c r="B788" s="57" t="str">
        <f>$B$99</f>
        <v>項目43</v>
      </c>
      <c r="C788" s="20"/>
      <c r="D788" s="8"/>
      <c r="E788" s="8"/>
      <c r="F788" s="8"/>
      <c r="G788" s="20"/>
      <c r="H788" s="8"/>
      <c r="I788" s="8"/>
      <c r="J788" s="8"/>
      <c r="K788" s="20"/>
      <c r="L788" s="8"/>
      <c r="M788" s="8"/>
      <c r="N788" s="8"/>
      <c r="O788" s="20"/>
      <c r="P788" s="8"/>
      <c r="Q788" s="8"/>
      <c r="R788" s="8"/>
      <c r="S788" s="20"/>
      <c r="T788" s="8"/>
      <c r="U788" s="8"/>
      <c r="V788" s="8"/>
      <c r="W788" s="20"/>
      <c r="X788" s="8"/>
      <c r="Y788" s="8"/>
      <c r="Z788" s="8"/>
      <c r="AA788" s="20"/>
      <c r="AB788" s="8"/>
      <c r="AC788" s="8"/>
      <c r="AD788" s="8"/>
      <c r="AE788" s="20"/>
      <c r="AF788" s="8"/>
      <c r="AG788" s="8"/>
      <c r="AH788" s="8"/>
      <c r="AI788" s="20"/>
      <c r="AJ788" s="8"/>
      <c r="AK788" s="8"/>
      <c r="AL788" s="8"/>
      <c r="AM788" s="20"/>
      <c r="AN788" s="8"/>
      <c r="AO788" s="8"/>
      <c r="AP788" s="8"/>
      <c r="AQ788" s="20"/>
      <c r="AR788" s="8"/>
      <c r="AS788" s="8"/>
      <c r="AT788" s="8"/>
      <c r="AU788" s="20"/>
      <c r="AV788" s="8"/>
      <c r="AW788" s="8"/>
      <c r="AX788" s="52"/>
      <c r="AY788" s="1"/>
    </row>
    <row r="789" spans="1:51" x14ac:dyDescent="0.2">
      <c r="A789" s="1"/>
      <c r="B789" s="57" t="str">
        <f>$B$100</f>
        <v>項目44</v>
      </c>
      <c r="C789" s="20"/>
      <c r="D789" s="8"/>
      <c r="E789" s="8"/>
      <c r="F789" s="8"/>
      <c r="G789" s="20"/>
      <c r="H789" s="8"/>
      <c r="I789" s="8"/>
      <c r="J789" s="8"/>
      <c r="K789" s="20"/>
      <c r="L789" s="8"/>
      <c r="M789" s="8"/>
      <c r="N789" s="8"/>
      <c r="O789" s="20"/>
      <c r="P789" s="8"/>
      <c r="Q789" s="8"/>
      <c r="R789" s="8"/>
      <c r="S789" s="20"/>
      <c r="T789" s="8"/>
      <c r="U789" s="8"/>
      <c r="V789" s="8"/>
      <c r="W789" s="20"/>
      <c r="X789" s="8"/>
      <c r="Y789" s="8"/>
      <c r="Z789" s="8"/>
      <c r="AA789" s="20"/>
      <c r="AB789" s="8"/>
      <c r="AC789" s="8"/>
      <c r="AD789" s="8"/>
      <c r="AE789" s="20"/>
      <c r="AF789" s="8"/>
      <c r="AG789" s="8"/>
      <c r="AH789" s="8"/>
      <c r="AI789" s="20"/>
      <c r="AJ789" s="8"/>
      <c r="AK789" s="8"/>
      <c r="AL789" s="8"/>
      <c r="AM789" s="20"/>
      <c r="AN789" s="8"/>
      <c r="AO789" s="8"/>
      <c r="AP789" s="8"/>
      <c r="AQ789" s="20"/>
      <c r="AR789" s="8"/>
      <c r="AS789" s="8"/>
      <c r="AT789" s="8"/>
      <c r="AU789" s="20"/>
      <c r="AV789" s="8"/>
      <c r="AW789" s="8"/>
      <c r="AX789" s="52"/>
      <c r="AY789" s="1"/>
    </row>
    <row r="790" spans="1:51" x14ac:dyDescent="0.2">
      <c r="A790" s="1"/>
      <c r="B790" s="57" t="str">
        <f>$B$101</f>
        <v>項目45</v>
      </c>
      <c r="C790" s="20"/>
      <c r="D790" s="8"/>
      <c r="E790" s="8"/>
      <c r="F790" s="8"/>
      <c r="G790" s="20"/>
      <c r="H790" s="8"/>
      <c r="I790" s="8"/>
      <c r="J790" s="8"/>
      <c r="K790" s="20"/>
      <c r="L790" s="8"/>
      <c r="M790" s="8"/>
      <c r="N790" s="8"/>
      <c r="O790" s="20"/>
      <c r="P790" s="8"/>
      <c r="Q790" s="8"/>
      <c r="R790" s="8"/>
      <c r="S790" s="20"/>
      <c r="T790" s="8"/>
      <c r="U790" s="8"/>
      <c r="V790" s="8"/>
      <c r="W790" s="20"/>
      <c r="X790" s="8"/>
      <c r="Y790" s="8"/>
      <c r="Z790" s="8"/>
      <c r="AA790" s="20"/>
      <c r="AB790" s="8"/>
      <c r="AC790" s="8"/>
      <c r="AD790" s="8"/>
      <c r="AE790" s="20"/>
      <c r="AF790" s="8"/>
      <c r="AG790" s="8"/>
      <c r="AH790" s="8"/>
      <c r="AI790" s="20"/>
      <c r="AJ790" s="8"/>
      <c r="AK790" s="8"/>
      <c r="AL790" s="8"/>
      <c r="AM790" s="20"/>
      <c r="AN790" s="8"/>
      <c r="AO790" s="8"/>
      <c r="AP790" s="8"/>
      <c r="AQ790" s="20"/>
      <c r="AR790" s="8"/>
      <c r="AS790" s="8"/>
      <c r="AT790" s="8"/>
      <c r="AU790" s="20"/>
      <c r="AV790" s="8"/>
      <c r="AW790" s="8"/>
      <c r="AX790" s="52"/>
      <c r="AY790" s="1"/>
    </row>
    <row r="791" spans="1:51" x14ac:dyDescent="0.2">
      <c r="A791" s="1"/>
      <c r="B791" s="57" t="str">
        <f>$B$102</f>
        <v>項目46</v>
      </c>
      <c r="C791" s="20"/>
      <c r="D791" s="8"/>
      <c r="E791" s="8"/>
      <c r="F791" s="8"/>
      <c r="G791" s="20"/>
      <c r="H791" s="8"/>
      <c r="I791" s="8"/>
      <c r="J791" s="8"/>
      <c r="K791" s="20"/>
      <c r="L791" s="8"/>
      <c r="M791" s="8"/>
      <c r="N791" s="8"/>
      <c r="O791" s="20"/>
      <c r="P791" s="8"/>
      <c r="Q791" s="8"/>
      <c r="R791" s="8"/>
      <c r="S791" s="20"/>
      <c r="T791" s="8"/>
      <c r="U791" s="8"/>
      <c r="V791" s="8"/>
      <c r="W791" s="20"/>
      <c r="X791" s="8"/>
      <c r="Y791" s="8"/>
      <c r="Z791" s="8"/>
      <c r="AA791" s="20"/>
      <c r="AB791" s="8"/>
      <c r="AC791" s="8"/>
      <c r="AD791" s="8"/>
      <c r="AE791" s="20"/>
      <c r="AF791" s="8"/>
      <c r="AG791" s="8"/>
      <c r="AH791" s="8"/>
      <c r="AI791" s="20"/>
      <c r="AJ791" s="8"/>
      <c r="AK791" s="8"/>
      <c r="AL791" s="8"/>
      <c r="AM791" s="20"/>
      <c r="AN791" s="8"/>
      <c r="AO791" s="8"/>
      <c r="AP791" s="8"/>
      <c r="AQ791" s="20"/>
      <c r="AR791" s="8"/>
      <c r="AS791" s="8"/>
      <c r="AT791" s="8"/>
      <c r="AU791" s="20"/>
      <c r="AV791" s="8"/>
      <c r="AW791" s="8"/>
      <c r="AX791" s="52"/>
      <c r="AY791" s="1"/>
    </row>
    <row r="792" spans="1:51" x14ac:dyDescent="0.2">
      <c r="A792" s="1"/>
      <c r="B792" s="57" t="str">
        <f>$B$103</f>
        <v>項目47</v>
      </c>
      <c r="C792" s="20"/>
      <c r="D792" s="8"/>
      <c r="E792" s="8"/>
      <c r="F792" s="8"/>
      <c r="G792" s="20"/>
      <c r="H792" s="8"/>
      <c r="I792" s="8"/>
      <c r="J792" s="8"/>
      <c r="K792" s="20"/>
      <c r="L792" s="8"/>
      <c r="M792" s="8"/>
      <c r="N792" s="8"/>
      <c r="O792" s="20"/>
      <c r="P792" s="8"/>
      <c r="Q792" s="8"/>
      <c r="R792" s="8"/>
      <c r="S792" s="20"/>
      <c r="T792" s="8"/>
      <c r="U792" s="8"/>
      <c r="V792" s="8"/>
      <c r="W792" s="20"/>
      <c r="X792" s="8"/>
      <c r="Y792" s="8"/>
      <c r="Z792" s="8"/>
      <c r="AA792" s="20"/>
      <c r="AB792" s="8"/>
      <c r="AC792" s="8"/>
      <c r="AD792" s="8"/>
      <c r="AE792" s="20"/>
      <c r="AF792" s="8"/>
      <c r="AG792" s="8"/>
      <c r="AH792" s="8"/>
      <c r="AI792" s="20"/>
      <c r="AJ792" s="8"/>
      <c r="AK792" s="8"/>
      <c r="AL792" s="8"/>
      <c r="AM792" s="20"/>
      <c r="AN792" s="8"/>
      <c r="AO792" s="8"/>
      <c r="AP792" s="8"/>
      <c r="AQ792" s="20"/>
      <c r="AR792" s="8"/>
      <c r="AS792" s="8"/>
      <c r="AT792" s="8"/>
      <c r="AU792" s="20"/>
      <c r="AV792" s="8"/>
      <c r="AW792" s="8"/>
      <c r="AX792" s="52"/>
      <c r="AY792" s="1"/>
    </row>
    <row r="793" spans="1:51" x14ac:dyDescent="0.2">
      <c r="A793" s="1"/>
      <c r="B793" s="57" t="str">
        <f>$B$104</f>
        <v>項目48</v>
      </c>
      <c r="C793" s="20"/>
      <c r="D793" s="8"/>
      <c r="E793" s="8"/>
      <c r="F793" s="8"/>
      <c r="G793" s="20"/>
      <c r="H793" s="8"/>
      <c r="I793" s="8"/>
      <c r="J793" s="8"/>
      <c r="K793" s="20"/>
      <c r="L793" s="8"/>
      <c r="M793" s="8"/>
      <c r="N793" s="8"/>
      <c r="O793" s="20"/>
      <c r="P793" s="8"/>
      <c r="Q793" s="8"/>
      <c r="R793" s="8"/>
      <c r="S793" s="20"/>
      <c r="T793" s="8"/>
      <c r="U793" s="8"/>
      <c r="V793" s="8"/>
      <c r="W793" s="20"/>
      <c r="X793" s="8"/>
      <c r="Y793" s="8"/>
      <c r="Z793" s="8"/>
      <c r="AA793" s="20"/>
      <c r="AB793" s="8"/>
      <c r="AC793" s="8"/>
      <c r="AD793" s="8"/>
      <c r="AE793" s="20"/>
      <c r="AF793" s="8"/>
      <c r="AG793" s="8"/>
      <c r="AH793" s="8"/>
      <c r="AI793" s="20"/>
      <c r="AJ793" s="8"/>
      <c r="AK793" s="8"/>
      <c r="AL793" s="8"/>
      <c r="AM793" s="20"/>
      <c r="AN793" s="8"/>
      <c r="AO793" s="8"/>
      <c r="AP793" s="8"/>
      <c r="AQ793" s="20"/>
      <c r="AR793" s="8"/>
      <c r="AS793" s="8"/>
      <c r="AT793" s="8"/>
      <c r="AU793" s="20"/>
      <c r="AV793" s="8"/>
      <c r="AW793" s="8"/>
      <c r="AX793" s="52"/>
      <c r="AY793" s="1"/>
    </row>
    <row r="794" spans="1:51" x14ac:dyDescent="0.2">
      <c r="A794" s="1"/>
      <c r="B794" s="57" t="str">
        <f>$B$105</f>
        <v>項目49</v>
      </c>
      <c r="C794" s="20"/>
      <c r="D794" s="8"/>
      <c r="E794" s="8"/>
      <c r="F794" s="8"/>
      <c r="G794" s="20"/>
      <c r="H794" s="8"/>
      <c r="I794" s="8"/>
      <c r="J794" s="8"/>
      <c r="K794" s="20"/>
      <c r="L794" s="8"/>
      <c r="M794" s="8"/>
      <c r="N794" s="8"/>
      <c r="O794" s="20"/>
      <c r="P794" s="8"/>
      <c r="Q794" s="8"/>
      <c r="R794" s="8"/>
      <c r="S794" s="20"/>
      <c r="T794" s="8"/>
      <c r="U794" s="8"/>
      <c r="V794" s="8"/>
      <c r="W794" s="20"/>
      <c r="X794" s="8"/>
      <c r="Y794" s="8"/>
      <c r="Z794" s="8"/>
      <c r="AA794" s="20"/>
      <c r="AB794" s="8"/>
      <c r="AC794" s="8"/>
      <c r="AD794" s="8"/>
      <c r="AE794" s="20"/>
      <c r="AF794" s="8"/>
      <c r="AG794" s="8"/>
      <c r="AH794" s="8"/>
      <c r="AI794" s="20"/>
      <c r="AJ794" s="8"/>
      <c r="AK794" s="8"/>
      <c r="AL794" s="8"/>
      <c r="AM794" s="20"/>
      <c r="AN794" s="8"/>
      <c r="AO794" s="8"/>
      <c r="AP794" s="8"/>
      <c r="AQ794" s="20"/>
      <c r="AR794" s="8"/>
      <c r="AS794" s="8"/>
      <c r="AT794" s="8"/>
      <c r="AU794" s="20"/>
      <c r="AV794" s="8"/>
      <c r="AW794" s="8"/>
      <c r="AX794" s="52"/>
      <c r="AY794" s="1"/>
    </row>
    <row r="795" spans="1:51" x14ac:dyDescent="0.2">
      <c r="A795" s="1"/>
      <c r="B795" s="58" t="str">
        <f>$B$106</f>
        <v>項目50</v>
      </c>
      <c r="C795" s="21"/>
      <c r="D795" s="7"/>
      <c r="E795" s="7"/>
      <c r="F795" s="7"/>
      <c r="G795" s="21"/>
      <c r="H795" s="7"/>
      <c r="I795" s="7"/>
      <c r="J795" s="7"/>
      <c r="K795" s="21"/>
      <c r="L795" s="7"/>
      <c r="M795" s="7"/>
      <c r="N795" s="7"/>
      <c r="O795" s="21"/>
      <c r="P795" s="7"/>
      <c r="Q795" s="7"/>
      <c r="R795" s="7"/>
      <c r="S795" s="21"/>
      <c r="T795" s="7"/>
      <c r="U795" s="7"/>
      <c r="V795" s="7"/>
      <c r="W795" s="21"/>
      <c r="X795" s="7"/>
      <c r="Y795" s="7"/>
      <c r="Z795" s="7"/>
      <c r="AA795" s="21"/>
      <c r="AB795" s="7"/>
      <c r="AC795" s="7"/>
      <c r="AD795" s="7"/>
      <c r="AE795" s="21"/>
      <c r="AF795" s="7"/>
      <c r="AG795" s="7"/>
      <c r="AH795" s="7"/>
      <c r="AI795" s="21"/>
      <c r="AJ795" s="7"/>
      <c r="AK795" s="7"/>
      <c r="AL795" s="7"/>
      <c r="AM795" s="21"/>
      <c r="AN795" s="7"/>
      <c r="AO795" s="7"/>
      <c r="AP795" s="7"/>
      <c r="AQ795" s="21"/>
      <c r="AR795" s="7"/>
      <c r="AS795" s="7"/>
      <c r="AT795" s="7"/>
      <c r="AU795" s="21"/>
      <c r="AV795" s="7"/>
      <c r="AW795" s="7"/>
      <c r="AX795" s="54"/>
      <c r="AY795" s="1"/>
    </row>
    <row r="796" spans="1:51" s="76" customFormat="1" x14ac:dyDescent="0.2">
      <c r="A796" s="5"/>
      <c r="B796" s="5"/>
      <c r="C796" s="26"/>
      <c r="D796" s="26"/>
      <c r="E796" s="26"/>
      <c r="F796" s="2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</row>
    <row r="797" spans="1:51" ht="10.5" customHeight="1" x14ac:dyDescent="0.2">
      <c r="A797" s="1"/>
      <c r="B797" s="358" t="s">
        <v>54</v>
      </c>
      <c r="C797" s="15" t="str">
        <f>INDEX(INFO!$AC$4:$AN$5,1,DATA!C$213+1)</f>
        <v>4月</v>
      </c>
      <c r="D797" s="4"/>
      <c r="E797" s="4"/>
      <c r="F797" s="16"/>
      <c r="G797" s="15" t="str">
        <f>INDEX(INFO!$AC$4:$AN$5,1,DATA!G$213+1)</f>
        <v>5月</v>
      </c>
      <c r="H797" s="4"/>
      <c r="I797" s="4"/>
      <c r="J797" s="16"/>
      <c r="K797" s="15" t="str">
        <f>INDEX(INFO!$AC$4:$AN$5,1,DATA!K$213+1)</f>
        <v>6月</v>
      </c>
      <c r="L797" s="4"/>
      <c r="M797" s="4"/>
      <c r="N797" s="16"/>
      <c r="O797" s="15" t="str">
        <f>INDEX(INFO!$AC$4:$AN$5,1,DATA!O$213+1)</f>
        <v>7月</v>
      </c>
      <c r="P797" s="4"/>
      <c r="Q797" s="4"/>
      <c r="R797" s="16"/>
      <c r="S797" s="15" t="str">
        <f>INDEX(INFO!$AC$4:$AN$5,1,DATA!S$213+1)</f>
        <v>8月</v>
      </c>
      <c r="T797" s="4"/>
      <c r="U797" s="4"/>
      <c r="V797" s="16"/>
      <c r="W797" s="15" t="str">
        <f>INDEX(INFO!$AC$4:$AN$5,1,DATA!W$213+1)</f>
        <v>9月</v>
      </c>
      <c r="X797" s="4"/>
      <c r="Y797" s="4"/>
      <c r="Z797" s="16"/>
      <c r="AA797" s="15" t="str">
        <f>INDEX(INFO!$AC$4:$AN$5,1,DATA!AA$213+1)</f>
        <v>10月</v>
      </c>
      <c r="AB797" s="4"/>
      <c r="AC797" s="4"/>
      <c r="AD797" s="16"/>
      <c r="AE797" s="15" t="str">
        <f>INDEX(INFO!$AC$4:$AN$5,1,DATA!AE$213+1)</f>
        <v>11月</v>
      </c>
      <c r="AF797" s="4"/>
      <c r="AG797" s="4"/>
      <c r="AH797" s="16"/>
      <c r="AI797" s="15" t="str">
        <f>INDEX(INFO!$AC$4:$AN$5,1,DATA!AI$213+1)</f>
        <v>12月</v>
      </c>
      <c r="AJ797" s="4"/>
      <c r="AK797" s="4"/>
      <c r="AL797" s="16"/>
      <c r="AM797" s="15" t="str">
        <f>INDEX(INFO!$AC$4:$AN$5,1,DATA!AM$213+1)</f>
        <v>1月</v>
      </c>
      <c r="AN797" s="4"/>
      <c r="AO797" s="4"/>
      <c r="AP797" s="16"/>
      <c r="AQ797" s="15" t="str">
        <f>INDEX(INFO!$AC$4:$AN$5,1,DATA!AQ$213+1)</f>
        <v>2月</v>
      </c>
      <c r="AR797" s="4"/>
      <c r="AS797" s="4"/>
      <c r="AT797" s="16"/>
      <c r="AU797" s="15" t="str">
        <f>INDEX(INFO!$AC$4:$AN$5,1,DATA!AU$213+1)</f>
        <v>3月</v>
      </c>
      <c r="AV797" s="4"/>
      <c r="AW797" s="4"/>
      <c r="AX797" s="16"/>
      <c r="AY797" s="1"/>
    </row>
    <row r="798" spans="1:51" ht="10.5" customHeight="1" x14ac:dyDescent="0.2">
      <c r="A798" s="1"/>
      <c r="B798" s="359"/>
      <c r="C798" s="14" t="s">
        <v>0</v>
      </c>
      <c r="D798" s="13" t="s">
        <v>1</v>
      </c>
      <c r="E798" s="12" t="s">
        <v>2</v>
      </c>
      <c r="F798" s="17" t="s">
        <v>3</v>
      </c>
      <c r="G798" s="14" t="s">
        <v>0</v>
      </c>
      <c r="H798" s="13" t="s">
        <v>1</v>
      </c>
      <c r="I798" s="12" t="s">
        <v>2</v>
      </c>
      <c r="J798" s="17" t="s">
        <v>3</v>
      </c>
      <c r="K798" s="14" t="s">
        <v>0</v>
      </c>
      <c r="L798" s="13" t="s">
        <v>1</v>
      </c>
      <c r="M798" s="12" t="s">
        <v>2</v>
      </c>
      <c r="N798" s="17" t="s">
        <v>3</v>
      </c>
      <c r="O798" s="14" t="s">
        <v>0</v>
      </c>
      <c r="P798" s="13" t="s">
        <v>1</v>
      </c>
      <c r="Q798" s="12" t="s">
        <v>2</v>
      </c>
      <c r="R798" s="17" t="s">
        <v>3</v>
      </c>
      <c r="S798" s="14" t="s">
        <v>0</v>
      </c>
      <c r="T798" s="13" t="s">
        <v>1</v>
      </c>
      <c r="U798" s="12" t="s">
        <v>2</v>
      </c>
      <c r="V798" s="17" t="s">
        <v>3</v>
      </c>
      <c r="W798" s="14" t="s">
        <v>0</v>
      </c>
      <c r="X798" s="13" t="s">
        <v>1</v>
      </c>
      <c r="Y798" s="12" t="s">
        <v>2</v>
      </c>
      <c r="Z798" s="17" t="s">
        <v>3</v>
      </c>
      <c r="AA798" s="14" t="s">
        <v>0</v>
      </c>
      <c r="AB798" s="13" t="s">
        <v>1</v>
      </c>
      <c r="AC798" s="12" t="s">
        <v>2</v>
      </c>
      <c r="AD798" s="17" t="s">
        <v>3</v>
      </c>
      <c r="AE798" s="14" t="s">
        <v>0</v>
      </c>
      <c r="AF798" s="13" t="s">
        <v>1</v>
      </c>
      <c r="AG798" s="12" t="s">
        <v>2</v>
      </c>
      <c r="AH798" s="17" t="s">
        <v>3</v>
      </c>
      <c r="AI798" s="14" t="s">
        <v>0</v>
      </c>
      <c r="AJ798" s="13" t="s">
        <v>1</v>
      </c>
      <c r="AK798" s="12" t="s">
        <v>2</v>
      </c>
      <c r="AL798" s="17" t="s">
        <v>3</v>
      </c>
      <c r="AM798" s="14" t="s">
        <v>0</v>
      </c>
      <c r="AN798" s="13" t="s">
        <v>1</v>
      </c>
      <c r="AO798" s="12" t="s">
        <v>2</v>
      </c>
      <c r="AP798" s="17" t="s">
        <v>3</v>
      </c>
      <c r="AQ798" s="14" t="s">
        <v>0</v>
      </c>
      <c r="AR798" s="13" t="s">
        <v>1</v>
      </c>
      <c r="AS798" s="12" t="s">
        <v>2</v>
      </c>
      <c r="AT798" s="17" t="s">
        <v>3</v>
      </c>
      <c r="AU798" s="14" t="s">
        <v>0</v>
      </c>
      <c r="AV798" s="13" t="s">
        <v>1</v>
      </c>
      <c r="AW798" s="12" t="s">
        <v>2</v>
      </c>
      <c r="AX798" s="37" t="s">
        <v>3</v>
      </c>
      <c r="AY798" s="1"/>
    </row>
    <row r="799" spans="1:51" x14ac:dyDescent="0.2">
      <c r="A799" s="1"/>
      <c r="B799" s="61" t="str">
        <f>$B$57</f>
        <v>加工食品</v>
      </c>
      <c r="C799" s="23"/>
      <c r="D799" s="9"/>
      <c r="E799" s="9"/>
      <c r="F799" s="9"/>
      <c r="G799" s="23"/>
      <c r="H799" s="9"/>
      <c r="I799" s="9"/>
      <c r="J799" s="9"/>
      <c r="K799" s="23"/>
      <c r="L799" s="9"/>
      <c r="M799" s="9"/>
      <c r="N799" s="9"/>
      <c r="O799" s="23"/>
      <c r="P799" s="9"/>
      <c r="Q799" s="9"/>
      <c r="R799" s="9"/>
      <c r="S799" s="23"/>
      <c r="T799" s="9"/>
      <c r="U799" s="9"/>
      <c r="V799" s="9"/>
      <c r="W799" s="23"/>
      <c r="X799" s="9"/>
      <c r="Y799" s="9"/>
      <c r="Z799" s="9"/>
      <c r="AA799" s="23"/>
      <c r="AB799" s="9"/>
      <c r="AC799" s="9"/>
      <c r="AD799" s="9"/>
      <c r="AE799" s="23"/>
      <c r="AF799" s="9"/>
      <c r="AG799" s="9"/>
      <c r="AH799" s="9"/>
      <c r="AI799" s="23"/>
      <c r="AJ799" s="9"/>
      <c r="AK799" s="9"/>
      <c r="AL799" s="9"/>
      <c r="AM799" s="23"/>
      <c r="AN799" s="9"/>
      <c r="AO799" s="9"/>
      <c r="AP799" s="9"/>
      <c r="AQ799" s="23"/>
      <c r="AR799" s="9"/>
      <c r="AS799" s="9"/>
      <c r="AT799" s="9"/>
      <c r="AU799" s="23"/>
      <c r="AV799" s="9"/>
      <c r="AW799" s="9"/>
      <c r="AX799" s="53"/>
      <c r="AY799" s="1"/>
    </row>
    <row r="800" spans="1:51" x14ac:dyDescent="0.2">
      <c r="A800" s="1"/>
      <c r="B800" s="57" t="str">
        <f>$B$58</f>
        <v>生鮮食品</v>
      </c>
      <c r="C800" s="20"/>
      <c r="D800" s="8"/>
      <c r="E800" s="8"/>
      <c r="F800" s="8"/>
      <c r="G800" s="20"/>
      <c r="H800" s="8"/>
      <c r="I800" s="8"/>
      <c r="J800" s="8"/>
      <c r="K800" s="20"/>
      <c r="L800" s="8"/>
      <c r="M800" s="8"/>
      <c r="N800" s="8"/>
      <c r="O800" s="20"/>
      <c r="P800" s="8"/>
      <c r="Q800" s="8"/>
      <c r="R800" s="8"/>
      <c r="S800" s="20"/>
      <c r="T800" s="8"/>
      <c r="U800" s="8"/>
      <c r="V800" s="8"/>
      <c r="W800" s="20"/>
      <c r="X800" s="8"/>
      <c r="Y800" s="8"/>
      <c r="Z800" s="8"/>
      <c r="AA800" s="20"/>
      <c r="AB800" s="8"/>
      <c r="AC800" s="8"/>
      <c r="AD800" s="8"/>
      <c r="AE800" s="20"/>
      <c r="AF800" s="8"/>
      <c r="AG800" s="8"/>
      <c r="AH800" s="8"/>
      <c r="AI800" s="20"/>
      <c r="AJ800" s="8"/>
      <c r="AK800" s="8"/>
      <c r="AL800" s="8"/>
      <c r="AM800" s="20"/>
      <c r="AN800" s="8"/>
      <c r="AO800" s="8"/>
      <c r="AP800" s="8"/>
      <c r="AQ800" s="20"/>
      <c r="AR800" s="8"/>
      <c r="AS800" s="8"/>
      <c r="AT800" s="8"/>
      <c r="AU800" s="20"/>
      <c r="AV800" s="8"/>
      <c r="AW800" s="8"/>
      <c r="AX800" s="52"/>
      <c r="AY800" s="1"/>
    </row>
    <row r="801" spans="1:51" x14ac:dyDescent="0.2">
      <c r="A801" s="1"/>
      <c r="B801" s="57" t="str">
        <f>$B$59</f>
        <v>菓子類</v>
      </c>
      <c r="C801" s="20"/>
      <c r="D801" s="8"/>
      <c r="E801" s="8"/>
      <c r="F801" s="8"/>
      <c r="G801" s="20"/>
      <c r="H801" s="8"/>
      <c r="I801" s="8"/>
      <c r="J801" s="8"/>
      <c r="K801" s="20"/>
      <c r="L801" s="8"/>
      <c r="M801" s="8"/>
      <c r="N801" s="8"/>
      <c r="O801" s="20"/>
      <c r="P801" s="8"/>
      <c r="Q801" s="8"/>
      <c r="R801" s="8"/>
      <c r="S801" s="20"/>
      <c r="T801" s="8"/>
      <c r="U801" s="8"/>
      <c r="V801" s="8"/>
      <c r="W801" s="20"/>
      <c r="X801" s="8"/>
      <c r="Y801" s="8"/>
      <c r="Z801" s="8"/>
      <c r="AA801" s="20"/>
      <c r="AB801" s="8"/>
      <c r="AC801" s="8"/>
      <c r="AD801" s="8"/>
      <c r="AE801" s="20"/>
      <c r="AF801" s="8"/>
      <c r="AG801" s="8"/>
      <c r="AH801" s="8"/>
      <c r="AI801" s="20"/>
      <c r="AJ801" s="8"/>
      <c r="AK801" s="8"/>
      <c r="AL801" s="8"/>
      <c r="AM801" s="20"/>
      <c r="AN801" s="8"/>
      <c r="AO801" s="8"/>
      <c r="AP801" s="8"/>
      <c r="AQ801" s="20"/>
      <c r="AR801" s="8"/>
      <c r="AS801" s="8"/>
      <c r="AT801" s="8"/>
      <c r="AU801" s="20"/>
      <c r="AV801" s="8"/>
      <c r="AW801" s="8"/>
      <c r="AX801" s="52"/>
      <c r="AY801" s="1"/>
    </row>
    <row r="802" spans="1:51" x14ac:dyDescent="0.2">
      <c r="A802" s="1"/>
      <c r="B802" s="57" t="str">
        <f>$B$60</f>
        <v>項目4</v>
      </c>
      <c r="C802" s="20"/>
      <c r="D802" s="8"/>
      <c r="E802" s="8"/>
      <c r="F802" s="8"/>
      <c r="G802" s="20"/>
      <c r="H802" s="8"/>
      <c r="I802" s="8"/>
      <c r="J802" s="8"/>
      <c r="K802" s="20"/>
      <c r="L802" s="8"/>
      <c r="M802" s="8"/>
      <c r="N802" s="8"/>
      <c r="O802" s="20"/>
      <c r="P802" s="8"/>
      <c r="Q802" s="8"/>
      <c r="R802" s="8"/>
      <c r="S802" s="20"/>
      <c r="T802" s="8"/>
      <c r="U802" s="8"/>
      <c r="V802" s="8"/>
      <c r="W802" s="20"/>
      <c r="X802" s="8"/>
      <c r="Y802" s="8"/>
      <c r="Z802" s="8"/>
      <c r="AA802" s="20"/>
      <c r="AB802" s="8"/>
      <c r="AC802" s="8"/>
      <c r="AD802" s="8"/>
      <c r="AE802" s="20"/>
      <c r="AF802" s="8"/>
      <c r="AG802" s="8"/>
      <c r="AH802" s="8"/>
      <c r="AI802" s="20"/>
      <c r="AJ802" s="8"/>
      <c r="AK802" s="8"/>
      <c r="AL802" s="8"/>
      <c r="AM802" s="20"/>
      <c r="AN802" s="8"/>
      <c r="AO802" s="8"/>
      <c r="AP802" s="8"/>
      <c r="AQ802" s="20"/>
      <c r="AR802" s="8"/>
      <c r="AS802" s="8"/>
      <c r="AT802" s="8"/>
      <c r="AU802" s="20"/>
      <c r="AV802" s="8"/>
      <c r="AW802" s="8"/>
      <c r="AX802" s="52"/>
      <c r="AY802" s="1"/>
    </row>
    <row r="803" spans="1:51" x14ac:dyDescent="0.2">
      <c r="A803" s="1"/>
      <c r="B803" s="57" t="str">
        <f>$B$61</f>
        <v>項目5</v>
      </c>
      <c r="C803" s="20"/>
      <c r="D803" s="8"/>
      <c r="E803" s="8"/>
      <c r="F803" s="8"/>
      <c r="G803" s="20"/>
      <c r="H803" s="8"/>
      <c r="I803" s="8"/>
      <c r="J803" s="8"/>
      <c r="K803" s="20"/>
      <c r="L803" s="8"/>
      <c r="M803" s="8"/>
      <c r="N803" s="8"/>
      <c r="O803" s="20"/>
      <c r="P803" s="8"/>
      <c r="Q803" s="8"/>
      <c r="R803" s="8"/>
      <c r="S803" s="20"/>
      <c r="T803" s="8"/>
      <c r="U803" s="8"/>
      <c r="V803" s="8"/>
      <c r="W803" s="20"/>
      <c r="X803" s="8"/>
      <c r="Y803" s="8"/>
      <c r="Z803" s="8"/>
      <c r="AA803" s="20"/>
      <c r="AB803" s="8"/>
      <c r="AC803" s="8"/>
      <c r="AD803" s="8"/>
      <c r="AE803" s="20"/>
      <c r="AF803" s="8"/>
      <c r="AG803" s="8"/>
      <c r="AH803" s="8"/>
      <c r="AI803" s="20"/>
      <c r="AJ803" s="8"/>
      <c r="AK803" s="8"/>
      <c r="AL803" s="8"/>
      <c r="AM803" s="20"/>
      <c r="AN803" s="8"/>
      <c r="AO803" s="8"/>
      <c r="AP803" s="8"/>
      <c r="AQ803" s="20"/>
      <c r="AR803" s="8"/>
      <c r="AS803" s="8"/>
      <c r="AT803" s="8"/>
      <c r="AU803" s="20"/>
      <c r="AV803" s="8"/>
      <c r="AW803" s="8"/>
      <c r="AX803" s="52"/>
      <c r="AY803" s="1"/>
    </row>
    <row r="804" spans="1:51" x14ac:dyDescent="0.2">
      <c r="A804" s="1"/>
      <c r="B804" s="57" t="str">
        <f>$B$62</f>
        <v>項目6</v>
      </c>
      <c r="C804" s="20"/>
      <c r="D804" s="8"/>
      <c r="E804" s="8"/>
      <c r="F804" s="8"/>
      <c r="G804" s="20"/>
      <c r="H804" s="8"/>
      <c r="I804" s="8"/>
      <c r="J804" s="8"/>
      <c r="K804" s="20"/>
      <c r="L804" s="8"/>
      <c r="M804" s="8"/>
      <c r="N804" s="8"/>
      <c r="O804" s="20"/>
      <c r="P804" s="8"/>
      <c r="Q804" s="8"/>
      <c r="R804" s="8"/>
      <c r="S804" s="20"/>
      <c r="T804" s="8"/>
      <c r="U804" s="8"/>
      <c r="V804" s="8"/>
      <c r="W804" s="20"/>
      <c r="X804" s="8"/>
      <c r="Y804" s="8"/>
      <c r="Z804" s="8"/>
      <c r="AA804" s="20"/>
      <c r="AB804" s="8"/>
      <c r="AC804" s="8"/>
      <c r="AD804" s="8"/>
      <c r="AE804" s="20"/>
      <c r="AF804" s="8"/>
      <c r="AG804" s="8"/>
      <c r="AH804" s="8"/>
      <c r="AI804" s="20"/>
      <c r="AJ804" s="8"/>
      <c r="AK804" s="8"/>
      <c r="AL804" s="8"/>
      <c r="AM804" s="20"/>
      <c r="AN804" s="8"/>
      <c r="AO804" s="8"/>
      <c r="AP804" s="8"/>
      <c r="AQ804" s="20"/>
      <c r="AR804" s="8"/>
      <c r="AS804" s="8"/>
      <c r="AT804" s="8"/>
      <c r="AU804" s="20"/>
      <c r="AV804" s="8"/>
      <c r="AW804" s="8"/>
      <c r="AX804" s="52"/>
      <c r="AY804" s="1"/>
    </row>
    <row r="805" spans="1:51" x14ac:dyDescent="0.2">
      <c r="A805" s="1"/>
      <c r="B805" s="57" t="str">
        <f>$B$63</f>
        <v>項目7</v>
      </c>
      <c r="C805" s="20"/>
      <c r="D805" s="8"/>
      <c r="E805" s="8"/>
      <c r="F805" s="8"/>
      <c r="G805" s="20"/>
      <c r="H805" s="8"/>
      <c r="I805" s="8"/>
      <c r="J805" s="8"/>
      <c r="K805" s="20"/>
      <c r="L805" s="8"/>
      <c r="M805" s="8"/>
      <c r="N805" s="8"/>
      <c r="O805" s="20"/>
      <c r="P805" s="8"/>
      <c r="Q805" s="8"/>
      <c r="R805" s="8"/>
      <c r="S805" s="20"/>
      <c r="T805" s="8"/>
      <c r="U805" s="8"/>
      <c r="V805" s="8"/>
      <c r="W805" s="20"/>
      <c r="X805" s="8"/>
      <c r="Y805" s="8"/>
      <c r="Z805" s="8"/>
      <c r="AA805" s="20"/>
      <c r="AB805" s="8"/>
      <c r="AC805" s="8"/>
      <c r="AD805" s="8"/>
      <c r="AE805" s="20"/>
      <c r="AF805" s="8"/>
      <c r="AG805" s="8"/>
      <c r="AH805" s="8"/>
      <c r="AI805" s="20"/>
      <c r="AJ805" s="8"/>
      <c r="AK805" s="8"/>
      <c r="AL805" s="8"/>
      <c r="AM805" s="20"/>
      <c r="AN805" s="8"/>
      <c r="AO805" s="8"/>
      <c r="AP805" s="8"/>
      <c r="AQ805" s="20"/>
      <c r="AR805" s="8"/>
      <c r="AS805" s="8"/>
      <c r="AT805" s="8"/>
      <c r="AU805" s="20"/>
      <c r="AV805" s="8"/>
      <c r="AW805" s="8"/>
      <c r="AX805" s="52"/>
      <c r="AY805" s="1"/>
    </row>
    <row r="806" spans="1:51" x14ac:dyDescent="0.2">
      <c r="A806" s="1"/>
      <c r="B806" s="57" t="str">
        <f>$B$64</f>
        <v>項目8</v>
      </c>
      <c r="C806" s="20"/>
      <c r="D806" s="8"/>
      <c r="E806" s="8"/>
      <c r="F806" s="8"/>
      <c r="G806" s="20"/>
      <c r="H806" s="8"/>
      <c r="I806" s="8"/>
      <c r="J806" s="8"/>
      <c r="K806" s="20"/>
      <c r="L806" s="8"/>
      <c r="M806" s="8"/>
      <c r="N806" s="8"/>
      <c r="O806" s="20"/>
      <c r="P806" s="8"/>
      <c r="Q806" s="8"/>
      <c r="R806" s="8"/>
      <c r="S806" s="20"/>
      <c r="T806" s="8"/>
      <c r="U806" s="8"/>
      <c r="V806" s="8"/>
      <c r="W806" s="20"/>
      <c r="X806" s="8"/>
      <c r="Y806" s="8"/>
      <c r="Z806" s="8"/>
      <c r="AA806" s="20"/>
      <c r="AB806" s="8"/>
      <c r="AC806" s="8"/>
      <c r="AD806" s="8"/>
      <c r="AE806" s="20"/>
      <c r="AF806" s="8"/>
      <c r="AG806" s="8"/>
      <c r="AH806" s="8"/>
      <c r="AI806" s="20"/>
      <c r="AJ806" s="8"/>
      <c r="AK806" s="8"/>
      <c r="AL806" s="8"/>
      <c r="AM806" s="20"/>
      <c r="AN806" s="8"/>
      <c r="AO806" s="8"/>
      <c r="AP806" s="8"/>
      <c r="AQ806" s="20"/>
      <c r="AR806" s="8"/>
      <c r="AS806" s="8"/>
      <c r="AT806" s="8"/>
      <c r="AU806" s="20"/>
      <c r="AV806" s="8"/>
      <c r="AW806" s="8"/>
      <c r="AX806" s="52"/>
      <c r="AY806" s="1"/>
    </row>
    <row r="807" spans="1:51" x14ac:dyDescent="0.2">
      <c r="A807" s="1"/>
      <c r="B807" s="57" t="str">
        <f>$B$65</f>
        <v>項目9</v>
      </c>
      <c r="C807" s="20"/>
      <c r="D807" s="8"/>
      <c r="E807" s="8"/>
      <c r="F807" s="8"/>
      <c r="G807" s="20"/>
      <c r="H807" s="8"/>
      <c r="I807" s="8"/>
      <c r="J807" s="8"/>
      <c r="K807" s="20"/>
      <c r="L807" s="8"/>
      <c r="M807" s="8"/>
      <c r="N807" s="8"/>
      <c r="O807" s="20"/>
      <c r="P807" s="8"/>
      <c r="Q807" s="8"/>
      <c r="R807" s="8"/>
      <c r="S807" s="20"/>
      <c r="T807" s="8"/>
      <c r="U807" s="8"/>
      <c r="V807" s="8"/>
      <c r="W807" s="20"/>
      <c r="X807" s="8"/>
      <c r="Y807" s="8"/>
      <c r="Z807" s="8"/>
      <c r="AA807" s="20"/>
      <c r="AB807" s="8"/>
      <c r="AC807" s="8"/>
      <c r="AD807" s="8"/>
      <c r="AE807" s="20"/>
      <c r="AF807" s="8"/>
      <c r="AG807" s="8"/>
      <c r="AH807" s="8"/>
      <c r="AI807" s="20"/>
      <c r="AJ807" s="8"/>
      <c r="AK807" s="8"/>
      <c r="AL807" s="8"/>
      <c r="AM807" s="20"/>
      <c r="AN807" s="8"/>
      <c r="AO807" s="8"/>
      <c r="AP807" s="8"/>
      <c r="AQ807" s="20"/>
      <c r="AR807" s="8"/>
      <c r="AS807" s="8"/>
      <c r="AT807" s="8"/>
      <c r="AU807" s="20"/>
      <c r="AV807" s="8"/>
      <c r="AW807" s="8"/>
      <c r="AX807" s="52"/>
      <c r="AY807" s="1"/>
    </row>
    <row r="808" spans="1:51" x14ac:dyDescent="0.2">
      <c r="A808" s="1"/>
      <c r="B808" s="57" t="str">
        <f>$B$66</f>
        <v>項目10</v>
      </c>
      <c r="C808" s="20"/>
      <c r="D808" s="8"/>
      <c r="E808" s="8"/>
      <c r="F808" s="8"/>
      <c r="G808" s="20"/>
      <c r="H808" s="8"/>
      <c r="I808" s="8"/>
      <c r="J808" s="8"/>
      <c r="K808" s="20"/>
      <c r="L808" s="8"/>
      <c r="M808" s="8"/>
      <c r="N808" s="8"/>
      <c r="O808" s="20"/>
      <c r="P808" s="8"/>
      <c r="Q808" s="8"/>
      <c r="R808" s="8"/>
      <c r="S808" s="20"/>
      <c r="T808" s="8"/>
      <c r="U808" s="8"/>
      <c r="V808" s="8"/>
      <c r="W808" s="20"/>
      <c r="X808" s="8"/>
      <c r="Y808" s="8"/>
      <c r="Z808" s="8"/>
      <c r="AA808" s="20"/>
      <c r="AB808" s="8"/>
      <c r="AC808" s="8"/>
      <c r="AD808" s="8"/>
      <c r="AE808" s="20"/>
      <c r="AF808" s="8"/>
      <c r="AG808" s="8"/>
      <c r="AH808" s="8"/>
      <c r="AI808" s="20"/>
      <c r="AJ808" s="8"/>
      <c r="AK808" s="8"/>
      <c r="AL808" s="8"/>
      <c r="AM808" s="20"/>
      <c r="AN808" s="8"/>
      <c r="AO808" s="8"/>
      <c r="AP808" s="8"/>
      <c r="AQ808" s="20"/>
      <c r="AR808" s="8"/>
      <c r="AS808" s="8"/>
      <c r="AT808" s="8"/>
      <c r="AU808" s="20"/>
      <c r="AV808" s="8"/>
      <c r="AW808" s="8"/>
      <c r="AX808" s="52"/>
      <c r="AY808" s="1"/>
    </row>
    <row r="809" spans="1:51" x14ac:dyDescent="0.2">
      <c r="A809" s="1"/>
      <c r="B809" s="57" t="str">
        <f>$B$67</f>
        <v>項目11</v>
      </c>
      <c r="C809" s="20"/>
      <c r="D809" s="8"/>
      <c r="E809" s="8"/>
      <c r="F809" s="8"/>
      <c r="G809" s="20"/>
      <c r="H809" s="8"/>
      <c r="I809" s="8"/>
      <c r="J809" s="8"/>
      <c r="K809" s="20"/>
      <c r="L809" s="8"/>
      <c r="M809" s="8"/>
      <c r="N809" s="8"/>
      <c r="O809" s="20"/>
      <c r="P809" s="8"/>
      <c r="Q809" s="8"/>
      <c r="R809" s="8"/>
      <c r="S809" s="20"/>
      <c r="T809" s="8"/>
      <c r="U809" s="8"/>
      <c r="V809" s="8"/>
      <c r="W809" s="20"/>
      <c r="X809" s="8"/>
      <c r="Y809" s="8"/>
      <c r="Z809" s="8"/>
      <c r="AA809" s="20"/>
      <c r="AB809" s="8"/>
      <c r="AC809" s="8"/>
      <c r="AD809" s="8"/>
      <c r="AE809" s="20"/>
      <c r="AF809" s="8"/>
      <c r="AG809" s="8"/>
      <c r="AH809" s="8"/>
      <c r="AI809" s="20"/>
      <c r="AJ809" s="8"/>
      <c r="AK809" s="8"/>
      <c r="AL809" s="8"/>
      <c r="AM809" s="20"/>
      <c r="AN809" s="8"/>
      <c r="AO809" s="8"/>
      <c r="AP809" s="8"/>
      <c r="AQ809" s="20"/>
      <c r="AR809" s="8"/>
      <c r="AS809" s="8"/>
      <c r="AT809" s="8"/>
      <c r="AU809" s="20"/>
      <c r="AV809" s="8"/>
      <c r="AW809" s="8"/>
      <c r="AX809" s="52"/>
      <c r="AY809" s="1"/>
    </row>
    <row r="810" spans="1:51" x14ac:dyDescent="0.2">
      <c r="A810" s="1"/>
      <c r="B810" s="57" t="str">
        <f>$B$68</f>
        <v>項目12</v>
      </c>
      <c r="C810" s="20"/>
      <c r="D810" s="8"/>
      <c r="E810" s="8"/>
      <c r="F810" s="8"/>
      <c r="G810" s="20"/>
      <c r="H810" s="8"/>
      <c r="I810" s="8"/>
      <c r="J810" s="8"/>
      <c r="K810" s="20"/>
      <c r="L810" s="8"/>
      <c r="M810" s="8"/>
      <c r="N810" s="8"/>
      <c r="O810" s="20"/>
      <c r="P810" s="8"/>
      <c r="Q810" s="8"/>
      <c r="R810" s="8"/>
      <c r="S810" s="20"/>
      <c r="T810" s="8"/>
      <c r="U810" s="8"/>
      <c r="V810" s="8"/>
      <c r="W810" s="20"/>
      <c r="X810" s="8"/>
      <c r="Y810" s="8"/>
      <c r="Z810" s="8"/>
      <c r="AA810" s="20"/>
      <c r="AB810" s="8"/>
      <c r="AC810" s="8"/>
      <c r="AD810" s="8"/>
      <c r="AE810" s="20"/>
      <c r="AF810" s="8"/>
      <c r="AG810" s="8"/>
      <c r="AH810" s="8"/>
      <c r="AI810" s="20"/>
      <c r="AJ810" s="8"/>
      <c r="AK810" s="8"/>
      <c r="AL810" s="8"/>
      <c r="AM810" s="20"/>
      <c r="AN810" s="8"/>
      <c r="AO810" s="8"/>
      <c r="AP810" s="8"/>
      <c r="AQ810" s="20"/>
      <c r="AR810" s="8"/>
      <c r="AS810" s="8"/>
      <c r="AT810" s="8"/>
      <c r="AU810" s="20"/>
      <c r="AV810" s="8"/>
      <c r="AW810" s="8"/>
      <c r="AX810" s="52"/>
      <c r="AY810" s="1"/>
    </row>
    <row r="811" spans="1:51" x14ac:dyDescent="0.2">
      <c r="A811" s="1"/>
      <c r="B811" s="57" t="str">
        <f>$B$69</f>
        <v>項目13</v>
      </c>
      <c r="C811" s="20"/>
      <c r="D811" s="8"/>
      <c r="E811" s="8"/>
      <c r="F811" s="8"/>
      <c r="G811" s="20"/>
      <c r="H811" s="8"/>
      <c r="I811" s="8"/>
      <c r="J811" s="8"/>
      <c r="K811" s="20"/>
      <c r="L811" s="8"/>
      <c r="M811" s="8"/>
      <c r="N811" s="8"/>
      <c r="O811" s="20"/>
      <c r="P811" s="8"/>
      <c r="Q811" s="8"/>
      <c r="R811" s="8"/>
      <c r="S811" s="20"/>
      <c r="T811" s="8"/>
      <c r="U811" s="8"/>
      <c r="V811" s="8"/>
      <c r="W811" s="20"/>
      <c r="X811" s="8"/>
      <c r="Y811" s="8"/>
      <c r="Z811" s="8"/>
      <c r="AA811" s="20"/>
      <c r="AB811" s="8"/>
      <c r="AC811" s="8"/>
      <c r="AD811" s="8"/>
      <c r="AE811" s="20"/>
      <c r="AF811" s="8"/>
      <c r="AG811" s="8"/>
      <c r="AH811" s="8"/>
      <c r="AI811" s="20"/>
      <c r="AJ811" s="8"/>
      <c r="AK811" s="8"/>
      <c r="AL811" s="8"/>
      <c r="AM811" s="20"/>
      <c r="AN811" s="8"/>
      <c r="AO811" s="8"/>
      <c r="AP811" s="8"/>
      <c r="AQ811" s="20"/>
      <c r="AR811" s="8"/>
      <c r="AS811" s="8"/>
      <c r="AT811" s="8"/>
      <c r="AU811" s="20"/>
      <c r="AV811" s="8"/>
      <c r="AW811" s="8"/>
      <c r="AX811" s="52"/>
      <c r="AY811" s="1"/>
    </row>
    <row r="812" spans="1:51" x14ac:dyDescent="0.2">
      <c r="A812" s="1"/>
      <c r="B812" s="57" t="str">
        <f>$B$70</f>
        <v>項目14</v>
      </c>
      <c r="C812" s="20"/>
      <c r="D812" s="8"/>
      <c r="E812" s="8"/>
      <c r="F812" s="8"/>
      <c r="G812" s="20"/>
      <c r="H812" s="8"/>
      <c r="I812" s="8"/>
      <c r="J812" s="8"/>
      <c r="K812" s="20"/>
      <c r="L812" s="8"/>
      <c r="M812" s="8"/>
      <c r="N812" s="8"/>
      <c r="O812" s="20"/>
      <c r="P812" s="8"/>
      <c r="Q812" s="8"/>
      <c r="R812" s="8"/>
      <c r="S812" s="20"/>
      <c r="T812" s="8"/>
      <c r="U812" s="8"/>
      <c r="V812" s="8"/>
      <c r="W812" s="20"/>
      <c r="X812" s="8"/>
      <c r="Y812" s="8"/>
      <c r="Z812" s="8"/>
      <c r="AA812" s="20"/>
      <c r="AB812" s="8"/>
      <c r="AC812" s="8"/>
      <c r="AD812" s="8"/>
      <c r="AE812" s="20"/>
      <c r="AF812" s="8"/>
      <c r="AG812" s="8"/>
      <c r="AH812" s="8"/>
      <c r="AI812" s="20"/>
      <c r="AJ812" s="8"/>
      <c r="AK812" s="8"/>
      <c r="AL812" s="8"/>
      <c r="AM812" s="20"/>
      <c r="AN812" s="8"/>
      <c r="AO812" s="8"/>
      <c r="AP812" s="8"/>
      <c r="AQ812" s="20"/>
      <c r="AR812" s="8"/>
      <c r="AS812" s="8"/>
      <c r="AT812" s="8"/>
      <c r="AU812" s="20"/>
      <c r="AV812" s="8"/>
      <c r="AW812" s="8"/>
      <c r="AX812" s="52"/>
      <c r="AY812" s="1"/>
    </row>
    <row r="813" spans="1:51" x14ac:dyDescent="0.2">
      <c r="A813" s="1"/>
      <c r="B813" s="57" t="str">
        <f>$B$71</f>
        <v>項目15</v>
      </c>
      <c r="C813" s="20"/>
      <c r="D813" s="8"/>
      <c r="E813" s="8"/>
      <c r="F813" s="8"/>
      <c r="G813" s="20"/>
      <c r="H813" s="8"/>
      <c r="I813" s="8"/>
      <c r="J813" s="8"/>
      <c r="K813" s="20"/>
      <c r="L813" s="8"/>
      <c r="M813" s="8"/>
      <c r="N813" s="8"/>
      <c r="O813" s="20"/>
      <c r="P813" s="8"/>
      <c r="Q813" s="8"/>
      <c r="R813" s="8"/>
      <c r="S813" s="20"/>
      <c r="T813" s="8"/>
      <c r="U813" s="8"/>
      <c r="V813" s="8"/>
      <c r="W813" s="20"/>
      <c r="X813" s="8"/>
      <c r="Y813" s="8"/>
      <c r="Z813" s="8"/>
      <c r="AA813" s="20"/>
      <c r="AB813" s="8"/>
      <c r="AC813" s="8"/>
      <c r="AD813" s="8"/>
      <c r="AE813" s="20"/>
      <c r="AF813" s="8"/>
      <c r="AG813" s="8"/>
      <c r="AH813" s="8"/>
      <c r="AI813" s="20"/>
      <c r="AJ813" s="8"/>
      <c r="AK813" s="8"/>
      <c r="AL813" s="8"/>
      <c r="AM813" s="20"/>
      <c r="AN813" s="8"/>
      <c r="AO813" s="8"/>
      <c r="AP813" s="8"/>
      <c r="AQ813" s="20"/>
      <c r="AR813" s="8"/>
      <c r="AS813" s="8"/>
      <c r="AT813" s="8"/>
      <c r="AU813" s="20"/>
      <c r="AV813" s="8"/>
      <c r="AW813" s="8"/>
      <c r="AX813" s="52"/>
      <c r="AY813" s="1"/>
    </row>
    <row r="814" spans="1:51" x14ac:dyDescent="0.2">
      <c r="A814" s="1"/>
      <c r="B814" s="57" t="str">
        <f>$B$72</f>
        <v>項目16</v>
      </c>
      <c r="C814" s="20"/>
      <c r="D814" s="8"/>
      <c r="E814" s="8"/>
      <c r="F814" s="8"/>
      <c r="G814" s="20"/>
      <c r="H814" s="8"/>
      <c r="I814" s="8"/>
      <c r="J814" s="8"/>
      <c r="K814" s="20"/>
      <c r="L814" s="8"/>
      <c r="M814" s="8"/>
      <c r="N814" s="8"/>
      <c r="O814" s="20"/>
      <c r="P814" s="8"/>
      <c r="Q814" s="8"/>
      <c r="R814" s="8"/>
      <c r="S814" s="20"/>
      <c r="T814" s="8"/>
      <c r="U814" s="8"/>
      <c r="V814" s="8"/>
      <c r="W814" s="20"/>
      <c r="X814" s="8"/>
      <c r="Y814" s="8"/>
      <c r="Z814" s="8"/>
      <c r="AA814" s="20"/>
      <c r="AB814" s="8"/>
      <c r="AC814" s="8"/>
      <c r="AD814" s="8"/>
      <c r="AE814" s="20"/>
      <c r="AF814" s="8"/>
      <c r="AG814" s="8"/>
      <c r="AH814" s="8"/>
      <c r="AI814" s="20"/>
      <c r="AJ814" s="8"/>
      <c r="AK814" s="8"/>
      <c r="AL814" s="8"/>
      <c r="AM814" s="20"/>
      <c r="AN814" s="8"/>
      <c r="AO814" s="8"/>
      <c r="AP814" s="8"/>
      <c r="AQ814" s="20"/>
      <c r="AR814" s="8"/>
      <c r="AS814" s="8"/>
      <c r="AT814" s="8"/>
      <c r="AU814" s="20"/>
      <c r="AV814" s="8"/>
      <c r="AW814" s="8"/>
      <c r="AX814" s="52"/>
      <c r="AY814" s="1"/>
    </row>
    <row r="815" spans="1:51" x14ac:dyDescent="0.2">
      <c r="A815" s="1"/>
      <c r="B815" s="57" t="str">
        <f>$B$73</f>
        <v>項目17</v>
      </c>
      <c r="C815" s="20"/>
      <c r="D815" s="8"/>
      <c r="E815" s="8"/>
      <c r="F815" s="8"/>
      <c r="G815" s="20"/>
      <c r="H815" s="8"/>
      <c r="I815" s="8"/>
      <c r="J815" s="8"/>
      <c r="K815" s="20"/>
      <c r="L815" s="8"/>
      <c r="M815" s="8"/>
      <c r="N815" s="8"/>
      <c r="O815" s="20"/>
      <c r="P815" s="8"/>
      <c r="Q815" s="8"/>
      <c r="R815" s="8"/>
      <c r="S815" s="20"/>
      <c r="T815" s="8"/>
      <c r="U815" s="8"/>
      <c r="V815" s="8"/>
      <c r="W815" s="20"/>
      <c r="X815" s="8"/>
      <c r="Y815" s="8"/>
      <c r="Z815" s="8"/>
      <c r="AA815" s="20"/>
      <c r="AB815" s="8"/>
      <c r="AC815" s="8"/>
      <c r="AD815" s="8"/>
      <c r="AE815" s="20"/>
      <c r="AF815" s="8"/>
      <c r="AG815" s="8"/>
      <c r="AH815" s="8"/>
      <c r="AI815" s="20"/>
      <c r="AJ815" s="8"/>
      <c r="AK815" s="8"/>
      <c r="AL815" s="8"/>
      <c r="AM815" s="20"/>
      <c r="AN815" s="8"/>
      <c r="AO815" s="8"/>
      <c r="AP815" s="8"/>
      <c r="AQ815" s="20"/>
      <c r="AR815" s="8"/>
      <c r="AS815" s="8"/>
      <c r="AT815" s="8"/>
      <c r="AU815" s="20"/>
      <c r="AV815" s="8"/>
      <c r="AW815" s="8"/>
      <c r="AX815" s="52"/>
      <c r="AY815" s="1"/>
    </row>
    <row r="816" spans="1:51" x14ac:dyDescent="0.2">
      <c r="A816" s="1"/>
      <c r="B816" s="57" t="str">
        <f>$B$74</f>
        <v>項目18</v>
      </c>
      <c r="C816" s="20"/>
      <c r="D816" s="8"/>
      <c r="E816" s="8"/>
      <c r="F816" s="8"/>
      <c r="G816" s="20"/>
      <c r="H816" s="8"/>
      <c r="I816" s="8"/>
      <c r="J816" s="8"/>
      <c r="K816" s="20"/>
      <c r="L816" s="8"/>
      <c r="M816" s="8"/>
      <c r="N816" s="8"/>
      <c r="O816" s="20"/>
      <c r="P816" s="8"/>
      <c r="Q816" s="8"/>
      <c r="R816" s="8"/>
      <c r="S816" s="20"/>
      <c r="T816" s="8"/>
      <c r="U816" s="8"/>
      <c r="V816" s="8"/>
      <c r="W816" s="20"/>
      <c r="X816" s="8"/>
      <c r="Y816" s="8"/>
      <c r="Z816" s="8"/>
      <c r="AA816" s="20"/>
      <c r="AB816" s="8"/>
      <c r="AC816" s="8"/>
      <c r="AD816" s="8"/>
      <c r="AE816" s="20"/>
      <c r="AF816" s="8"/>
      <c r="AG816" s="8"/>
      <c r="AH816" s="8"/>
      <c r="AI816" s="20"/>
      <c r="AJ816" s="8"/>
      <c r="AK816" s="8"/>
      <c r="AL816" s="8"/>
      <c r="AM816" s="20"/>
      <c r="AN816" s="8"/>
      <c r="AO816" s="8"/>
      <c r="AP816" s="8"/>
      <c r="AQ816" s="20"/>
      <c r="AR816" s="8"/>
      <c r="AS816" s="8"/>
      <c r="AT816" s="8"/>
      <c r="AU816" s="20"/>
      <c r="AV816" s="8"/>
      <c r="AW816" s="8"/>
      <c r="AX816" s="52"/>
      <c r="AY816" s="1"/>
    </row>
    <row r="817" spans="1:51" x14ac:dyDescent="0.2">
      <c r="A817" s="1"/>
      <c r="B817" s="57" t="str">
        <f>$B$75</f>
        <v>項目19</v>
      </c>
      <c r="C817" s="20"/>
      <c r="D817" s="8"/>
      <c r="E817" s="8"/>
      <c r="F817" s="8"/>
      <c r="G817" s="20"/>
      <c r="H817" s="8"/>
      <c r="I817" s="8"/>
      <c r="J817" s="8"/>
      <c r="K817" s="20"/>
      <c r="L817" s="8"/>
      <c r="M817" s="8"/>
      <c r="N817" s="8"/>
      <c r="O817" s="20"/>
      <c r="P817" s="8"/>
      <c r="Q817" s="8"/>
      <c r="R817" s="8"/>
      <c r="S817" s="20"/>
      <c r="T817" s="8"/>
      <c r="U817" s="8"/>
      <c r="V817" s="8"/>
      <c r="W817" s="20"/>
      <c r="X817" s="8"/>
      <c r="Y817" s="8"/>
      <c r="Z817" s="8"/>
      <c r="AA817" s="20"/>
      <c r="AB817" s="8"/>
      <c r="AC817" s="8"/>
      <c r="AD817" s="8"/>
      <c r="AE817" s="20"/>
      <c r="AF817" s="8"/>
      <c r="AG817" s="8"/>
      <c r="AH817" s="8"/>
      <c r="AI817" s="20"/>
      <c r="AJ817" s="8"/>
      <c r="AK817" s="8"/>
      <c r="AL817" s="8"/>
      <c r="AM817" s="20"/>
      <c r="AN817" s="8"/>
      <c r="AO817" s="8"/>
      <c r="AP817" s="8"/>
      <c r="AQ817" s="20"/>
      <c r="AR817" s="8"/>
      <c r="AS817" s="8"/>
      <c r="AT817" s="8"/>
      <c r="AU817" s="20"/>
      <c r="AV817" s="8"/>
      <c r="AW817" s="8"/>
      <c r="AX817" s="52"/>
      <c r="AY817" s="1"/>
    </row>
    <row r="818" spans="1:51" x14ac:dyDescent="0.2">
      <c r="A818" s="1"/>
      <c r="B818" s="57" t="str">
        <f>$B$76</f>
        <v>項目20</v>
      </c>
      <c r="C818" s="20"/>
      <c r="D818" s="8"/>
      <c r="E818" s="8"/>
      <c r="F818" s="8"/>
      <c r="G818" s="20"/>
      <c r="H818" s="8"/>
      <c r="I818" s="8"/>
      <c r="J818" s="8"/>
      <c r="K818" s="20"/>
      <c r="L818" s="8"/>
      <c r="M818" s="8"/>
      <c r="N818" s="8"/>
      <c r="O818" s="20"/>
      <c r="P818" s="8"/>
      <c r="Q818" s="8"/>
      <c r="R818" s="8"/>
      <c r="S818" s="20"/>
      <c r="T818" s="8"/>
      <c r="U818" s="8"/>
      <c r="V818" s="8"/>
      <c r="W818" s="20"/>
      <c r="X818" s="8"/>
      <c r="Y818" s="8"/>
      <c r="Z818" s="8"/>
      <c r="AA818" s="20"/>
      <c r="AB818" s="8"/>
      <c r="AC818" s="8"/>
      <c r="AD818" s="8"/>
      <c r="AE818" s="20"/>
      <c r="AF818" s="8"/>
      <c r="AG818" s="8"/>
      <c r="AH818" s="8"/>
      <c r="AI818" s="20"/>
      <c r="AJ818" s="8"/>
      <c r="AK818" s="8"/>
      <c r="AL818" s="8"/>
      <c r="AM818" s="20"/>
      <c r="AN818" s="8"/>
      <c r="AO818" s="8"/>
      <c r="AP818" s="8"/>
      <c r="AQ818" s="20"/>
      <c r="AR818" s="8"/>
      <c r="AS818" s="8"/>
      <c r="AT818" s="8"/>
      <c r="AU818" s="20"/>
      <c r="AV818" s="8"/>
      <c r="AW818" s="8"/>
      <c r="AX818" s="52"/>
      <c r="AY818" s="1"/>
    </row>
    <row r="819" spans="1:51" x14ac:dyDescent="0.2">
      <c r="A819" s="1"/>
      <c r="B819" s="57" t="str">
        <f>$B$77</f>
        <v>項目21</v>
      </c>
      <c r="C819" s="20"/>
      <c r="D819" s="8"/>
      <c r="E819" s="8"/>
      <c r="F819" s="8"/>
      <c r="G819" s="20"/>
      <c r="H819" s="8"/>
      <c r="I819" s="8"/>
      <c r="J819" s="8"/>
      <c r="K819" s="20"/>
      <c r="L819" s="8"/>
      <c r="M819" s="8"/>
      <c r="N819" s="8"/>
      <c r="O819" s="20"/>
      <c r="P819" s="8"/>
      <c r="Q819" s="8"/>
      <c r="R819" s="8"/>
      <c r="S819" s="20"/>
      <c r="T819" s="8"/>
      <c r="U819" s="8"/>
      <c r="V819" s="8"/>
      <c r="W819" s="20"/>
      <c r="X819" s="8"/>
      <c r="Y819" s="8"/>
      <c r="Z819" s="8"/>
      <c r="AA819" s="20"/>
      <c r="AB819" s="8"/>
      <c r="AC819" s="8"/>
      <c r="AD819" s="8"/>
      <c r="AE819" s="20"/>
      <c r="AF819" s="8"/>
      <c r="AG819" s="8"/>
      <c r="AH819" s="8"/>
      <c r="AI819" s="20"/>
      <c r="AJ819" s="8"/>
      <c r="AK819" s="8"/>
      <c r="AL819" s="8"/>
      <c r="AM819" s="20"/>
      <c r="AN819" s="8"/>
      <c r="AO819" s="8"/>
      <c r="AP819" s="8"/>
      <c r="AQ819" s="20"/>
      <c r="AR819" s="8"/>
      <c r="AS819" s="8"/>
      <c r="AT819" s="8"/>
      <c r="AU819" s="20"/>
      <c r="AV819" s="8"/>
      <c r="AW819" s="8"/>
      <c r="AX819" s="52"/>
      <c r="AY819" s="1"/>
    </row>
    <row r="820" spans="1:51" x14ac:dyDescent="0.2">
      <c r="A820" s="1"/>
      <c r="B820" s="57" t="str">
        <f>$B$78</f>
        <v>項目22</v>
      </c>
      <c r="C820" s="20"/>
      <c r="D820" s="8"/>
      <c r="E820" s="8"/>
      <c r="F820" s="8"/>
      <c r="G820" s="20"/>
      <c r="H820" s="8"/>
      <c r="I820" s="8"/>
      <c r="J820" s="8"/>
      <c r="K820" s="20"/>
      <c r="L820" s="8"/>
      <c r="M820" s="8"/>
      <c r="N820" s="8"/>
      <c r="O820" s="20"/>
      <c r="P820" s="8"/>
      <c r="Q820" s="8"/>
      <c r="R820" s="8"/>
      <c r="S820" s="20"/>
      <c r="T820" s="8"/>
      <c r="U820" s="8"/>
      <c r="V820" s="8"/>
      <c r="W820" s="20"/>
      <c r="X820" s="8"/>
      <c r="Y820" s="8"/>
      <c r="Z820" s="8"/>
      <c r="AA820" s="20"/>
      <c r="AB820" s="8"/>
      <c r="AC820" s="8"/>
      <c r="AD820" s="8"/>
      <c r="AE820" s="20"/>
      <c r="AF820" s="8"/>
      <c r="AG820" s="8"/>
      <c r="AH820" s="8"/>
      <c r="AI820" s="20"/>
      <c r="AJ820" s="8"/>
      <c r="AK820" s="8"/>
      <c r="AL820" s="8"/>
      <c r="AM820" s="20"/>
      <c r="AN820" s="8"/>
      <c r="AO820" s="8"/>
      <c r="AP820" s="8"/>
      <c r="AQ820" s="20"/>
      <c r="AR820" s="8"/>
      <c r="AS820" s="8"/>
      <c r="AT820" s="8"/>
      <c r="AU820" s="20"/>
      <c r="AV820" s="8"/>
      <c r="AW820" s="8"/>
      <c r="AX820" s="52"/>
      <c r="AY820" s="1"/>
    </row>
    <row r="821" spans="1:51" x14ac:dyDescent="0.2">
      <c r="A821" s="1"/>
      <c r="B821" s="57" t="str">
        <f>$B$79</f>
        <v>項目23</v>
      </c>
      <c r="C821" s="20"/>
      <c r="D821" s="8"/>
      <c r="E821" s="8"/>
      <c r="F821" s="8"/>
      <c r="G821" s="20"/>
      <c r="H821" s="8"/>
      <c r="I821" s="8"/>
      <c r="J821" s="8"/>
      <c r="K821" s="20"/>
      <c r="L821" s="8"/>
      <c r="M821" s="8"/>
      <c r="N821" s="8"/>
      <c r="O821" s="20"/>
      <c r="P821" s="8"/>
      <c r="Q821" s="8"/>
      <c r="R821" s="8"/>
      <c r="S821" s="20"/>
      <c r="T821" s="8"/>
      <c r="U821" s="8"/>
      <c r="V821" s="8"/>
      <c r="W821" s="20"/>
      <c r="X821" s="8"/>
      <c r="Y821" s="8"/>
      <c r="Z821" s="8"/>
      <c r="AA821" s="20"/>
      <c r="AB821" s="8"/>
      <c r="AC821" s="8"/>
      <c r="AD821" s="8"/>
      <c r="AE821" s="20"/>
      <c r="AF821" s="8"/>
      <c r="AG821" s="8"/>
      <c r="AH821" s="8"/>
      <c r="AI821" s="20"/>
      <c r="AJ821" s="8"/>
      <c r="AK821" s="8"/>
      <c r="AL821" s="8"/>
      <c r="AM821" s="20"/>
      <c r="AN821" s="8"/>
      <c r="AO821" s="8"/>
      <c r="AP821" s="8"/>
      <c r="AQ821" s="20"/>
      <c r="AR821" s="8"/>
      <c r="AS821" s="8"/>
      <c r="AT821" s="8"/>
      <c r="AU821" s="20"/>
      <c r="AV821" s="8"/>
      <c r="AW821" s="8"/>
      <c r="AX821" s="52"/>
      <c r="AY821" s="1"/>
    </row>
    <row r="822" spans="1:51" x14ac:dyDescent="0.2">
      <c r="A822" s="1"/>
      <c r="B822" s="57" t="str">
        <f>$B$80</f>
        <v>項目24</v>
      </c>
      <c r="C822" s="20"/>
      <c r="D822" s="8"/>
      <c r="E822" s="8"/>
      <c r="F822" s="8"/>
      <c r="G822" s="20"/>
      <c r="H822" s="8"/>
      <c r="I822" s="8"/>
      <c r="J822" s="8"/>
      <c r="K822" s="20"/>
      <c r="L822" s="8"/>
      <c r="M822" s="8"/>
      <c r="N822" s="8"/>
      <c r="O822" s="20"/>
      <c r="P822" s="8"/>
      <c r="Q822" s="8"/>
      <c r="R822" s="8"/>
      <c r="S822" s="20"/>
      <c r="T822" s="8"/>
      <c r="U822" s="8"/>
      <c r="V822" s="8"/>
      <c r="W822" s="20"/>
      <c r="X822" s="8"/>
      <c r="Y822" s="8"/>
      <c r="Z822" s="8"/>
      <c r="AA822" s="20"/>
      <c r="AB822" s="8"/>
      <c r="AC822" s="8"/>
      <c r="AD822" s="8"/>
      <c r="AE822" s="20"/>
      <c r="AF822" s="8"/>
      <c r="AG822" s="8"/>
      <c r="AH822" s="8"/>
      <c r="AI822" s="20"/>
      <c r="AJ822" s="8"/>
      <c r="AK822" s="8"/>
      <c r="AL822" s="8"/>
      <c r="AM822" s="20"/>
      <c r="AN822" s="8"/>
      <c r="AO822" s="8"/>
      <c r="AP822" s="8"/>
      <c r="AQ822" s="20"/>
      <c r="AR822" s="8"/>
      <c r="AS822" s="8"/>
      <c r="AT822" s="8"/>
      <c r="AU822" s="20"/>
      <c r="AV822" s="8"/>
      <c r="AW822" s="8"/>
      <c r="AX822" s="52"/>
      <c r="AY822" s="1"/>
    </row>
    <row r="823" spans="1:51" x14ac:dyDescent="0.2">
      <c r="A823" s="1"/>
      <c r="B823" s="57" t="str">
        <f>$B$81</f>
        <v>項目25</v>
      </c>
      <c r="C823" s="20"/>
      <c r="D823" s="8"/>
      <c r="E823" s="8"/>
      <c r="F823" s="8"/>
      <c r="G823" s="20"/>
      <c r="H823" s="8"/>
      <c r="I823" s="8"/>
      <c r="J823" s="8"/>
      <c r="K823" s="20"/>
      <c r="L823" s="8"/>
      <c r="M823" s="8"/>
      <c r="N823" s="8"/>
      <c r="O823" s="20"/>
      <c r="P823" s="8"/>
      <c r="Q823" s="8"/>
      <c r="R823" s="8"/>
      <c r="S823" s="20"/>
      <c r="T823" s="8"/>
      <c r="U823" s="8"/>
      <c r="V823" s="8"/>
      <c r="W823" s="20"/>
      <c r="X823" s="8"/>
      <c r="Y823" s="8"/>
      <c r="Z823" s="8"/>
      <c r="AA823" s="20"/>
      <c r="AB823" s="8"/>
      <c r="AC823" s="8"/>
      <c r="AD823" s="8"/>
      <c r="AE823" s="20"/>
      <c r="AF823" s="8"/>
      <c r="AG823" s="8"/>
      <c r="AH823" s="8"/>
      <c r="AI823" s="20"/>
      <c r="AJ823" s="8"/>
      <c r="AK823" s="8"/>
      <c r="AL823" s="8"/>
      <c r="AM823" s="20"/>
      <c r="AN823" s="8"/>
      <c r="AO823" s="8"/>
      <c r="AP823" s="8"/>
      <c r="AQ823" s="20"/>
      <c r="AR823" s="8"/>
      <c r="AS823" s="8"/>
      <c r="AT823" s="8"/>
      <c r="AU823" s="20"/>
      <c r="AV823" s="8"/>
      <c r="AW823" s="8"/>
      <c r="AX823" s="52"/>
      <c r="AY823" s="1"/>
    </row>
    <row r="824" spans="1:51" x14ac:dyDescent="0.2">
      <c r="A824" s="1"/>
      <c r="B824" s="57" t="str">
        <f>$B$82</f>
        <v>項目26</v>
      </c>
      <c r="C824" s="20"/>
      <c r="D824" s="8"/>
      <c r="E824" s="8"/>
      <c r="F824" s="8"/>
      <c r="G824" s="20"/>
      <c r="H824" s="8"/>
      <c r="I824" s="8"/>
      <c r="J824" s="8"/>
      <c r="K824" s="20"/>
      <c r="L824" s="8"/>
      <c r="M824" s="8"/>
      <c r="N824" s="8"/>
      <c r="O824" s="20"/>
      <c r="P824" s="8"/>
      <c r="Q824" s="8"/>
      <c r="R824" s="8"/>
      <c r="S824" s="20"/>
      <c r="T824" s="8"/>
      <c r="U824" s="8"/>
      <c r="V824" s="8"/>
      <c r="W824" s="20"/>
      <c r="X824" s="8"/>
      <c r="Y824" s="8"/>
      <c r="Z824" s="8"/>
      <c r="AA824" s="20"/>
      <c r="AB824" s="8"/>
      <c r="AC824" s="8"/>
      <c r="AD824" s="8"/>
      <c r="AE824" s="20"/>
      <c r="AF824" s="8"/>
      <c r="AG824" s="8"/>
      <c r="AH824" s="8"/>
      <c r="AI824" s="20"/>
      <c r="AJ824" s="8"/>
      <c r="AK824" s="8"/>
      <c r="AL824" s="8"/>
      <c r="AM824" s="20"/>
      <c r="AN824" s="8"/>
      <c r="AO824" s="8"/>
      <c r="AP824" s="8"/>
      <c r="AQ824" s="20"/>
      <c r="AR824" s="8"/>
      <c r="AS824" s="8"/>
      <c r="AT824" s="8"/>
      <c r="AU824" s="20"/>
      <c r="AV824" s="8"/>
      <c r="AW824" s="8"/>
      <c r="AX824" s="52"/>
      <c r="AY824" s="1"/>
    </row>
    <row r="825" spans="1:51" x14ac:dyDescent="0.2">
      <c r="A825" s="1"/>
      <c r="B825" s="57" t="str">
        <f>$B$83</f>
        <v>項目27</v>
      </c>
      <c r="C825" s="20"/>
      <c r="D825" s="8"/>
      <c r="E825" s="8"/>
      <c r="F825" s="8"/>
      <c r="G825" s="20"/>
      <c r="H825" s="8"/>
      <c r="I825" s="8"/>
      <c r="J825" s="8"/>
      <c r="K825" s="20"/>
      <c r="L825" s="8"/>
      <c r="M825" s="8"/>
      <c r="N825" s="8"/>
      <c r="O825" s="20"/>
      <c r="P825" s="8"/>
      <c r="Q825" s="8"/>
      <c r="R825" s="8"/>
      <c r="S825" s="20"/>
      <c r="T825" s="8"/>
      <c r="U825" s="8"/>
      <c r="V825" s="8"/>
      <c r="W825" s="20"/>
      <c r="X825" s="8"/>
      <c r="Y825" s="8"/>
      <c r="Z825" s="8"/>
      <c r="AA825" s="20"/>
      <c r="AB825" s="8"/>
      <c r="AC825" s="8"/>
      <c r="AD825" s="8"/>
      <c r="AE825" s="20"/>
      <c r="AF825" s="8"/>
      <c r="AG825" s="8"/>
      <c r="AH825" s="8"/>
      <c r="AI825" s="20"/>
      <c r="AJ825" s="8"/>
      <c r="AK825" s="8"/>
      <c r="AL825" s="8"/>
      <c r="AM825" s="20"/>
      <c r="AN825" s="8"/>
      <c r="AO825" s="8"/>
      <c r="AP825" s="8"/>
      <c r="AQ825" s="20"/>
      <c r="AR825" s="8"/>
      <c r="AS825" s="8"/>
      <c r="AT825" s="8"/>
      <c r="AU825" s="20"/>
      <c r="AV825" s="8"/>
      <c r="AW825" s="8"/>
      <c r="AX825" s="52"/>
      <c r="AY825" s="1"/>
    </row>
    <row r="826" spans="1:51" x14ac:dyDescent="0.2">
      <c r="A826" s="1"/>
      <c r="B826" s="57" t="str">
        <f>$B$84</f>
        <v>項目28</v>
      </c>
      <c r="C826" s="20"/>
      <c r="D826" s="8"/>
      <c r="E826" s="8"/>
      <c r="F826" s="8"/>
      <c r="G826" s="20"/>
      <c r="H826" s="8"/>
      <c r="I826" s="8"/>
      <c r="J826" s="8"/>
      <c r="K826" s="20"/>
      <c r="L826" s="8"/>
      <c r="M826" s="8"/>
      <c r="N826" s="8"/>
      <c r="O826" s="20"/>
      <c r="P826" s="8"/>
      <c r="Q826" s="8"/>
      <c r="R826" s="8"/>
      <c r="S826" s="20"/>
      <c r="T826" s="8"/>
      <c r="U826" s="8"/>
      <c r="V826" s="8"/>
      <c r="W826" s="20"/>
      <c r="X826" s="8"/>
      <c r="Y826" s="8"/>
      <c r="Z826" s="8"/>
      <c r="AA826" s="20"/>
      <c r="AB826" s="8"/>
      <c r="AC826" s="8"/>
      <c r="AD826" s="8"/>
      <c r="AE826" s="20"/>
      <c r="AF826" s="8"/>
      <c r="AG826" s="8"/>
      <c r="AH826" s="8"/>
      <c r="AI826" s="20"/>
      <c r="AJ826" s="8"/>
      <c r="AK826" s="8"/>
      <c r="AL826" s="8"/>
      <c r="AM826" s="20"/>
      <c r="AN826" s="8"/>
      <c r="AO826" s="8"/>
      <c r="AP826" s="8"/>
      <c r="AQ826" s="20"/>
      <c r="AR826" s="8"/>
      <c r="AS826" s="8"/>
      <c r="AT826" s="8"/>
      <c r="AU826" s="20"/>
      <c r="AV826" s="8"/>
      <c r="AW826" s="8"/>
      <c r="AX826" s="52"/>
      <c r="AY826" s="1"/>
    </row>
    <row r="827" spans="1:51" x14ac:dyDescent="0.2">
      <c r="A827" s="1"/>
      <c r="B827" s="57" t="str">
        <f>$B$85</f>
        <v>項目29</v>
      </c>
      <c r="C827" s="20"/>
      <c r="D827" s="8"/>
      <c r="E827" s="8"/>
      <c r="F827" s="8"/>
      <c r="G827" s="20"/>
      <c r="H827" s="8"/>
      <c r="I827" s="8"/>
      <c r="J827" s="8"/>
      <c r="K827" s="20"/>
      <c r="L827" s="8"/>
      <c r="M827" s="8"/>
      <c r="N827" s="8"/>
      <c r="O827" s="20"/>
      <c r="P827" s="8"/>
      <c r="Q827" s="8"/>
      <c r="R827" s="8"/>
      <c r="S827" s="20"/>
      <c r="T827" s="8"/>
      <c r="U827" s="8"/>
      <c r="V827" s="8"/>
      <c r="W827" s="20"/>
      <c r="X827" s="8"/>
      <c r="Y827" s="8"/>
      <c r="Z827" s="8"/>
      <c r="AA827" s="20"/>
      <c r="AB827" s="8"/>
      <c r="AC827" s="8"/>
      <c r="AD827" s="8"/>
      <c r="AE827" s="20"/>
      <c r="AF827" s="8"/>
      <c r="AG827" s="8"/>
      <c r="AH827" s="8"/>
      <c r="AI827" s="20"/>
      <c r="AJ827" s="8"/>
      <c r="AK827" s="8"/>
      <c r="AL827" s="8"/>
      <c r="AM827" s="20"/>
      <c r="AN827" s="8"/>
      <c r="AO827" s="8"/>
      <c r="AP827" s="8"/>
      <c r="AQ827" s="20"/>
      <c r="AR827" s="8"/>
      <c r="AS827" s="8"/>
      <c r="AT827" s="8"/>
      <c r="AU827" s="20"/>
      <c r="AV827" s="8"/>
      <c r="AW827" s="8"/>
      <c r="AX827" s="52"/>
      <c r="AY827" s="1"/>
    </row>
    <row r="828" spans="1:51" x14ac:dyDescent="0.2">
      <c r="A828" s="1"/>
      <c r="B828" s="57" t="str">
        <f>$B$86</f>
        <v>項目30</v>
      </c>
      <c r="C828" s="20"/>
      <c r="D828" s="8"/>
      <c r="E828" s="8"/>
      <c r="F828" s="8"/>
      <c r="G828" s="20"/>
      <c r="H828" s="8"/>
      <c r="I828" s="8"/>
      <c r="J828" s="8"/>
      <c r="K828" s="20"/>
      <c r="L828" s="8"/>
      <c r="M828" s="8"/>
      <c r="N828" s="8"/>
      <c r="O828" s="20"/>
      <c r="P828" s="8"/>
      <c r="Q828" s="8"/>
      <c r="R828" s="8"/>
      <c r="S828" s="20"/>
      <c r="T828" s="8"/>
      <c r="U828" s="8"/>
      <c r="V828" s="8"/>
      <c r="W828" s="20"/>
      <c r="X828" s="8"/>
      <c r="Y828" s="8"/>
      <c r="Z828" s="8"/>
      <c r="AA828" s="20"/>
      <c r="AB828" s="8"/>
      <c r="AC828" s="8"/>
      <c r="AD828" s="8"/>
      <c r="AE828" s="20"/>
      <c r="AF828" s="8"/>
      <c r="AG828" s="8"/>
      <c r="AH828" s="8"/>
      <c r="AI828" s="20"/>
      <c r="AJ828" s="8"/>
      <c r="AK828" s="8"/>
      <c r="AL828" s="8"/>
      <c r="AM828" s="20"/>
      <c r="AN828" s="8"/>
      <c r="AO828" s="8"/>
      <c r="AP828" s="8"/>
      <c r="AQ828" s="20"/>
      <c r="AR828" s="8"/>
      <c r="AS828" s="8"/>
      <c r="AT828" s="8"/>
      <c r="AU828" s="20"/>
      <c r="AV828" s="8"/>
      <c r="AW828" s="8"/>
      <c r="AX828" s="52"/>
      <c r="AY828" s="1"/>
    </row>
    <row r="829" spans="1:51" x14ac:dyDescent="0.2">
      <c r="A829" s="1"/>
      <c r="B829" s="57" t="str">
        <f>$B$87</f>
        <v>項目31</v>
      </c>
      <c r="C829" s="20"/>
      <c r="D829" s="8"/>
      <c r="E829" s="8"/>
      <c r="F829" s="8"/>
      <c r="G829" s="20"/>
      <c r="H829" s="8"/>
      <c r="I829" s="8"/>
      <c r="J829" s="8"/>
      <c r="K829" s="20"/>
      <c r="L829" s="8"/>
      <c r="M829" s="8"/>
      <c r="N829" s="8"/>
      <c r="O829" s="20"/>
      <c r="P829" s="8"/>
      <c r="Q829" s="8"/>
      <c r="R829" s="8"/>
      <c r="S829" s="20"/>
      <c r="T829" s="8"/>
      <c r="U829" s="8"/>
      <c r="V829" s="8"/>
      <c r="W829" s="20"/>
      <c r="X829" s="8"/>
      <c r="Y829" s="8"/>
      <c r="Z829" s="8"/>
      <c r="AA829" s="20"/>
      <c r="AB829" s="8"/>
      <c r="AC829" s="8"/>
      <c r="AD829" s="8"/>
      <c r="AE829" s="20"/>
      <c r="AF829" s="8"/>
      <c r="AG829" s="8"/>
      <c r="AH829" s="8"/>
      <c r="AI829" s="20"/>
      <c r="AJ829" s="8"/>
      <c r="AK829" s="8"/>
      <c r="AL829" s="8"/>
      <c r="AM829" s="20"/>
      <c r="AN829" s="8"/>
      <c r="AO829" s="8"/>
      <c r="AP829" s="8"/>
      <c r="AQ829" s="20"/>
      <c r="AR829" s="8"/>
      <c r="AS829" s="8"/>
      <c r="AT829" s="8"/>
      <c r="AU829" s="20"/>
      <c r="AV829" s="8"/>
      <c r="AW829" s="8"/>
      <c r="AX829" s="52"/>
      <c r="AY829" s="1"/>
    </row>
    <row r="830" spans="1:51" x14ac:dyDescent="0.2">
      <c r="A830" s="1"/>
      <c r="B830" s="57" t="str">
        <f>$B$88</f>
        <v>項目32</v>
      </c>
      <c r="C830" s="20"/>
      <c r="D830" s="8"/>
      <c r="E830" s="8"/>
      <c r="F830" s="8"/>
      <c r="G830" s="20"/>
      <c r="H830" s="8"/>
      <c r="I830" s="8"/>
      <c r="J830" s="8"/>
      <c r="K830" s="20"/>
      <c r="L830" s="8"/>
      <c r="M830" s="8"/>
      <c r="N830" s="8"/>
      <c r="O830" s="20"/>
      <c r="P830" s="8"/>
      <c r="Q830" s="8"/>
      <c r="R830" s="8"/>
      <c r="S830" s="20"/>
      <c r="T830" s="8"/>
      <c r="U830" s="8"/>
      <c r="V830" s="8"/>
      <c r="W830" s="20"/>
      <c r="X830" s="8"/>
      <c r="Y830" s="8"/>
      <c r="Z830" s="8"/>
      <c r="AA830" s="20"/>
      <c r="AB830" s="8"/>
      <c r="AC830" s="8"/>
      <c r="AD830" s="8"/>
      <c r="AE830" s="20"/>
      <c r="AF830" s="8"/>
      <c r="AG830" s="8"/>
      <c r="AH830" s="8"/>
      <c r="AI830" s="20"/>
      <c r="AJ830" s="8"/>
      <c r="AK830" s="8"/>
      <c r="AL830" s="8"/>
      <c r="AM830" s="20"/>
      <c r="AN830" s="8"/>
      <c r="AO830" s="8"/>
      <c r="AP830" s="8"/>
      <c r="AQ830" s="20"/>
      <c r="AR830" s="8"/>
      <c r="AS830" s="8"/>
      <c r="AT830" s="8"/>
      <c r="AU830" s="20"/>
      <c r="AV830" s="8"/>
      <c r="AW830" s="8"/>
      <c r="AX830" s="52"/>
      <c r="AY830" s="1"/>
    </row>
    <row r="831" spans="1:51" x14ac:dyDescent="0.2">
      <c r="A831" s="1"/>
      <c r="B831" s="57" t="str">
        <f>$B$89</f>
        <v>項目33</v>
      </c>
      <c r="C831" s="20"/>
      <c r="D831" s="8"/>
      <c r="E831" s="8"/>
      <c r="F831" s="8"/>
      <c r="G831" s="20"/>
      <c r="H831" s="8"/>
      <c r="I831" s="8"/>
      <c r="J831" s="8"/>
      <c r="K831" s="20"/>
      <c r="L831" s="8"/>
      <c r="M831" s="8"/>
      <c r="N831" s="8"/>
      <c r="O831" s="20"/>
      <c r="P831" s="8"/>
      <c r="Q831" s="8"/>
      <c r="R831" s="8"/>
      <c r="S831" s="20"/>
      <c r="T831" s="8"/>
      <c r="U831" s="8"/>
      <c r="V831" s="8"/>
      <c r="W831" s="20"/>
      <c r="X831" s="8"/>
      <c r="Y831" s="8"/>
      <c r="Z831" s="8"/>
      <c r="AA831" s="20"/>
      <c r="AB831" s="8"/>
      <c r="AC831" s="8"/>
      <c r="AD831" s="8"/>
      <c r="AE831" s="20"/>
      <c r="AF831" s="8"/>
      <c r="AG831" s="8"/>
      <c r="AH831" s="8"/>
      <c r="AI831" s="20"/>
      <c r="AJ831" s="8"/>
      <c r="AK831" s="8"/>
      <c r="AL831" s="8"/>
      <c r="AM831" s="20"/>
      <c r="AN831" s="8"/>
      <c r="AO831" s="8"/>
      <c r="AP831" s="8"/>
      <c r="AQ831" s="20"/>
      <c r="AR831" s="8"/>
      <c r="AS831" s="8"/>
      <c r="AT831" s="8"/>
      <c r="AU831" s="20"/>
      <c r="AV831" s="8"/>
      <c r="AW831" s="8"/>
      <c r="AX831" s="52"/>
      <c r="AY831" s="1"/>
    </row>
    <row r="832" spans="1:51" x14ac:dyDescent="0.2">
      <c r="A832" s="1"/>
      <c r="B832" s="57" t="str">
        <f>$B$90</f>
        <v>項目34</v>
      </c>
      <c r="C832" s="20"/>
      <c r="D832" s="8"/>
      <c r="E832" s="8"/>
      <c r="F832" s="8"/>
      <c r="G832" s="20"/>
      <c r="H832" s="8"/>
      <c r="I832" s="8"/>
      <c r="J832" s="8"/>
      <c r="K832" s="20"/>
      <c r="L832" s="8"/>
      <c r="M832" s="8"/>
      <c r="N832" s="8"/>
      <c r="O832" s="20"/>
      <c r="P832" s="8"/>
      <c r="Q832" s="8"/>
      <c r="R832" s="8"/>
      <c r="S832" s="20"/>
      <c r="T832" s="8"/>
      <c r="U832" s="8"/>
      <c r="V832" s="8"/>
      <c r="W832" s="20"/>
      <c r="X832" s="8"/>
      <c r="Y832" s="8"/>
      <c r="Z832" s="8"/>
      <c r="AA832" s="20"/>
      <c r="AB832" s="8"/>
      <c r="AC832" s="8"/>
      <c r="AD832" s="8"/>
      <c r="AE832" s="20"/>
      <c r="AF832" s="8"/>
      <c r="AG832" s="8"/>
      <c r="AH832" s="8"/>
      <c r="AI832" s="20"/>
      <c r="AJ832" s="8"/>
      <c r="AK832" s="8"/>
      <c r="AL832" s="8"/>
      <c r="AM832" s="20"/>
      <c r="AN832" s="8"/>
      <c r="AO832" s="8"/>
      <c r="AP832" s="8"/>
      <c r="AQ832" s="20"/>
      <c r="AR832" s="8"/>
      <c r="AS832" s="8"/>
      <c r="AT832" s="8"/>
      <c r="AU832" s="20"/>
      <c r="AV832" s="8"/>
      <c r="AW832" s="8"/>
      <c r="AX832" s="52"/>
      <c r="AY832" s="1"/>
    </row>
    <row r="833" spans="1:51" x14ac:dyDescent="0.2">
      <c r="A833" s="1"/>
      <c r="B833" s="57" t="str">
        <f>$B$91</f>
        <v>項目35</v>
      </c>
      <c r="C833" s="20"/>
      <c r="D833" s="8"/>
      <c r="E833" s="8"/>
      <c r="F833" s="8"/>
      <c r="G833" s="20"/>
      <c r="H833" s="8"/>
      <c r="I833" s="8"/>
      <c r="J833" s="8"/>
      <c r="K833" s="20"/>
      <c r="L833" s="8"/>
      <c r="M833" s="8"/>
      <c r="N833" s="8"/>
      <c r="O833" s="20"/>
      <c r="P833" s="8"/>
      <c r="Q833" s="8"/>
      <c r="R833" s="8"/>
      <c r="S833" s="20"/>
      <c r="T833" s="8"/>
      <c r="U833" s="8"/>
      <c r="V833" s="8"/>
      <c r="W833" s="20"/>
      <c r="X833" s="8"/>
      <c r="Y833" s="8"/>
      <c r="Z833" s="8"/>
      <c r="AA833" s="20"/>
      <c r="AB833" s="8"/>
      <c r="AC833" s="8"/>
      <c r="AD833" s="8"/>
      <c r="AE833" s="20"/>
      <c r="AF833" s="8"/>
      <c r="AG833" s="8"/>
      <c r="AH833" s="8"/>
      <c r="AI833" s="20"/>
      <c r="AJ833" s="8"/>
      <c r="AK833" s="8"/>
      <c r="AL833" s="8"/>
      <c r="AM833" s="20"/>
      <c r="AN833" s="8"/>
      <c r="AO833" s="8"/>
      <c r="AP833" s="8"/>
      <c r="AQ833" s="20"/>
      <c r="AR833" s="8"/>
      <c r="AS833" s="8"/>
      <c r="AT833" s="8"/>
      <c r="AU833" s="20"/>
      <c r="AV833" s="8"/>
      <c r="AW833" s="8"/>
      <c r="AX833" s="52"/>
      <c r="AY833" s="1"/>
    </row>
    <row r="834" spans="1:51" x14ac:dyDescent="0.2">
      <c r="A834" s="1"/>
      <c r="B834" s="57" t="str">
        <f>$B$92</f>
        <v>項目36</v>
      </c>
      <c r="C834" s="20"/>
      <c r="D834" s="8"/>
      <c r="E834" s="8"/>
      <c r="F834" s="8"/>
      <c r="G834" s="20"/>
      <c r="H834" s="8"/>
      <c r="I834" s="8"/>
      <c r="J834" s="8"/>
      <c r="K834" s="20"/>
      <c r="L834" s="8"/>
      <c r="M834" s="8"/>
      <c r="N834" s="8"/>
      <c r="O834" s="20"/>
      <c r="P834" s="8"/>
      <c r="Q834" s="8"/>
      <c r="R834" s="8"/>
      <c r="S834" s="20"/>
      <c r="T834" s="8"/>
      <c r="U834" s="8"/>
      <c r="V834" s="8"/>
      <c r="W834" s="20"/>
      <c r="X834" s="8"/>
      <c r="Y834" s="8"/>
      <c r="Z834" s="8"/>
      <c r="AA834" s="20"/>
      <c r="AB834" s="8"/>
      <c r="AC834" s="8"/>
      <c r="AD834" s="8"/>
      <c r="AE834" s="20"/>
      <c r="AF834" s="8"/>
      <c r="AG834" s="8"/>
      <c r="AH834" s="8"/>
      <c r="AI834" s="20"/>
      <c r="AJ834" s="8"/>
      <c r="AK834" s="8"/>
      <c r="AL834" s="8"/>
      <c r="AM834" s="20"/>
      <c r="AN834" s="8"/>
      <c r="AO834" s="8"/>
      <c r="AP834" s="8"/>
      <c r="AQ834" s="20"/>
      <c r="AR834" s="8"/>
      <c r="AS834" s="8"/>
      <c r="AT834" s="8"/>
      <c r="AU834" s="20"/>
      <c r="AV834" s="8"/>
      <c r="AW834" s="8"/>
      <c r="AX834" s="52"/>
      <c r="AY834" s="1"/>
    </row>
    <row r="835" spans="1:51" x14ac:dyDescent="0.2">
      <c r="A835" s="1"/>
      <c r="B835" s="57" t="str">
        <f>$B$93</f>
        <v>項目37</v>
      </c>
      <c r="C835" s="20"/>
      <c r="D835" s="8"/>
      <c r="E835" s="8"/>
      <c r="F835" s="8"/>
      <c r="G835" s="20"/>
      <c r="H835" s="8"/>
      <c r="I835" s="8"/>
      <c r="J835" s="8"/>
      <c r="K835" s="20"/>
      <c r="L835" s="8"/>
      <c r="M835" s="8"/>
      <c r="N835" s="8"/>
      <c r="O835" s="20"/>
      <c r="P835" s="8"/>
      <c r="Q835" s="8"/>
      <c r="R835" s="8"/>
      <c r="S835" s="20"/>
      <c r="T835" s="8"/>
      <c r="U835" s="8"/>
      <c r="V835" s="8"/>
      <c r="W835" s="20"/>
      <c r="X835" s="8"/>
      <c r="Y835" s="8"/>
      <c r="Z835" s="8"/>
      <c r="AA835" s="20"/>
      <c r="AB835" s="8"/>
      <c r="AC835" s="8"/>
      <c r="AD835" s="8"/>
      <c r="AE835" s="20"/>
      <c r="AF835" s="8"/>
      <c r="AG835" s="8"/>
      <c r="AH835" s="8"/>
      <c r="AI835" s="20"/>
      <c r="AJ835" s="8"/>
      <c r="AK835" s="8"/>
      <c r="AL835" s="8"/>
      <c r="AM835" s="20"/>
      <c r="AN835" s="8"/>
      <c r="AO835" s="8"/>
      <c r="AP835" s="8"/>
      <c r="AQ835" s="20"/>
      <c r="AR835" s="8"/>
      <c r="AS835" s="8"/>
      <c r="AT835" s="8"/>
      <c r="AU835" s="20"/>
      <c r="AV835" s="8"/>
      <c r="AW835" s="8"/>
      <c r="AX835" s="52"/>
      <c r="AY835" s="1"/>
    </row>
    <row r="836" spans="1:51" x14ac:dyDescent="0.2">
      <c r="A836" s="1"/>
      <c r="B836" s="57" t="str">
        <f>$B$94</f>
        <v>項目38</v>
      </c>
      <c r="C836" s="20"/>
      <c r="D836" s="8"/>
      <c r="E836" s="8"/>
      <c r="F836" s="8"/>
      <c r="G836" s="20"/>
      <c r="H836" s="8"/>
      <c r="I836" s="8"/>
      <c r="J836" s="8"/>
      <c r="K836" s="20"/>
      <c r="L836" s="8"/>
      <c r="M836" s="8"/>
      <c r="N836" s="8"/>
      <c r="O836" s="20"/>
      <c r="P836" s="8"/>
      <c r="Q836" s="8"/>
      <c r="R836" s="8"/>
      <c r="S836" s="20"/>
      <c r="T836" s="8"/>
      <c r="U836" s="8"/>
      <c r="V836" s="8"/>
      <c r="W836" s="20"/>
      <c r="X836" s="8"/>
      <c r="Y836" s="8"/>
      <c r="Z836" s="8"/>
      <c r="AA836" s="20"/>
      <c r="AB836" s="8"/>
      <c r="AC836" s="8"/>
      <c r="AD836" s="8"/>
      <c r="AE836" s="20"/>
      <c r="AF836" s="8"/>
      <c r="AG836" s="8"/>
      <c r="AH836" s="8"/>
      <c r="AI836" s="20"/>
      <c r="AJ836" s="8"/>
      <c r="AK836" s="8"/>
      <c r="AL836" s="8"/>
      <c r="AM836" s="20"/>
      <c r="AN836" s="8"/>
      <c r="AO836" s="8"/>
      <c r="AP836" s="8"/>
      <c r="AQ836" s="20"/>
      <c r="AR836" s="8"/>
      <c r="AS836" s="8"/>
      <c r="AT836" s="8"/>
      <c r="AU836" s="20"/>
      <c r="AV836" s="8"/>
      <c r="AW836" s="8"/>
      <c r="AX836" s="52"/>
      <c r="AY836" s="1"/>
    </row>
    <row r="837" spans="1:51" x14ac:dyDescent="0.2">
      <c r="A837" s="1"/>
      <c r="B837" s="57" t="str">
        <f>$B$95</f>
        <v>項目39</v>
      </c>
      <c r="C837" s="20"/>
      <c r="D837" s="8"/>
      <c r="E837" s="8"/>
      <c r="F837" s="8"/>
      <c r="G837" s="20"/>
      <c r="H837" s="8"/>
      <c r="I837" s="8"/>
      <c r="J837" s="8"/>
      <c r="K837" s="20"/>
      <c r="L837" s="8"/>
      <c r="M837" s="8"/>
      <c r="N837" s="8"/>
      <c r="O837" s="20"/>
      <c r="P837" s="8"/>
      <c r="Q837" s="8"/>
      <c r="R837" s="8"/>
      <c r="S837" s="20"/>
      <c r="T837" s="8"/>
      <c r="U837" s="8"/>
      <c r="V837" s="8"/>
      <c r="W837" s="20"/>
      <c r="X837" s="8"/>
      <c r="Y837" s="8"/>
      <c r="Z837" s="8"/>
      <c r="AA837" s="20"/>
      <c r="AB837" s="8"/>
      <c r="AC837" s="8"/>
      <c r="AD837" s="8"/>
      <c r="AE837" s="20"/>
      <c r="AF837" s="8"/>
      <c r="AG837" s="8"/>
      <c r="AH837" s="8"/>
      <c r="AI837" s="20"/>
      <c r="AJ837" s="8"/>
      <c r="AK837" s="8"/>
      <c r="AL837" s="8"/>
      <c r="AM837" s="20"/>
      <c r="AN837" s="8"/>
      <c r="AO837" s="8"/>
      <c r="AP837" s="8"/>
      <c r="AQ837" s="20"/>
      <c r="AR837" s="8"/>
      <c r="AS837" s="8"/>
      <c r="AT837" s="8"/>
      <c r="AU837" s="20"/>
      <c r="AV837" s="8"/>
      <c r="AW837" s="8"/>
      <c r="AX837" s="52"/>
      <c r="AY837" s="1"/>
    </row>
    <row r="838" spans="1:51" x14ac:dyDescent="0.2">
      <c r="A838" s="1"/>
      <c r="B838" s="57" t="str">
        <f>$B$96</f>
        <v>項目40</v>
      </c>
      <c r="C838" s="20"/>
      <c r="D838" s="8"/>
      <c r="E838" s="8"/>
      <c r="F838" s="8"/>
      <c r="G838" s="20"/>
      <c r="H838" s="8"/>
      <c r="I838" s="8"/>
      <c r="J838" s="8"/>
      <c r="K838" s="20"/>
      <c r="L838" s="8"/>
      <c r="M838" s="8"/>
      <c r="N838" s="8"/>
      <c r="O838" s="20"/>
      <c r="P838" s="8"/>
      <c r="Q838" s="8"/>
      <c r="R838" s="8"/>
      <c r="S838" s="20"/>
      <c r="T838" s="8"/>
      <c r="U838" s="8"/>
      <c r="V838" s="8"/>
      <c r="W838" s="20"/>
      <c r="X838" s="8"/>
      <c r="Y838" s="8"/>
      <c r="Z838" s="8"/>
      <c r="AA838" s="20"/>
      <c r="AB838" s="8"/>
      <c r="AC838" s="8"/>
      <c r="AD838" s="8"/>
      <c r="AE838" s="20"/>
      <c r="AF838" s="8"/>
      <c r="AG838" s="8"/>
      <c r="AH838" s="8"/>
      <c r="AI838" s="20"/>
      <c r="AJ838" s="8"/>
      <c r="AK838" s="8"/>
      <c r="AL838" s="8"/>
      <c r="AM838" s="20"/>
      <c r="AN838" s="8"/>
      <c r="AO838" s="8"/>
      <c r="AP838" s="8"/>
      <c r="AQ838" s="20"/>
      <c r="AR838" s="8"/>
      <c r="AS838" s="8"/>
      <c r="AT838" s="8"/>
      <c r="AU838" s="20"/>
      <c r="AV838" s="8"/>
      <c r="AW838" s="8"/>
      <c r="AX838" s="52"/>
      <c r="AY838" s="1"/>
    </row>
    <row r="839" spans="1:51" x14ac:dyDescent="0.2">
      <c r="A839" s="1"/>
      <c r="B839" s="57" t="str">
        <f>$B$97</f>
        <v>項目41</v>
      </c>
      <c r="C839" s="20"/>
      <c r="D839" s="8"/>
      <c r="E839" s="8"/>
      <c r="F839" s="8"/>
      <c r="G839" s="20"/>
      <c r="H839" s="8"/>
      <c r="I839" s="8"/>
      <c r="J839" s="8"/>
      <c r="K839" s="20"/>
      <c r="L839" s="8"/>
      <c r="M839" s="8"/>
      <c r="N839" s="8"/>
      <c r="O839" s="20"/>
      <c r="P839" s="8"/>
      <c r="Q839" s="8"/>
      <c r="R839" s="8"/>
      <c r="S839" s="20"/>
      <c r="T839" s="8"/>
      <c r="U839" s="8"/>
      <c r="V839" s="8"/>
      <c r="W839" s="20"/>
      <c r="X839" s="8"/>
      <c r="Y839" s="8"/>
      <c r="Z839" s="8"/>
      <c r="AA839" s="20"/>
      <c r="AB839" s="8"/>
      <c r="AC839" s="8"/>
      <c r="AD839" s="8"/>
      <c r="AE839" s="20"/>
      <c r="AF839" s="8"/>
      <c r="AG839" s="8"/>
      <c r="AH839" s="8"/>
      <c r="AI839" s="20"/>
      <c r="AJ839" s="8"/>
      <c r="AK839" s="8"/>
      <c r="AL839" s="8"/>
      <c r="AM839" s="20"/>
      <c r="AN839" s="8"/>
      <c r="AO839" s="8"/>
      <c r="AP839" s="8"/>
      <c r="AQ839" s="20"/>
      <c r="AR839" s="8"/>
      <c r="AS839" s="8"/>
      <c r="AT839" s="8"/>
      <c r="AU839" s="20"/>
      <c r="AV839" s="8"/>
      <c r="AW839" s="8"/>
      <c r="AX839" s="52"/>
      <c r="AY839" s="1"/>
    </row>
    <row r="840" spans="1:51" x14ac:dyDescent="0.2">
      <c r="A840" s="1"/>
      <c r="B840" s="57" t="str">
        <f>$B$98</f>
        <v>項目42</v>
      </c>
      <c r="C840" s="20"/>
      <c r="D840" s="8"/>
      <c r="E840" s="8"/>
      <c r="F840" s="8"/>
      <c r="G840" s="20"/>
      <c r="H840" s="8"/>
      <c r="I840" s="8"/>
      <c r="J840" s="8"/>
      <c r="K840" s="20"/>
      <c r="L840" s="8"/>
      <c r="M840" s="8"/>
      <c r="N840" s="8"/>
      <c r="O840" s="20"/>
      <c r="P840" s="8"/>
      <c r="Q840" s="8"/>
      <c r="R840" s="8"/>
      <c r="S840" s="20"/>
      <c r="T840" s="8"/>
      <c r="U840" s="8"/>
      <c r="V840" s="8"/>
      <c r="W840" s="20"/>
      <c r="X840" s="8"/>
      <c r="Y840" s="8"/>
      <c r="Z840" s="8"/>
      <c r="AA840" s="20"/>
      <c r="AB840" s="8"/>
      <c r="AC840" s="8"/>
      <c r="AD840" s="8"/>
      <c r="AE840" s="20"/>
      <c r="AF840" s="8"/>
      <c r="AG840" s="8"/>
      <c r="AH840" s="8"/>
      <c r="AI840" s="20"/>
      <c r="AJ840" s="8"/>
      <c r="AK840" s="8"/>
      <c r="AL840" s="8"/>
      <c r="AM840" s="20"/>
      <c r="AN840" s="8"/>
      <c r="AO840" s="8"/>
      <c r="AP840" s="8"/>
      <c r="AQ840" s="20"/>
      <c r="AR840" s="8"/>
      <c r="AS840" s="8"/>
      <c r="AT840" s="8"/>
      <c r="AU840" s="20"/>
      <c r="AV840" s="8"/>
      <c r="AW840" s="8"/>
      <c r="AX840" s="52"/>
      <c r="AY840" s="1"/>
    </row>
    <row r="841" spans="1:51" x14ac:dyDescent="0.2">
      <c r="A841" s="1"/>
      <c r="B841" s="57" t="str">
        <f>$B$99</f>
        <v>項目43</v>
      </c>
      <c r="C841" s="20"/>
      <c r="D841" s="8"/>
      <c r="E841" s="8"/>
      <c r="F841" s="8"/>
      <c r="G841" s="20"/>
      <c r="H841" s="8"/>
      <c r="I841" s="8"/>
      <c r="J841" s="8"/>
      <c r="K841" s="20"/>
      <c r="L841" s="8"/>
      <c r="M841" s="8"/>
      <c r="N841" s="8"/>
      <c r="O841" s="20"/>
      <c r="P841" s="8"/>
      <c r="Q841" s="8"/>
      <c r="R841" s="8"/>
      <c r="S841" s="20"/>
      <c r="T841" s="8"/>
      <c r="U841" s="8"/>
      <c r="V841" s="8"/>
      <c r="W841" s="20"/>
      <c r="X841" s="8"/>
      <c r="Y841" s="8"/>
      <c r="Z841" s="8"/>
      <c r="AA841" s="20"/>
      <c r="AB841" s="8"/>
      <c r="AC841" s="8"/>
      <c r="AD841" s="8"/>
      <c r="AE841" s="20"/>
      <c r="AF841" s="8"/>
      <c r="AG841" s="8"/>
      <c r="AH841" s="8"/>
      <c r="AI841" s="20"/>
      <c r="AJ841" s="8"/>
      <c r="AK841" s="8"/>
      <c r="AL841" s="8"/>
      <c r="AM841" s="20"/>
      <c r="AN841" s="8"/>
      <c r="AO841" s="8"/>
      <c r="AP841" s="8"/>
      <c r="AQ841" s="20"/>
      <c r="AR841" s="8"/>
      <c r="AS841" s="8"/>
      <c r="AT841" s="8"/>
      <c r="AU841" s="20"/>
      <c r="AV841" s="8"/>
      <c r="AW841" s="8"/>
      <c r="AX841" s="52"/>
      <c r="AY841" s="1"/>
    </row>
    <row r="842" spans="1:51" x14ac:dyDescent="0.2">
      <c r="A842" s="1"/>
      <c r="B842" s="57" t="str">
        <f>$B$100</f>
        <v>項目44</v>
      </c>
      <c r="C842" s="20"/>
      <c r="D842" s="8"/>
      <c r="E842" s="8"/>
      <c r="F842" s="8"/>
      <c r="G842" s="20"/>
      <c r="H842" s="8"/>
      <c r="I842" s="8"/>
      <c r="J842" s="8"/>
      <c r="K842" s="20"/>
      <c r="L842" s="8"/>
      <c r="M842" s="8"/>
      <c r="N842" s="8"/>
      <c r="O842" s="20"/>
      <c r="P842" s="8"/>
      <c r="Q842" s="8"/>
      <c r="R842" s="8"/>
      <c r="S842" s="20"/>
      <c r="T842" s="8"/>
      <c r="U842" s="8"/>
      <c r="V842" s="8"/>
      <c r="W842" s="20"/>
      <c r="X842" s="8"/>
      <c r="Y842" s="8"/>
      <c r="Z842" s="8"/>
      <c r="AA842" s="20"/>
      <c r="AB842" s="8"/>
      <c r="AC842" s="8"/>
      <c r="AD842" s="8"/>
      <c r="AE842" s="20"/>
      <c r="AF842" s="8"/>
      <c r="AG842" s="8"/>
      <c r="AH842" s="8"/>
      <c r="AI842" s="20"/>
      <c r="AJ842" s="8"/>
      <c r="AK842" s="8"/>
      <c r="AL842" s="8"/>
      <c r="AM842" s="20"/>
      <c r="AN842" s="8"/>
      <c r="AO842" s="8"/>
      <c r="AP842" s="8"/>
      <c r="AQ842" s="20"/>
      <c r="AR842" s="8"/>
      <c r="AS842" s="8"/>
      <c r="AT842" s="8"/>
      <c r="AU842" s="20"/>
      <c r="AV842" s="8"/>
      <c r="AW842" s="8"/>
      <c r="AX842" s="52"/>
      <c r="AY842" s="1"/>
    </row>
    <row r="843" spans="1:51" x14ac:dyDescent="0.2">
      <c r="A843" s="1"/>
      <c r="B843" s="57" t="str">
        <f>$B$101</f>
        <v>項目45</v>
      </c>
      <c r="C843" s="20"/>
      <c r="D843" s="8"/>
      <c r="E843" s="8"/>
      <c r="F843" s="8"/>
      <c r="G843" s="20"/>
      <c r="H843" s="8"/>
      <c r="I843" s="8"/>
      <c r="J843" s="8"/>
      <c r="K843" s="20"/>
      <c r="L843" s="8"/>
      <c r="M843" s="8"/>
      <c r="N843" s="8"/>
      <c r="O843" s="20"/>
      <c r="P843" s="8"/>
      <c r="Q843" s="8"/>
      <c r="R843" s="8"/>
      <c r="S843" s="20"/>
      <c r="T843" s="8"/>
      <c r="U843" s="8"/>
      <c r="V843" s="8"/>
      <c r="W843" s="20"/>
      <c r="X843" s="8"/>
      <c r="Y843" s="8"/>
      <c r="Z843" s="8"/>
      <c r="AA843" s="20"/>
      <c r="AB843" s="8"/>
      <c r="AC843" s="8"/>
      <c r="AD843" s="8"/>
      <c r="AE843" s="20"/>
      <c r="AF843" s="8"/>
      <c r="AG843" s="8"/>
      <c r="AH843" s="8"/>
      <c r="AI843" s="20"/>
      <c r="AJ843" s="8"/>
      <c r="AK843" s="8"/>
      <c r="AL843" s="8"/>
      <c r="AM843" s="20"/>
      <c r="AN843" s="8"/>
      <c r="AO843" s="8"/>
      <c r="AP843" s="8"/>
      <c r="AQ843" s="20"/>
      <c r="AR843" s="8"/>
      <c r="AS843" s="8"/>
      <c r="AT843" s="8"/>
      <c r="AU843" s="20"/>
      <c r="AV843" s="8"/>
      <c r="AW843" s="8"/>
      <c r="AX843" s="52"/>
      <c r="AY843" s="1"/>
    </row>
    <row r="844" spans="1:51" x14ac:dyDescent="0.2">
      <c r="A844" s="1"/>
      <c r="B844" s="57" t="str">
        <f>$B$102</f>
        <v>項目46</v>
      </c>
      <c r="C844" s="20"/>
      <c r="D844" s="8"/>
      <c r="E844" s="8"/>
      <c r="F844" s="8"/>
      <c r="G844" s="20"/>
      <c r="H844" s="8"/>
      <c r="I844" s="8"/>
      <c r="J844" s="8"/>
      <c r="K844" s="20"/>
      <c r="L844" s="8"/>
      <c r="M844" s="8"/>
      <c r="N844" s="8"/>
      <c r="O844" s="20"/>
      <c r="P844" s="8"/>
      <c r="Q844" s="8"/>
      <c r="R844" s="8"/>
      <c r="S844" s="20"/>
      <c r="T844" s="8"/>
      <c r="U844" s="8"/>
      <c r="V844" s="8"/>
      <c r="W844" s="20"/>
      <c r="X844" s="8"/>
      <c r="Y844" s="8"/>
      <c r="Z844" s="8"/>
      <c r="AA844" s="20"/>
      <c r="AB844" s="8"/>
      <c r="AC844" s="8"/>
      <c r="AD844" s="8"/>
      <c r="AE844" s="20"/>
      <c r="AF844" s="8"/>
      <c r="AG844" s="8"/>
      <c r="AH844" s="8"/>
      <c r="AI844" s="20"/>
      <c r="AJ844" s="8"/>
      <c r="AK844" s="8"/>
      <c r="AL844" s="8"/>
      <c r="AM844" s="20"/>
      <c r="AN844" s="8"/>
      <c r="AO844" s="8"/>
      <c r="AP844" s="8"/>
      <c r="AQ844" s="20"/>
      <c r="AR844" s="8"/>
      <c r="AS844" s="8"/>
      <c r="AT844" s="8"/>
      <c r="AU844" s="20"/>
      <c r="AV844" s="8"/>
      <c r="AW844" s="8"/>
      <c r="AX844" s="52"/>
      <c r="AY844" s="1"/>
    </row>
    <row r="845" spans="1:51" x14ac:dyDescent="0.2">
      <c r="A845" s="1"/>
      <c r="B845" s="57" t="str">
        <f>$B$103</f>
        <v>項目47</v>
      </c>
      <c r="C845" s="20"/>
      <c r="D845" s="8"/>
      <c r="E845" s="8"/>
      <c r="F845" s="8"/>
      <c r="G845" s="20"/>
      <c r="H845" s="8"/>
      <c r="I845" s="8"/>
      <c r="J845" s="8"/>
      <c r="K845" s="20"/>
      <c r="L845" s="8"/>
      <c r="M845" s="8"/>
      <c r="N845" s="8"/>
      <c r="O845" s="20"/>
      <c r="P845" s="8"/>
      <c r="Q845" s="8"/>
      <c r="R845" s="8"/>
      <c r="S845" s="20"/>
      <c r="T845" s="8"/>
      <c r="U845" s="8"/>
      <c r="V845" s="8"/>
      <c r="W845" s="20"/>
      <c r="X845" s="8"/>
      <c r="Y845" s="8"/>
      <c r="Z845" s="8"/>
      <c r="AA845" s="20"/>
      <c r="AB845" s="8"/>
      <c r="AC845" s="8"/>
      <c r="AD845" s="8"/>
      <c r="AE845" s="20"/>
      <c r="AF845" s="8"/>
      <c r="AG845" s="8"/>
      <c r="AH845" s="8"/>
      <c r="AI845" s="20"/>
      <c r="AJ845" s="8"/>
      <c r="AK845" s="8"/>
      <c r="AL845" s="8"/>
      <c r="AM845" s="20"/>
      <c r="AN845" s="8"/>
      <c r="AO845" s="8"/>
      <c r="AP845" s="8"/>
      <c r="AQ845" s="20"/>
      <c r="AR845" s="8"/>
      <c r="AS845" s="8"/>
      <c r="AT845" s="8"/>
      <c r="AU845" s="20"/>
      <c r="AV845" s="8"/>
      <c r="AW845" s="8"/>
      <c r="AX845" s="52"/>
      <c r="AY845" s="1"/>
    </row>
    <row r="846" spans="1:51" x14ac:dyDescent="0.2">
      <c r="A846" s="1"/>
      <c r="B846" s="57" t="str">
        <f>$B$104</f>
        <v>項目48</v>
      </c>
      <c r="C846" s="20"/>
      <c r="D846" s="8"/>
      <c r="E846" s="8"/>
      <c r="F846" s="8"/>
      <c r="G846" s="20"/>
      <c r="H846" s="8"/>
      <c r="I846" s="8"/>
      <c r="J846" s="8"/>
      <c r="K846" s="20"/>
      <c r="L846" s="8"/>
      <c r="M846" s="8"/>
      <c r="N846" s="8"/>
      <c r="O846" s="20"/>
      <c r="P846" s="8"/>
      <c r="Q846" s="8"/>
      <c r="R846" s="8"/>
      <c r="S846" s="20"/>
      <c r="T846" s="8"/>
      <c r="U846" s="8"/>
      <c r="V846" s="8"/>
      <c r="W846" s="20"/>
      <c r="X846" s="8"/>
      <c r="Y846" s="8"/>
      <c r="Z846" s="8"/>
      <c r="AA846" s="20"/>
      <c r="AB846" s="8"/>
      <c r="AC846" s="8"/>
      <c r="AD846" s="8"/>
      <c r="AE846" s="20"/>
      <c r="AF846" s="8"/>
      <c r="AG846" s="8"/>
      <c r="AH846" s="8"/>
      <c r="AI846" s="20"/>
      <c r="AJ846" s="8"/>
      <c r="AK846" s="8"/>
      <c r="AL846" s="8"/>
      <c r="AM846" s="20"/>
      <c r="AN846" s="8"/>
      <c r="AO846" s="8"/>
      <c r="AP846" s="8"/>
      <c r="AQ846" s="20"/>
      <c r="AR846" s="8"/>
      <c r="AS846" s="8"/>
      <c r="AT846" s="8"/>
      <c r="AU846" s="20"/>
      <c r="AV846" s="8"/>
      <c r="AW846" s="8"/>
      <c r="AX846" s="52"/>
      <c r="AY846" s="1"/>
    </row>
    <row r="847" spans="1:51" x14ac:dyDescent="0.2">
      <c r="A847" s="1"/>
      <c r="B847" s="57" t="str">
        <f>$B$105</f>
        <v>項目49</v>
      </c>
      <c r="C847" s="20"/>
      <c r="D847" s="8"/>
      <c r="E847" s="8"/>
      <c r="F847" s="8"/>
      <c r="G847" s="20"/>
      <c r="H847" s="8"/>
      <c r="I847" s="8"/>
      <c r="J847" s="8"/>
      <c r="K847" s="20"/>
      <c r="L847" s="8"/>
      <c r="M847" s="8"/>
      <c r="N847" s="8"/>
      <c r="O847" s="20"/>
      <c r="P847" s="8"/>
      <c r="Q847" s="8"/>
      <c r="R847" s="8"/>
      <c r="S847" s="20"/>
      <c r="T847" s="8"/>
      <c r="U847" s="8"/>
      <c r="V847" s="8"/>
      <c r="W847" s="20"/>
      <c r="X847" s="8"/>
      <c r="Y847" s="8"/>
      <c r="Z847" s="8"/>
      <c r="AA847" s="20"/>
      <c r="AB847" s="8"/>
      <c r="AC847" s="8"/>
      <c r="AD847" s="8"/>
      <c r="AE847" s="20"/>
      <c r="AF847" s="8"/>
      <c r="AG847" s="8"/>
      <c r="AH847" s="8"/>
      <c r="AI847" s="20"/>
      <c r="AJ847" s="8"/>
      <c r="AK847" s="8"/>
      <c r="AL847" s="8"/>
      <c r="AM847" s="20"/>
      <c r="AN847" s="8"/>
      <c r="AO847" s="8"/>
      <c r="AP847" s="8"/>
      <c r="AQ847" s="20"/>
      <c r="AR847" s="8"/>
      <c r="AS847" s="8"/>
      <c r="AT847" s="8"/>
      <c r="AU847" s="20"/>
      <c r="AV847" s="8"/>
      <c r="AW847" s="8"/>
      <c r="AX847" s="52"/>
      <c r="AY847" s="1"/>
    </row>
    <row r="848" spans="1:51" x14ac:dyDescent="0.2">
      <c r="A848" s="1"/>
      <c r="B848" s="58" t="str">
        <f>$B$106</f>
        <v>項目50</v>
      </c>
      <c r="C848" s="21"/>
      <c r="D848" s="7"/>
      <c r="E848" s="7"/>
      <c r="F848" s="7"/>
      <c r="G848" s="21"/>
      <c r="H848" s="7"/>
      <c r="I848" s="7"/>
      <c r="J848" s="7"/>
      <c r="K848" s="21"/>
      <c r="L848" s="7"/>
      <c r="M848" s="7"/>
      <c r="N848" s="7"/>
      <c r="O848" s="21"/>
      <c r="P848" s="7"/>
      <c r="Q848" s="7"/>
      <c r="R848" s="7"/>
      <c r="S848" s="21"/>
      <c r="T848" s="7"/>
      <c r="U848" s="7"/>
      <c r="V848" s="7"/>
      <c r="W848" s="21"/>
      <c r="X848" s="7"/>
      <c r="Y848" s="7"/>
      <c r="Z848" s="7"/>
      <c r="AA848" s="21"/>
      <c r="AB848" s="7"/>
      <c r="AC848" s="7"/>
      <c r="AD848" s="7"/>
      <c r="AE848" s="21"/>
      <c r="AF848" s="7"/>
      <c r="AG848" s="7"/>
      <c r="AH848" s="7"/>
      <c r="AI848" s="21"/>
      <c r="AJ848" s="7"/>
      <c r="AK848" s="7"/>
      <c r="AL848" s="7"/>
      <c r="AM848" s="21"/>
      <c r="AN848" s="7"/>
      <c r="AO848" s="7"/>
      <c r="AP848" s="7"/>
      <c r="AQ848" s="21"/>
      <c r="AR848" s="7"/>
      <c r="AS848" s="7"/>
      <c r="AT848" s="7"/>
      <c r="AU848" s="21"/>
      <c r="AV848" s="7"/>
      <c r="AW848" s="7"/>
      <c r="AX848" s="54"/>
      <c r="AY848" s="1"/>
    </row>
    <row r="849" spans="1:51" x14ac:dyDescent="0.2">
      <c r="A849" s="5"/>
      <c r="B849" s="5"/>
      <c r="C849" s="26">
        <v>0</v>
      </c>
      <c r="D849" s="26">
        <v>1</v>
      </c>
      <c r="E849" s="26">
        <v>2</v>
      </c>
      <c r="F849" s="26">
        <v>3</v>
      </c>
      <c r="G849" s="1">
        <v>4</v>
      </c>
      <c r="H849" s="1">
        <v>5</v>
      </c>
      <c r="I849" s="1">
        <v>6</v>
      </c>
      <c r="J849" s="1">
        <v>7</v>
      </c>
      <c r="K849" s="1">
        <v>8</v>
      </c>
      <c r="L849" s="1">
        <v>9</v>
      </c>
      <c r="M849" s="1">
        <v>10</v>
      </c>
      <c r="N849" s="1">
        <v>11</v>
      </c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 spans="1:51" ht="15" customHeight="1" x14ac:dyDescent="0.2">
      <c r="A850" s="78"/>
      <c r="B850" s="148" t="s">
        <v>103</v>
      </c>
      <c r="C850" s="155" t="str">
        <f>INFO!AC$5</f>
        <v>4月</v>
      </c>
      <c r="D850" s="41" t="str">
        <f>INFO!AD$5</f>
        <v>5月</v>
      </c>
      <c r="E850" s="41" t="str">
        <f>INFO!AE$5</f>
        <v>6月</v>
      </c>
      <c r="F850" s="41" t="str">
        <f>INFO!AF$5</f>
        <v>7月</v>
      </c>
      <c r="G850" s="41" t="str">
        <f>INFO!AG$5</f>
        <v>8月</v>
      </c>
      <c r="H850" s="41" t="str">
        <f>INFO!AH$5</f>
        <v>9月</v>
      </c>
      <c r="I850" s="41" t="str">
        <f>INFO!AI$5</f>
        <v>10月</v>
      </c>
      <c r="J850" s="41" t="str">
        <f>INFO!AJ$5</f>
        <v>11月</v>
      </c>
      <c r="K850" s="41" t="str">
        <f>INFO!AK$5</f>
        <v>12月</v>
      </c>
      <c r="L850" s="41" t="str">
        <f>INFO!AL$5</f>
        <v>1月</v>
      </c>
      <c r="M850" s="41" t="str">
        <f>INFO!AM$5</f>
        <v>2月</v>
      </c>
      <c r="N850" s="172" t="str">
        <f>INFO!AN$5</f>
        <v>3月</v>
      </c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 spans="1:51" x14ac:dyDescent="0.2">
      <c r="A851" s="1"/>
      <c r="B851" s="49" t="s">
        <v>102</v>
      </c>
      <c r="C851" s="139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169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 spans="1:5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 spans="1:51" ht="15" customHeight="1" x14ac:dyDescent="0.2">
      <c r="A853" s="78"/>
      <c r="B853" s="148" t="s">
        <v>104</v>
      </c>
      <c r="C853" s="155" t="str">
        <f>INFO!AC$5</f>
        <v>4月</v>
      </c>
      <c r="D853" s="41" t="str">
        <f>INFO!AD$5</f>
        <v>5月</v>
      </c>
      <c r="E853" s="41" t="str">
        <f>INFO!AE$5</f>
        <v>6月</v>
      </c>
      <c r="F853" s="41" t="str">
        <f>INFO!AF$5</f>
        <v>7月</v>
      </c>
      <c r="G853" s="41" t="str">
        <f>INFO!AG$5</f>
        <v>8月</v>
      </c>
      <c r="H853" s="41" t="str">
        <f>INFO!AH$5</f>
        <v>9月</v>
      </c>
      <c r="I853" s="41" t="str">
        <f>INFO!AI$5</f>
        <v>10月</v>
      </c>
      <c r="J853" s="41" t="str">
        <f>INFO!AJ$5</f>
        <v>11月</v>
      </c>
      <c r="K853" s="41" t="str">
        <f>INFO!AK$5</f>
        <v>12月</v>
      </c>
      <c r="L853" s="41" t="str">
        <f>INFO!AL$5</f>
        <v>1月</v>
      </c>
      <c r="M853" s="41" t="str">
        <f>INFO!AM$5</f>
        <v>2月</v>
      </c>
      <c r="N853" s="172" t="str">
        <f>INFO!AN$5</f>
        <v>3月</v>
      </c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 spans="1:51" x14ac:dyDescent="0.2">
      <c r="A854" s="1"/>
      <c r="B854" s="49" t="s">
        <v>102</v>
      </c>
      <c r="C854" s="139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169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 spans="1:5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 spans="1:51" ht="15" customHeight="1" x14ac:dyDescent="0.2">
      <c r="A856" s="78"/>
      <c r="B856" s="148" t="s">
        <v>105</v>
      </c>
      <c r="C856" s="155" t="str">
        <f>INFO!AC$5</f>
        <v>4月</v>
      </c>
      <c r="D856" s="41" t="str">
        <f>INFO!AD$5</f>
        <v>5月</v>
      </c>
      <c r="E856" s="41" t="str">
        <f>INFO!AE$5</f>
        <v>6月</v>
      </c>
      <c r="F856" s="41" t="str">
        <f>INFO!AF$5</f>
        <v>7月</v>
      </c>
      <c r="G856" s="41" t="str">
        <f>INFO!AG$5</f>
        <v>8月</v>
      </c>
      <c r="H856" s="41" t="str">
        <f>INFO!AH$5</f>
        <v>9月</v>
      </c>
      <c r="I856" s="41" t="str">
        <f>INFO!AI$5</f>
        <v>10月</v>
      </c>
      <c r="J856" s="41" t="str">
        <f>INFO!AJ$5</f>
        <v>11月</v>
      </c>
      <c r="K856" s="41" t="str">
        <f>INFO!AK$5</f>
        <v>12月</v>
      </c>
      <c r="L856" s="41" t="str">
        <f>INFO!AL$5</f>
        <v>1月</v>
      </c>
      <c r="M856" s="41" t="str">
        <f>INFO!AM$5</f>
        <v>2月</v>
      </c>
      <c r="N856" s="172" t="str">
        <f>INFO!AN$5</f>
        <v>3月</v>
      </c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 spans="1:51" x14ac:dyDescent="0.2">
      <c r="A857" s="1"/>
      <c r="B857" s="49" t="s">
        <v>102</v>
      </c>
      <c r="C857" s="139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169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 spans="1:5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 spans="1:51" ht="15" customHeight="1" x14ac:dyDescent="0.2">
      <c r="A859" s="78"/>
      <c r="B859" s="148" t="s">
        <v>106</v>
      </c>
      <c r="C859" s="155" t="str">
        <f>INFO!AC$5</f>
        <v>4月</v>
      </c>
      <c r="D859" s="41" t="str">
        <f>INFO!AD$5</f>
        <v>5月</v>
      </c>
      <c r="E859" s="41" t="str">
        <f>INFO!AE$5</f>
        <v>6月</v>
      </c>
      <c r="F859" s="41" t="str">
        <f>INFO!AF$5</f>
        <v>7月</v>
      </c>
      <c r="G859" s="41" t="str">
        <f>INFO!AG$5</f>
        <v>8月</v>
      </c>
      <c r="H859" s="41" t="str">
        <f>INFO!AH$5</f>
        <v>9月</v>
      </c>
      <c r="I859" s="41" t="str">
        <f>INFO!AI$5</f>
        <v>10月</v>
      </c>
      <c r="J859" s="41" t="str">
        <f>INFO!AJ$5</f>
        <v>11月</v>
      </c>
      <c r="K859" s="41" t="str">
        <f>INFO!AK$5</f>
        <v>12月</v>
      </c>
      <c r="L859" s="41" t="str">
        <f>INFO!AL$5</f>
        <v>1月</v>
      </c>
      <c r="M859" s="41" t="str">
        <f>INFO!AM$5</f>
        <v>2月</v>
      </c>
      <c r="N859" s="172" t="str">
        <f>INFO!AN$5</f>
        <v>3月</v>
      </c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 spans="1:51" x14ac:dyDescent="0.2">
      <c r="A860" s="1"/>
      <c r="B860" s="49" t="s">
        <v>102</v>
      </c>
      <c r="C860" s="139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169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 spans="1:5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 spans="1:5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 spans="1:51" ht="10.5" customHeight="1" x14ac:dyDescent="0.2">
      <c r="A863" s="1"/>
      <c r="B863" s="360" t="s">
        <v>40</v>
      </c>
      <c r="C863" s="353" t="s">
        <v>35</v>
      </c>
      <c r="D863" s="354"/>
      <c r="E863" s="354"/>
      <c r="F863" s="355"/>
      <c r="G863" s="5"/>
      <c r="H863" s="356" t="s">
        <v>92</v>
      </c>
      <c r="I863" s="353" t="s">
        <v>35</v>
      </c>
      <c r="J863" s="354"/>
      <c r="K863" s="354"/>
      <c r="L863" s="35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 spans="1:51" ht="10.5" customHeight="1" x14ac:dyDescent="0.2">
      <c r="A864" s="1"/>
      <c r="B864" s="361"/>
      <c r="C864" s="14" t="s">
        <v>0</v>
      </c>
      <c r="D864" s="13" t="s">
        <v>1</v>
      </c>
      <c r="E864" s="12" t="s">
        <v>2</v>
      </c>
      <c r="F864" s="37" t="s">
        <v>3</v>
      </c>
      <c r="G864" s="5"/>
      <c r="H864" s="357"/>
      <c r="I864" s="14" t="s">
        <v>0</v>
      </c>
      <c r="J864" s="13" t="s">
        <v>1</v>
      </c>
      <c r="K864" s="12" t="s">
        <v>2</v>
      </c>
      <c r="L864" s="37" t="s">
        <v>3</v>
      </c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 spans="1:51" x14ac:dyDescent="0.2">
      <c r="A865" s="1"/>
      <c r="B865" s="49" t="s">
        <v>61</v>
      </c>
      <c r="C865" s="22">
        <v>303049750.5808</v>
      </c>
      <c r="D865" s="10">
        <v>48155210343.2677</v>
      </c>
      <c r="E865" s="10">
        <v>0</v>
      </c>
      <c r="F865" s="56">
        <v>46472535626.771797</v>
      </c>
      <c r="G865" s="75"/>
      <c r="H865" s="49" t="s">
        <v>61</v>
      </c>
      <c r="I865" s="22">
        <v>303049750.5808</v>
      </c>
      <c r="J865" s="10">
        <v>48155210343.2677</v>
      </c>
      <c r="K865" s="10">
        <v>0</v>
      </c>
      <c r="L865" s="56">
        <v>46472535626.771797</v>
      </c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 spans="1:5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 spans="1:51" ht="10.5" customHeight="1" x14ac:dyDescent="0.2">
      <c r="A867" s="1"/>
      <c r="B867" s="360" t="s">
        <v>41</v>
      </c>
      <c r="C867" s="353" t="s">
        <v>35</v>
      </c>
      <c r="D867" s="354"/>
      <c r="E867" s="354"/>
      <c r="F867" s="355"/>
      <c r="G867" s="5"/>
      <c r="H867" s="356" t="s">
        <v>93</v>
      </c>
      <c r="I867" s="353" t="s">
        <v>35</v>
      </c>
      <c r="J867" s="354"/>
      <c r="K867" s="354"/>
      <c r="L867" s="35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 spans="1:51" ht="10.5" customHeight="1" x14ac:dyDescent="0.2">
      <c r="A868" s="1"/>
      <c r="B868" s="361"/>
      <c r="C868" s="14" t="s">
        <v>0</v>
      </c>
      <c r="D868" s="13" t="s">
        <v>1</v>
      </c>
      <c r="E868" s="12" t="s">
        <v>2</v>
      </c>
      <c r="F868" s="37" t="s">
        <v>3</v>
      </c>
      <c r="G868" s="5"/>
      <c r="H868" s="357"/>
      <c r="I868" s="14" t="s">
        <v>0</v>
      </c>
      <c r="J868" s="13" t="s">
        <v>1</v>
      </c>
      <c r="K868" s="12" t="s">
        <v>2</v>
      </c>
      <c r="L868" s="37" t="s">
        <v>3</v>
      </c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 spans="1:51" x14ac:dyDescent="0.2">
      <c r="A869" s="1"/>
      <c r="B869" s="49" t="s">
        <v>61</v>
      </c>
      <c r="C869" s="22"/>
      <c r="D869" s="10"/>
      <c r="E869" s="10"/>
      <c r="F869" s="56"/>
      <c r="G869" s="75"/>
      <c r="H869" s="49" t="s">
        <v>61</v>
      </c>
      <c r="I869" s="22"/>
      <c r="J869" s="10"/>
      <c r="K869" s="10"/>
      <c r="L869" s="56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 spans="1:51" x14ac:dyDescent="0.2">
      <c r="A870" s="1"/>
      <c r="B870" s="246"/>
      <c r="C870" s="196"/>
      <c r="D870" s="26"/>
      <c r="E870" s="26"/>
      <c r="F870" s="255"/>
      <c r="G870" s="1"/>
      <c r="H870" s="246"/>
      <c r="I870" s="196"/>
      <c r="J870" s="26"/>
      <c r="K870" s="26"/>
      <c r="L870" s="25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 spans="1:51" ht="10.5" customHeight="1" x14ac:dyDescent="0.2">
      <c r="A871" s="1"/>
      <c r="B871" s="360" t="s">
        <v>42</v>
      </c>
      <c r="C871" s="353" t="s">
        <v>35</v>
      </c>
      <c r="D871" s="354"/>
      <c r="E871" s="354"/>
      <c r="F871" s="355"/>
      <c r="G871" s="5"/>
      <c r="H871" s="356" t="s">
        <v>94</v>
      </c>
      <c r="I871" s="353" t="s">
        <v>35</v>
      </c>
      <c r="J871" s="354"/>
      <c r="K871" s="354"/>
      <c r="L871" s="35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 spans="1:51" ht="10.5" customHeight="1" x14ac:dyDescent="0.2">
      <c r="A872" s="1"/>
      <c r="B872" s="361"/>
      <c r="C872" s="14" t="s">
        <v>0</v>
      </c>
      <c r="D872" s="13" t="s">
        <v>1</v>
      </c>
      <c r="E872" s="12" t="s">
        <v>2</v>
      </c>
      <c r="F872" s="37" t="s">
        <v>3</v>
      </c>
      <c r="G872" s="5"/>
      <c r="H872" s="357"/>
      <c r="I872" s="14" t="s">
        <v>0</v>
      </c>
      <c r="J872" s="13" t="s">
        <v>1</v>
      </c>
      <c r="K872" s="12" t="s">
        <v>2</v>
      </c>
      <c r="L872" s="37" t="s">
        <v>3</v>
      </c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 spans="1:51" x14ac:dyDescent="0.2">
      <c r="A873" s="1"/>
      <c r="B873" s="49" t="s">
        <v>61</v>
      </c>
      <c r="C873" s="22">
        <v>353935354.95550001</v>
      </c>
      <c r="D873" s="10">
        <v>59641696651.147301</v>
      </c>
      <c r="E873" s="10">
        <v>0</v>
      </c>
      <c r="F873" s="56">
        <v>56481308734.248001</v>
      </c>
      <c r="G873" s="75"/>
      <c r="H873" s="49" t="s">
        <v>61</v>
      </c>
      <c r="I873" s="22">
        <v>353935354.95550001</v>
      </c>
      <c r="J873" s="10">
        <v>59641696651.147301</v>
      </c>
      <c r="K873" s="10">
        <v>0</v>
      </c>
      <c r="L873" s="56">
        <v>56481308734.248001</v>
      </c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 spans="1:5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 spans="1:51" ht="10.5" customHeight="1" x14ac:dyDescent="0.2">
      <c r="A875" s="1"/>
      <c r="B875" s="360" t="s">
        <v>43</v>
      </c>
      <c r="C875" s="353" t="s">
        <v>35</v>
      </c>
      <c r="D875" s="354"/>
      <c r="E875" s="354"/>
      <c r="F875" s="355"/>
      <c r="G875" s="5"/>
      <c r="H875" s="356" t="s">
        <v>95</v>
      </c>
      <c r="I875" s="353" t="s">
        <v>35</v>
      </c>
      <c r="J875" s="354"/>
      <c r="K875" s="354"/>
      <c r="L875" s="35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 spans="1:51" ht="10.5" customHeight="1" x14ac:dyDescent="0.2">
      <c r="A876" s="1"/>
      <c r="B876" s="361"/>
      <c r="C876" s="14" t="s">
        <v>0</v>
      </c>
      <c r="D876" s="13" t="s">
        <v>1</v>
      </c>
      <c r="E876" s="12" t="s">
        <v>2</v>
      </c>
      <c r="F876" s="37" t="s">
        <v>3</v>
      </c>
      <c r="G876" s="5"/>
      <c r="H876" s="357"/>
      <c r="I876" s="14" t="s">
        <v>0</v>
      </c>
      <c r="J876" s="13" t="s">
        <v>1</v>
      </c>
      <c r="K876" s="12" t="s">
        <v>2</v>
      </c>
      <c r="L876" s="37" t="s">
        <v>3</v>
      </c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 spans="1:51" x14ac:dyDescent="0.2">
      <c r="A877" s="1"/>
      <c r="B877" s="49" t="s">
        <v>61</v>
      </c>
      <c r="C877" s="22"/>
      <c r="D877" s="10"/>
      <c r="E877" s="10"/>
      <c r="F877" s="56"/>
      <c r="G877" s="75"/>
      <c r="H877" s="49" t="s">
        <v>61</v>
      </c>
      <c r="I877" s="22"/>
      <c r="J877" s="10"/>
      <c r="K877" s="10"/>
      <c r="L877" s="56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 spans="1:5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 spans="1:51" ht="10.5" customHeight="1" x14ac:dyDescent="0.2">
      <c r="A879" s="1"/>
      <c r="B879" s="358" t="s">
        <v>36</v>
      </c>
      <c r="C879" s="15" t="str">
        <f>INDEX(INFO!$AC$4:$AN$5,1,DATA!C$213+1)</f>
        <v>4月</v>
      </c>
      <c r="D879" s="4"/>
      <c r="E879" s="4"/>
      <c r="F879" s="16"/>
      <c r="G879" s="15" t="str">
        <f>INDEX(INFO!$AC$4:$AN$5,1,DATA!G$213+1)</f>
        <v>5月</v>
      </c>
      <c r="H879" s="4"/>
      <c r="I879" s="4"/>
      <c r="J879" s="16"/>
      <c r="K879" s="15" t="str">
        <f>INDEX(INFO!$AC$4:$AN$5,1,DATA!K$213+1)</f>
        <v>6月</v>
      </c>
      <c r="L879" s="4"/>
      <c r="M879" s="4"/>
      <c r="N879" s="16"/>
      <c r="O879" s="15" t="str">
        <f>INDEX(INFO!$AC$4:$AN$5,1,DATA!O$213+1)</f>
        <v>7月</v>
      </c>
      <c r="P879" s="4"/>
      <c r="Q879" s="4"/>
      <c r="R879" s="16"/>
      <c r="S879" s="15" t="str">
        <f>INDEX(INFO!$AC$4:$AN$5,1,DATA!S$213+1)</f>
        <v>8月</v>
      </c>
      <c r="T879" s="4"/>
      <c r="U879" s="4"/>
      <c r="V879" s="16"/>
      <c r="W879" s="15" t="str">
        <f>INDEX(INFO!$AC$4:$AN$5,1,DATA!W$213+1)</f>
        <v>9月</v>
      </c>
      <c r="X879" s="4"/>
      <c r="Y879" s="4"/>
      <c r="Z879" s="16"/>
      <c r="AA879" s="15" t="str">
        <f>INDEX(INFO!$AC$4:$AN$5,1,DATA!AA$213+1)</f>
        <v>10月</v>
      </c>
      <c r="AB879" s="4"/>
      <c r="AC879" s="4"/>
      <c r="AD879" s="16"/>
      <c r="AE879" s="15" t="str">
        <f>INDEX(INFO!$AC$4:$AN$5,1,DATA!AE$213+1)</f>
        <v>11月</v>
      </c>
      <c r="AF879" s="4"/>
      <c r="AG879" s="4"/>
      <c r="AH879" s="16"/>
      <c r="AI879" s="15" t="str">
        <f>INDEX(INFO!$AC$4:$AN$5,1,DATA!AI$213+1)</f>
        <v>12月</v>
      </c>
      <c r="AJ879" s="4"/>
      <c r="AK879" s="4"/>
      <c r="AL879" s="16"/>
      <c r="AM879" s="15" t="str">
        <f>INDEX(INFO!$AC$4:$AN$5,1,DATA!AM$213+1)</f>
        <v>1月</v>
      </c>
      <c r="AN879" s="4"/>
      <c r="AO879" s="4"/>
      <c r="AP879" s="16"/>
      <c r="AQ879" s="15" t="str">
        <f>INDEX(INFO!$AC$4:$AN$5,1,DATA!AQ$213+1)</f>
        <v>2月</v>
      </c>
      <c r="AR879" s="4"/>
      <c r="AS879" s="4"/>
      <c r="AT879" s="16"/>
      <c r="AU879" s="15" t="str">
        <f>INDEX(INFO!$AC$4:$AN$5,1,DATA!AU$213+1)</f>
        <v>3月</v>
      </c>
      <c r="AV879" s="4"/>
      <c r="AW879" s="4"/>
      <c r="AX879" s="16"/>
      <c r="AY879" s="78"/>
    </row>
    <row r="880" spans="1:51" x14ac:dyDescent="0.2">
      <c r="A880" s="1"/>
      <c r="B880" s="359"/>
      <c r="C880" s="14" t="s">
        <v>0</v>
      </c>
      <c r="D880" s="13" t="s">
        <v>1</v>
      </c>
      <c r="E880" s="12" t="s">
        <v>2</v>
      </c>
      <c r="F880" s="17" t="s">
        <v>3</v>
      </c>
      <c r="G880" s="14" t="s">
        <v>0</v>
      </c>
      <c r="H880" s="13" t="s">
        <v>1</v>
      </c>
      <c r="I880" s="12" t="s">
        <v>2</v>
      </c>
      <c r="J880" s="17" t="s">
        <v>3</v>
      </c>
      <c r="K880" s="14" t="s">
        <v>0</v>
      </c>
      <c r="L880" s="13" t="s">
        <v>1</v>
      </c>
      <c r="M880" s="12" t="s">
        <v>2</v>
      </c>
      <c r="N880" s="17" t="s">
        <v>3</v>
      </c>
      <c r="O880" s="14" t="s">
        <v>0</v>
      </c>
      <c r="P880" s="13" t="s">
        <v>1</v>
      </c>
      <c r="Q880" s="12" t="s">
        <v>2</v>
      </c>
      <c r="R880" s="17" t="s">
        <v>3</v>
      </c>
      <c r="S880" s="14" t="s">
        <v>0</v>
      </c>
      <c r="T880" s="13" t="s">
        <v>1</v>
      </c>
      <c r="U880" s="12" t="s">
        <v>2</v>
      </c>
      <c r="V880" s="17" t="s">
        <v>3</v>
      </c>
      <c r="W880" s="14" t="s">
        <v>0</v>
      </c>
      <c r="X880" s="13" t="s">
        <v>1</v>
      </c>
      <c r="Y880" s="12" t="s">
        <v>2</v>
      </c>
      <c r="Z880" s="17" t="s">
        <v>3</v>
      </c>
      <c r="AA880" s="14" t="s">
        <v>0</v>
      </c>
      <c r="AB880" s="13" t="s">
        <v>1</v>
      </c>
      <c r="AC880" s="12" t="s">
        <v>2</v>
      </c>
      <c r="AD880" s="17" t="s">
        <v>3</v>
      </c>
      <c r="AE880" s="14" t="s">
        <v>0</v>
      </c>
      <c r="AF880" s="13" t="s">
        <v>1</v>
      </c>
      <c r="AG880" s="12" t="s">
        <v>2</v>
      </c>
      <c r="AH880" s="17" t="s">
        <v>3</v>
      </c>
      <c r="AI880" s="14" t="s">
        <v>0</v>
      </c>
      <c r="AJ880" s="13" t="s">
        <v>1</v>
      </c>
      <c r="AK880" s="12" t="s">
        <v>2</v>
      </c>
      <c r="AL880" s="17" t="s">
        <v>3</v>
      </c>
      <c r="AM880" s="14" t="s">
        <v>0</v>
      </c>
      <c r="AN880" s="13" t="s">
        <v>1</v>
      </c>
      <c r="AO880" s="12" t="s">
        <v>2</v>
      </c>
      <c r="AP880" s="17" t="s">
        <v>3</v>
      </c>
      <c r="AQ880" s="14" t="s">
        <v>0</v>
      </c>
      <c r="AR880" s="13" t="s">
        <v>1</v>
      </c>
      <c r="AS880" s="12" t="s">
        <v>2</v>
      </c>
      <c r="AT880" s="17" t="s">
        <v>3</v>
      </c>
      <c r="AU880" s="14" t="s">
        <v>0</v>
      </c>
      <c r="AV880" s="13" t="s">
        <v>1</v>
      </c>
      <c r="AW880" s="12" t="s">
        <v>2</v>
      </c>
      <c r="AX880" s="37" t="s">
        <v>3</v>
      </c>
      <c r="AY880" s="78"/>
    </row>
    <row r="881" spans="1:51" x14ac:dyDescent="0.2">
      <c r="A881" s="1"/>
      <c r="B881" s="49" t="s">
        <v>61</v>
      </c>
      <c r="C881" s="22"/>
      <c r="D881" s="36"/>
      <c r="E881" s="36"/>
      <c r="F881" s="36"/>
      <c r="G881" s="22">
        <v>27856007.091600001</v>
      </c>
      <c r="H881" s="10">
        <v>4259230103.0570998</v>
      </c>
      <c r="I881" s="10">
        <v>0</v>
      </c>
      <c r="J881" s="10">
        <v>4264638104.5183001</v>
      </c>
      <c r="K881" s="139">
        <v>27921453.9789</v>
      </c>
      <c r="L881" s="36">
        <v>4275859130.0419998</v>
      </c>
      <c r="M881" s="36">
        <v>0</v>
      </c>
      <c r="N881" s="36">
        <v>4367614422.6336002</v>
      </c>
      <c r="O881" s="22">
        <v>27990479.696699999</v>
      </c>
      <c r="P881" s="10">
        <v>4294415884.5746002</v>
      </c>
      <c r="Q881" s="10">
        <v>0</v>
      </c>
      <c r="R881" s="10">
        <v>4477213786.7014999</v>
      </c>
      <c r="S881" s="22">
        <v>27648154.111900002</v>
      </c>
      <c r="T881" s="10">
        <v>4324075923.2323999</v>
      </c>
      <c r="U881" s="10">
        <v>0</v>
      </c>
      <c r="V881" s="10">
        <v>4393150947.0704002</v>
      </c>
      <c r="W881" s="22">
        <v>26750854.559999999</v>
      </c>
      <c r="X881" s="10">
        <v>4145916209.9294</v>
      </c>
      <c r="Y881" s="10">
        <v>0</v>
      </c>
      <c r="Z881" s="10">
        <v>4117077566.3063998</v>
      </c>
      <c r="AA881" s="22">
        <v>28810193.057799999</v>
      </c>
      <c r="AB881" s="10">
        <v>4472309355.6791</v>
      </c>
      <c r="AC881" s="10">
        <v>0</v>
      </c>
      <c r="AD881" s="10">
        <v>4334766858.7866001</v>
      </c>
      <c r="AE881" s="22">
        <v>26549105.608199999</v>
      </c>
      <c r="AF881" s="10">
        <v>4269676474.9124999</v>
      </c>
      <c r="AG881" s="10">
        <v>0</v>
      </c>
      <c r="AH881" s="10">
        <v>4032229204.7319002</v>
      </c>
      <c r="AI881" s="22">
        <v>29354956.195599999</v>
      </c>
      <c r="AJ881" s="10">
        <v>5272681780.5536003</v>
      </c>
      <c r="AK881" s="10">
        <v>0</v>
      </c>
      <c r="AL881" s="10">
        <v>4683322512.2644997</v>
      </c>
      <c r="AM881" s="22">
        <v>26304826.6743</v>
      </c>
      <c r="AN881" s="10">
        <v>4240823801.1856999</v>
      </c>
      <c r="AO881" s="10">
        <v>0</v>
      </c>
      <c r="AP881" s="10">
        <v>3934566776.3414001</v>
      </c>
      <c r="AQ881" s="22">
        <v>25914890.970800001</v>
      </c>
      <c r="AR881" s="10">
        <v>4149827202.7375998</v>
      </c>
      <c r="AS881" s="10">
        <v>0</v>
      </c>
      <c r="AT881" s="10">
        <v>3807025226.0440998</v>
      </c>
      <c r="AU881" s="22">
        <v>27948828.635000002</v>
      </c>
      <c r="AV881" s="10">
        <v>4450394477.3636999</v>
      </c>
      <c r="AW881" s="10">
        <v>0</v>
      </c>
      <c r="AX881" s="56">
        <v>4060930221.3730998</v>
      </c>
      <c r="AY881" s="1"/>
    </row>
    <row r="882" spans="1:5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 spans="1:51" ht="10.5" customHeight="1" x14ac:dyDescent="0.2">
      <c r="A883" s="1"/>
      <c r="B883" s="358" t="s">
        <v>37</v>
      </c>
      <c r="C883" s="15" t="str">
        <f>INDEX(INFO!$AC$4:$AN$5,1,DATA!C$213+1)</f>
        <v>4月</v>
      </c>
      <c r="D883" s="4"/>
      <c r="E883" s="4"/>
      <c r="F883" s="16"/>
      <c r="G883" s="15" t="str">
        <f>INDEX(INFO!$AC$4:$AN$5,1,DATA!G$213+1)</f>
        <v>5月</v>
      </c>
      <c r="H883" s="4"/>
      <c r="I883" s="4"/>
      <c r="J883" s="16"/>
      <c r="K883" s="15" t="str">
        <f>INDEX(INFO!$AC$4:$AN$5,1,DATA!K$213+1)</f>
        <v>6月</v>
      </c>
      <c r="L883" s="4"/>
      <c r="M883" s="4"/>
      <c r="N883" s="16"/>
      <c r="O883" s="15" t="str">
        <f>INDEX(INFO!$AC$4:$AN$5,1,DATA!O$213+1)</f>
        <v>7月</v>
      </c>
      <c r="P883" s="4"/>
      <c r="Q883" s="4"/>
      <c r="R883" s="16"/>
      <c r="S883" s="15" t="str">
        <f>INDEX(INFO!$AC$4:$AN$5,1,DATA!S$213+1)</f>
        <v>8月</v>
      </c>
      <c r="T883" s="4"/>
      <c r="U883" s="4"/>
      <c r="V883" s="16"/>
      <c r="W883" s="15" t="str">
        <f>INDEX(INFO!$AC$4:$AN$5,1,DATA!W$213+1)</f>
        <v>9月</v>
      </c>
      <c r="X883" s="4"/>
      <c r="Y883" s="4"/>
      <c r="Z883" s="16"/>
      <c r="AA883" s="15" t="str">
        <f>INDEX(INFO!$AC$4:$AN$5,1,DATA!AA$213+1)</f>
        <v>10月</v>
      </c>
      <c r="AB883" s="4"/>
      <c r="AC883" s="4"/>
      <c r="AD883" s="16"/>
      <c r="AE883" s="15" t="str">
        <f>INDEX(INFO!$AC$4:$AN$5,1,DATA!AE$213+1)</f>
        <v>11月</v>
      </c>
      <c r="AF883" s="4"/>
      <c r="AG883" s="4"/>
      <c r="AH883" s="16"/>
      <c r="AI883" s="15" t="str">
        <f>INDEX(INFO!$AC$4:$AN$5,1,DATA!AI$213+1)</f>
        <v>12月</v>
      </c>
      <c r="AJ883" s="4"/>
      <c r="AK883" s="4"/>
      <c r="AL883" s="16"/>
      <c r="AM883" s="15" t="str">
        <f>INDEX(INFO!$AC$4:$AN$5,1,DATA!AM$213+1)</f>
        <v>1月</v>
      </c>
      <c r="AN883" s="4"/>
      <c r="AO883" s="4"/>
      <c r="AP883" s="16"/>
      <c r="AQ883" s="15" t="str">
        <f>INDEX(INFO!$AC$4:$AN$5,1,DATA!AQ$213+1)</f>
        <v>2月</v>
      </c>
      <c r="AR883" s="4"/>
      <c r="AS883" s="4"/>
      <c r="AT883" s="16"/>
      <c r="AU883" s="15" t="str">
        <f>INDEX(INFO!$AC$4:$AN$5,1,DATA!AU$213+1)</f>
        <v>3月</v>
      </c>
      <c r="AV883" s="4"/>
      <c r="AW883" s="4"/>
      <c r="AX883" s="16"/>
      <c r="AY883" s="1"/>
    </row>
    <row r="884" spans="1:51" x14ac:dyDescent="0.2">
      <c r="A884" s="1"/>
      <c r="B884" s="359"/>
      <c r="C884" s="14" t="s">
        <v>0</v>
      </c>
      <c r="D884" s="13" t="s">
        <v>1</v>
      </c>
      <c r="E884" s="12" t="s">
        <v>2</v>
      </c>
      <c r="F884" s="17" t="s">
        <v>3</v>
      </c>
      <c r="G884" s="14" t="s">
        <v>0</v>
      </c>
      <c r="H884" s="13" t="s">
        <v>1</v>
      </c>
      <c r="I884" s="12" t="s">
        <v>2</v>
      </c>
      <c r="J884" s="17" t="s">
        <v>3</v>
      </c>
      <c r="K884" s="14" t="s">
        <v>0</v>
      </c>
      <c r="L884" s="13" t="s">
        <v>1</v>
      </c>
      <c r="M884" s="12" t="s">
        <v>2</v>
      </c>
      <c r="N884" s="17" t="s">
        <v>3</v>
      </c>
      <c r="O884" s="14" t="s">
        <v>0</v>
      </c>
      <c r="P884" s="13" t="s">
        <v>1</v>
      </c>
      <c r="Q884" s="12" t="s">
        <v>2</v>
      </c>
      <c r="R884" s="17" t="s">
        <v>3</v>
      </c>
      <c r="S884" s="14" t="s">
        <v>0</v>
      </c>
      <c r="T884" s="13" t="s">
        <v>1</v>
      </c>
      <c r="U884" s="12" t="s">
        <v>2</v>
      </c>
      <c r="V884" s="17" t="s">
        <v>3</v>
      </c>
      <c r="W884" s="14" t="s">
        <v>0</v>
      </c>
      <c r="X884" s="13" t="s">
        <v>1</v>
      </c>
      <c r="Y884" s="12" t="s">
        <v>2</v>
      </c>
      <c r="Z884" s="17" t="s">
        <v>3</v>
      </c>
      <c r="AA884" s="14" t="s">
        <v>0</v>
      </c>
      <c r="AB884" s="13" t="s">
        <v>1</v>
      </c>
      <c r="AC884" s="12" t="s">
        <v>2</v>
      </c>
      <c r="AD884" s="17" t="s">
        <v>3</v>
      </c>
      <c r="AE884" s="14" t="s">
        <v>0</v>
      </c>
      <c r="AF884" s="13" t="s">
        <v>1</v>
      </c>
      <c r="AG884" s="12" t="s">
        <v>2</v>
      </c>
      <c r="AH884" s="17" t="s">
        <v>3</v>
      </c>
      <c r="AI884" s="14" t="s">
        <v>0</v>
      </c>
      <c r="AJ884" s="13" t="s">
        <v>1</v>
      </c>
      <c r="AK884" s="12" t="s">
        <v>2</v>
      </c>
      <c r="AL884" s="17" t="s">
        <v>3</v>
      </c>
      <c r="AM884" s="14" t="s">
        <v>0</v>
      </c>
      <c r="AN884" s="13" t="s">
        <v>1</v>
      </c>
      <c r="AO884" s="12" t="s">
        <v>2</v>
      </c>
      <c r="AP884" s="17" t="s">
        <v>3</v>
      </c>
      <c r="AQ884" s="14" t="s">
        <v>0</v>
      </c>
      <c r="AR884" s="13" t="s">
        <v>1</v>
      </c>
      <c r="AS884" s="12" t="s">
        <v>2</v>
      </c>
      <c r="AT884" s="17" t="s">
        <v>3</v>
      </c>
      <c r="AU884" s="14" t="s">
        <v>0</v>
      </c>
      <c r="AV884" s="13" t="s">
        <v>1</v>
      </c>
      <c r="AW884" s="12" t="s">
        <v>2</v>
      </c>
      <c r="AX884" s="37" t="s">
        <v>3</v>
      </c>
      <c r="AY884" s="1"/>
    </row>
    <row r="885" spans="1:51" x14ac:dyDescent="0.2">
      <c r="A885" s="1"/>
      <c r="B885" s="49" t="s">
        <v>61</v>
      </c>
      <c r="C885" s="22"/>
      <c r="D885" s="10"/>
      <c r="E885" s="10"/>
      <c r="F885" s="10"/>
      <c r="G885" s="22"/>
      <c r="H885" s="10"/>
      <c r="I885" s="10"/>
      <c r="J885" s="10"/>
      <c r="K885" s="22"/>
      <c r="L885" s="36"/>
      <c r="M885" s="10"/>
      <c r="N885" s="10"/>
      <c r="O885" s="22"/>
      <c r="P885" s="10"/>
      <c r="Q885" s="10"/>
      <c r="R885" s="10"/>
      <c r="S885" s="22"/>
      <c r="T885" s="10"/>
      <c r="U885" s="10"/>
      <c r="V885" s="10"/>
      <c r="W885" s="22"/>
      <c r="X885" s="10"/>
      <c r="Y885" s="10"/>
      <c r="Z885" s="10"/>
      <c r="AA885" s="22"/>
      <c r="AB885" s="10"/>
      <c r="AC885" s="10"/>
      <c r="AD885" s="10"/>
      <c r="AE885" s="22"/>
      <c r="AF885" s="10"/>
      <c r="AG885" s="10"/>
      <c r="AH885" s="10"/>
      <c r="AI885" s="22"/>
      <c r="AJ885" s="10"/>
      <c r="AK885" s="10"/>
      <c r="AL885" s="10"/>
      <c r="AM885" s="22"/>
      <c r="AN885" s="10"/>
      <c r="AO885" s="10"/>
      <c r="AP885" s="10"/>
      <c r="AQ885" s="22"/>
      <c r="AR885" s="10"/>
      <c r="AS885" s="10"/>
      <c r="AT885" s="10"/>
      <c r="AU885" s="22"/>
      <c r="AV885" s="10"/>
      <c r="AW885" s="10"/>
      <c r="AX885" s="56"/>
      <c r="AY885" s="1"/>
    </row>
    <row r="886" spans="1:5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 spans="1:51" ht="10.5" customHeight="1" x14ac:dyDescent="0.2">
      <c r="A887" s="1"/>
      <c r="B887" s="358" t="s">
        <v>38</v>
      </c>
      <c r="C887" s="15" t="str">
        <f>INDEX(INFO!$AC$4:$AN$5,1,DATA!C$213+1)</f>
        <v>4月</v>
      </c>
      <c r="D887" s="4"/>
      <c r="E887" s="4"/>
      <c r="F887" s="16"/>
      <c r="G887" s="15" t="str">
        <f>INDEX(INFO!$AC$4:$AN$5,1,DATA!G$213+1)</f>
        <v>5月</v>
      </c>
      <c r="H887" s="4"/>
      <c r="I887" s="4"/>
      <c r="J887" s="16"/>
      <c r="K887" s="15" t="str">
        <f>INDEX(INFO!$AC$4:$AN$5,1,DATA!K$213+1)</f>
        <v>6月</v>
      </c>
      <c r="L887" s="4"/>
      <c r="M887" s="4"/>
      <c r="N887" s="16"/>
      <c r="O887" s="15" t="str">
        <f>INDEX(INFO!$AC$4:$AN$5,1,DATA!O$213+1)</f>
        <v>7月</v>
      </c>
      <c r="P887" s="4"/>
      <c r="Q887" s="4"/>
      <c r="R887" s="16"/>
      <c r="S887" s="15" t="str">
        <f>INDEX(INFO!$AC$4:$AN$5,1,DATA!S$213+1)</f>
        <v>8月</v>
      </c>
      <c r="T887" s="4"/>
      <c r="U887" s="4"/>
      <c r="V887" s="16"/>
      <c r="W887" s="15" t="str">
        <f>INDEX(INFO!$AC$4:$AN$5,1,DATA!W$213+1)</f>
        <v>9月</v>
      </c>
      <c r="X887" s="4"/>
      <c r="Y887" s="4"/>
      <c r="Z887" s="16"/>
      <c r="AA887" s="15" t="str">
        <f>INDEX(INFO!$AC$4:$AN$5,1,DATA!AA$213+1)</f>
        <v>10月</v>
      </c>
      <c r="AB887" s="4"/>
      <c r="AC887" s="4"/>
      <c r="AD887" s="16"/>
      <c r="AE887" s="15" t="str">
        <f>INDEX(INFO!$AC$4:$AN$5,1,DATA!AE$213+1)</f>
        <v>11月</v>
      </c>
      <c r="AF887" s="4"/>
      <c r="AG887" s="4"/>
      <c r="AH887" s="16"/>
      <c r="AI887" s="15" t="str">
        <f>INDEX(INFO!$AC$4:$AN$5,1,DATA!AI$213+1)</f>
        <v>12月</v>
      </c>
      <c r="AJ887" s="4"/>
      <c r="AK887" s="4"/>
      <c r="AL887" s="16"/>
      <c r="AM887" s="15" t="str">
        <f>INDEX(INFO!$AC$4:$AN$5,1,DATA!AM$213+1)</f>
        <v>1月</v>
      </c>
      <c r="AN887" s="4"/>
      <c r="AO887" s="4"/>
      <c r="AP887" s="16"/>
      <c r="AQ887" s="15" t="str">
        <f>INDEX(INFO!$AC$4:$AN$5,1,DATA!AQ$213+1)</f>
        <v>2月</v>
      </c>
      <c r="AR887" s="4"/>
      <c r="AS887" s="4"/>
      <c r="AT887" s="16"/>
      <c r="AU887" s="15" t="str">
        <f>INDEX(INFO!$AC$4:$AN$5,1,DATA!AU$213+1)</f>
        <v>3月</v>
      </c>
      <c r="AV887" s="4"/>
      <c r="AW887" s="4"/>
      <c r="AX887" s="16"/>
      <c r="AY887" s="5"/>
    </row>
    <row r="888" spans="1:51" x14ac:dyDescent="0.2">
      <c r="A888" s="1"/>
      <c r="B888" s="359"/>
      <c r="C888" s="14" t="s">
        <v>0</v>
      </c>
      <c r="D888" s="13" t="s">
        <v>1</v>
      </c>
      <c r="E888" s="12" t="s">
        <v>2</v>
      </c>
      <c r="F888" s="17" t="s">
        <v>3</v>
      </c>
      <c r="G888" s="14" t="s">
        <v>0</v>
      </c>
      <c r="H888" s="13" t="s">
        <v>1</v>
      </c>
      <c r="I888" s="12" t="s">
        <v>2</v>
      </c>
      <c r="J888" s="17" t="s">
        <v>3</v>
      </c>
      <c r="K888" s="14" t="s">
        <v>0</v>
      </c>
      <c r="L888" s="13" t="s">
        <v>1</v>
      </c>
      <c r="M888" s="12" t="s">
        <v>2</v>
      </c>
      <c r="N888" s="17" t="s">
        <v>3</v>
      </c>
      <c r="O888" s="14" t="s">
        <v>0</v>
      </c>
      <c r="P888" s="13" t="s">
        <v>1</v>
      </c>
      <c r="Q888" s="12" t="s">
        <v>2</v>
      </c>
      <c r="R888" s="17" t="s">
        <v>3</v>
      </c>
      <c r="S888" s="14" t="s">
        <v>0</v>
      </c>
      <c r="T888" s="13" t="s">
        <v>1</v>
      </c>
      <c r="U888" s="12" t="s">
        <v>2</v>
      </c>
      <c r="V888" s="17" t="s">
        <v>3</v>
      </c>
      <c r="W888" s="14" t="s">
        <v>0</v>
      </c>
      <c r="X888" s="13" t="s">
        <v>1</v>
      </c>
      <c r="Y888" s="12" t="s">
        <v>2</v>
      </c>
      <c r="Z888" s="17" t="s">
        <v>3</v>
      </c>
      <c r="AA888" s="14" t="s">
        <v>0</v>
      </c>
      <c r="AB888" s="13" t="s">
        <v>1</v>
      </c>
      <c r="AC888" s="12" t="s">
        <v>2</v>
      </c>
      <c r="AD888" s="17" t="s">
        <v>3</v>
      </c>
      <c r="AE888" s="14" t="s">
        <v>0</v>
      </c>
      <c r="AF888" s="13" t="s">
        <v>1</v>
      </c>
      <c r="AG888" s="12" t="s">
        <v>2</v>
      </c>
      <c r="AH888" s="17" t="s">
        <v>3</v>
      </c>
      <c r="AI888" s="14" t="s">
        <v>0</v>
      </c>
      <c r="AJ888" s="13" t="s">
        <v>1</v>
      </c>
      <c r="AK888" s="12" t="s">
        <v>2</v>
      </c>
      <c r="AL888" s="17" t="s">
        <v>3</v>
      </c>
      <c r="AM888" s="14" t="s">
        <v>0</v>
      </c>
      <c r="AN888" s="13" t="s">
        <v>1</v>
      </c>
      <c r="AO888" s="12" t="s">
        <v>2</v>
      </c>
      <c r="AP888" s="17" t="s">
        <v>3</v>
      </c>
      <c r="AQ888" s="14" t="s">
        <v>0</v>
      </c>
      <c r="AR888" s="13" t="s">
        <v>1</v>
      </c>
      <c r="AS888" s="12" t="s">
        <v>2</v>
      </c>
      <c r="AT888" s="17" t="s">
        <v>3</v>
      </c>
      <c r="AU888" s="14" t="s">
        <v>0</v>
      </c>
      <c r="AV888" s="13" t="s">
        <v>1</v>
      </c>
      <c r="AW888" s="12" t="s">
        <v>2</v>
      </c>
      <c r="AX888" s="37" t="s">
        <v>3</v>
      </c>
      <c r="AY888" s="5"/>
    </row>
    <row r="889" spans="1:51" x14ac:dyDescent="0.2">
      <c r="A889" s="1"/>
      <c r="B889" s="49" t="s">
        <v>61</v>
      </c>
      <c r="C889" s="22"/>
      <c r="D889" s="10"/>
      <c r="E889" s="10"/>
      <c r="F889" s="10"/>
      <c r="G889" s="22">
        <v>32204002.021899998</v>
      </c>
      <c r="H889" s="10">
        <v>5244190530.1618004</v>
      </c>
      <c r="I889" s="10">
        <v>0</v>
      </c>
      <c r="J889" s="10">
        <v>5089536634.3122997</v>
      </c>
      <c r="K889" s="22">
        <v>31817551.825599998</v>
      </c>
      <c r="L889" s="36">
        <v>5225252692.9639997</v>
      </c>
      <c r="M889" s="10">
        <v>0</v>
      </c>
      <c r="N889" s="10">
        <v>5164012995.5923996</v>
      </c>
      <c r="O889" s="22">
        <v>32061187.3807</v>
      </c>
      <c r="P889" s="10">
        <v>5247601955.8002996</v>
      </c>
      <c r="Q889" s="10">
        <v>0</v>
      </c>
      <c r="R889" s="10">
        <v>5361867271.1120005</v>
      </c>
      <c r="S889" s="22">
        <v>31493841.4778</v>
      </c>
      <c r="T889" s="10">
        <v>5176042019.4903002</v>
      </c>
      <c r="U889" s="10">
        <v>0</v>
      </c>
      <c r="V889" s="10">
        <v>5278637882.8694</v>
      </c>
      <c r="W889" s="22">
        <v>30997705.6226</v>
      </c>
      <c r="X889" s="10">
        <v>5128780817.9822998</v>
      </c>
      <c r="Y889" s="10">
        <v>0</v>
      </c>
      <c r="Z889" s="10">
        <v>5058158569.9308004</v>
      </c>
      <c r="AA889" s="22">
        <v>33606016.812600002</v>
      </c>
      <c r="AB889" s="10">
        <v>5634952786.7433996</v>
      </c>
      <c r="AC889" s="10">
        <v>0</v>
      </c>
      <c r="AD889" s="10">
        <v>5240830635.8381996</v>
      </c>
      <c r="AE889" s="22">
        <v>32055523.014400002</v>
      </c>
      <c r="AF889" s="10">
        <v>5424848728.7851</v>
      </c>
      <c r="AG889" s="10">
        <v>0</v>
      </c>
      <c r="AH889" s="10">
        <v>5030587370.2603998</v>
      </c>
      <c r="AI889" s="22">
        <v>34622523.206200004</v>
      </c>
      <c r="AJ889" s="10">
        <v>6519246957.6436005</v>
      </c>
      <c r="AK889" s="10">
        <v>0</v>
      </c>
      <c r="AL889" s="10">
        <v>5664939261.4405003</v>
      </c>
      <c r="AM889" s="22">
        <v>31421926.858199999</v>
      </c>
      <c r="AN889" s="10">
        <v>5360887970.5916004</v>
      </c>
      <c r="AO889" s="10">
        <v>0</v>
      </c>
      <c r="AP889" s="10">
        <v>4929228894.5016003</v>
      </c>
      <c r="AQ889" s="22">
        <v>30596983.952300001</v>
      </c>
      <c r="AR889" s="10">
        <v>5164052205.4342003</v>
      </c>
      <c r="AS889" s="10">
        <v>0</v>
      </c>
      <c r="AT889" s="10">
        <v>4668526958.3385</v>
      </c>
      <c r="AU889" s="22">
        <v>33058092.783199999</v>
      </c>
      <c r="AV889" s="10">
        <v>5515839985.5507002</v>
      </c>
      <c r="AW889" s="10">
        <v>0</v>
      </c>
      <c r="AX889" s="56">
        <v>4994982260.0518999</v>
      </c>
      <c r="AY889" s="75"/>
    </row>
    <row r="890" spans="1:5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 spans="1:51" ht="10.5" customHeight="1" x14ac:dyDescent="0.2">
      <c r="A891" s="1"/>
      <c r="B891" s="358" t="s">
        <v>39</v>
      </c>
      <c r="C891" s="15" t="str">
        <f>INDEX(INFO!$AC$4:$AN$5,1,DATA!C$213+1)</f>
        <v>4月</v>
      </c>
      <c r="D891" s="4"/>
      <c r="E891" s="4"/>
      <c r="F891" s="16"/>
      <c r="G891" s="15" t="str">
        <f>INDEX(INFO!$AC$4:$AN$5,1,DATA!G$213+1)</f>
        <v>5月</v>
      </c>
      <c r="H891" s="4"/>
      <c r="I891" s="4"/>
      <c r="J891" s="16"/>
      <c r="K891" s="15" t="str">
        <f>INDEX(INFO!$AC$4:$AN$5,1,DATA!K$213+1)</f>
        <v>6月</v>
      </c>
      <c r="L891" s="4"/>
      <c r="M891" s="4"/>
      <c r="N891" s="16"/>
      <c r="O891" s="15" t="str">
        <f>INDEX(INFO!$AC$4:$AN$5,1,DATA!O$213+1)</f>
        <v>7月</v>
      </c>
      <c r="P891" s="4"/>
      <c r="Q891" s="4"/>
      <c r="R891" s="16"/>
      <c r="S891" s="15" t="str">
        <f>INDEX(INFO!$AC$4:$AN$5,1,DATA!S$213+1)</f>
        <v>8月</v>
      </c>
      <c r="T891" s="4"/>
      <c r="U891" s="4"/>
      <c r="V891" s="16"/>
      <c r="W891" s="15" t="str">
        <f>INDEX(INFO!$AC$4:$AN$5,1,DATA!W$213+1)</f>
        <v>9月</v>
      </c>
      <c r="X891" s="4"/>
      <c r="Y891" s="4"/>
      <c r="Z891" s="16"/>
      <c r="AA891" s="15" t="str">
        <f>INDEX(INFO!$AC$4:$AN$5,1,DATA!AA$213+1)</f>
        <v>10月</v>
      </c>
      <c r="AB891" s="4"/>
      <c r="AC891" s="4"/>
      <c r="AD891" s="16"/>
      <c r="AE891" s="15" t="str">
        <f>INDEX(INFO!$AC$4:$AN$5,1,DATA!AE$213+1)</f>
        <v>11月</v>
      </c>
      <c r="AF891" s="4"/>
      <c r="AG891" s="4"/>
      <c r="AH891" s="16"/>
      <c r="AI891" s="15" t="str">
        <f>INDEX(INFO!$AC$4:$AN$5,1,DATA!AI$213+1)</f>
        <v>12月</v>
      </c>
      <c r="AJ891" s="4"/>
      <c r="AK891" s="4"/>
      <c r="AL891" s="16"/>
      <c r="AM891" s="15" t="str">
        <f>INDEX(INFO!$AC$4:$AN$5,1,DATA!AM$213+1)</f>
        <v>1月</v>
      </c>
      <c r="AN891" s="4"/>
      <c r="AO891" s="4"/>
      <c r="AP891" s="16"/>
      <c r="AQ891" s="15" t="str">
        <f>INDEX(INFO!$AC$4:$AN$5,1,DATA!AQ$213+1)</f>
        <v>2月</v>
      </c>
      <c r="AR891" s="4"/>
      <c r="AS891" s="4"/>
      <c r="AT891" s="16"/>
      <c r="AU891" s="15" t="str">
        <f>INDEX(INFO!$AC$4:$AN$5,1,DATA!AU$213+1)</f>
        <v>3月</v>
      </c>
      <c r="AV891" s="4"/>
      <c r="AW891" s="4"/>
      <c r="AX891" s="16"/>
      <c r="AY891" s="5"/>
    </row>
    <row r="892" spans="1:51" ht="10.5" customHeight="1" x14ac:dyDescent="0.2">
      <c r="A892" s="1"/>
      <c r="B892" s="359"/>
      <c r="C892" s="14" t="s">
        <v>0</v>
      </c>
      <c r="D892" s="13" t="s">
        <v>1</v>
      </c>
      <c r="E892" s="12" t="s">
        <v>2</v>
      </c>
      <c r="F892" s="17" t="s">
        <v>3</v>
      </c>
      <c r="G892" s="14" t="s">
        <v>0</v>
      </c>
      <c r="H892" s="13" t="s">
        <v>1</v>
      </c>
      <c r="I892" s="12" t="s">
        <v>2</v>
      </c>
      <c r="J892" s="17" t="s">
        <v>3</v>
      </c>
      <c r="K892" s="14" t="s">
        <v>0</v>
      </c>
      <c r="L892" s="13" t="s">
        <v>1</v>
      </c>
      <c r="M892" s="12" t="s">
        <v>2</v>
      </c>
      <c r="N892" s="17" t="s">
        <v>3</v>
      </c>
      <c r="O892" s="14" t="s">
        <v>0</v>
      </c>
      <c r="P892" s="13" t="s">
        <v>1</v>
      </c>
      <c r="Q892" s="12" t="s">
        <v>2</v>
      </c>
      <c r="R892" s="17" t="s">
        <v>3</v>
      </c>
      <c r="S892" s="14" t="s">
        <v>0</v>
      </c>
      <c r="T892" s="13" t="s">
        <v>1</v>
      </c>
      <c r="U892" s="12" t="s">
        <v>2</v>
      </c>
      <c r="V892" s="17" t="s">
        <v>3</v>
      </c>
      <c r="W892" s="14" t="s">
        <v>0</v>
      </c>
      <c r="X892" s="13" t="s">
        <v>1</v>
      </c>
      <c r="Y892" s="12" t="s">
        <v>2</v>
      </c>
      <c r="Z892" s="17" t="s">
        <v>3</v>
      </c>
      <c r="AA892" s="14" t="s">
        <v>0</v>
      </c>
      <c r="AB892" s="13" t="s">
        <v>1</v>
      </c>
      <c r="AC892" s="12" t="s">
        <v>2</v>
      </c>
      <c r="AD892" s="17" t="s">
        <v>3</v>
      </c>
      <c r="AE892" s="14" t="s">
        <v>0</v>
      </c>
      <c r="AF892" s="13" t="s">
        <v>1</v>
      </c>
      <c r="AG892" s="12" t="s">
        <v>2</v>
      </c>
      <c r="AH892" s="17" t="s">
        <v>3</v>
      </c>
      <c r="AI892" s="14" t="s">
        <v>0</v>
      </c>
      <c r="AJ892" s="13" t="s">
        <v>1</v>
      </c>
      <c r="AK892" s="12" t="s">
        <v>2</v>
      </c>
      <c r="AL892" s="17" t="s">
        <v>3</v>
      </c>
      <c r="AM892" s="14" t="s">
        <v>0</v>
      </c>
      <c r="AN892" s="13" t="s">
        <v>1</v>
      </c>
      <c r="AO892" s="12" t="s">
        <v>2</v>
      </c>
      <c r="AP892" s="17" t="s">
        <v>3</v>
      </c>
      <c r="AQ892" s="14" t="s">
        <v>0</v>
      </c>
      <c r="AR892" s="13" t="s">
        <v>1</v>
      </c>
      <c r="AS892" s="12" t="s">
        <v>2</v>
      </c>
      <c r="AT892" s="17" t="s">
        <v>3</v>
      </c>
      <c r="AU892" s="14" t="s">
        <v>0</v>
      </c>
      <c r="AV892" s="13" t="s">
        <v>1</v>
      </c>
      <c r="AW892" s="12" t="s">
        <v>2</v>
      </c>
      <c r="AX892" s="37" t="s">
        <v>3</v>
      </c>
      <c r="AY892" s="5"/>
    </row>
    <row r="893" spans="1:51" x14ac:dyDescent="0.2">
      <c r="A893" s="1"/>
      <c r="B893" s="49" t="s">
        <v>61</v>
      </c>
      <c r="C893" s="22"/>
      <c r="D893" s="10"/>
      <c r="E893" s="10"/>
      <c r="F893" s="10"/>
      <c r="G893" s="22"/>
      <c r="H893" s="10"/>
      <c r="I893" s="10"/>
      <c r="J893" s="10"/>
      <c r="K893" s="22"/>
      <c r="L893" s="36"/>
      <c r="M893" s="10"/>
      <c r="N893" s="10"/>
      <c r="O893" s="22"/>
      <c r="P893" s="10"/>
      <c r="Q893" s="10"/>
      <c r="R893" s="10"/>
      <c r="S893" s="22"/>
      <c r="T893" s="10"/>
      <c r="U893" s="10"/>
      <c r="V893" s="10"/>
      <c r="W893" s="22"/>
      <c r="X893" s="10"/>
      <c r="Y893" s="10"/>
      <c r="Z893" s="10"/>
      <c r="AA893" s="22"/>
      <c r="AB893" s="10"/>
      <c r="AC893" s="10"/>
      <c r="AD893" s="10"/>
      <c r="AE893" s="22"/>
      <c r="AF893" s="10"/>
      <c r="AG893" s="10"/>
      <c r="AH893" s="10"/>
      <c r="AI893" s="22"/>
      <c r="AJ893" s="10"/>
      <c r="AK893" s="10"/>
      <c r="AL893" s="10"/>
      <c r="AM893" s="22"/>
      <c r="AN893" s="10"/>
      <c r="AO893" s="10"/>
      <c r="AP893" s="10"/>
      <c r="AQ893" s="22"/>
      <c r="AR893" s="10"/>
      <c r="AS893" s="10"/>
      <c r="AT893" s="10"/>
      <c r="AU893" s="22"/>
      <c r="AV893" s="10"/>
      <c r="AW893" s="10"/>
      <c r="AX893" s="56"/>
      <c r="AY893" s="75"/>
    </row>
    <row r="894" spans="1:5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 spans="1:51" ht="10.5" customHeight="1" x14ac:dyDescent="0.2">
      <c r="A895" s="1"/>
      <c r="B895" s="360" t="s">
        <v>47</v>
      </c>
      <c r="C895" s="353" t="s">
        <v>35</v>
      </c>
      <c r="D895" s="354"/>
      <c r="E895" s="354"/>
      <c r="F895" s="355"/>
      <c r="G895" s="5"/>
      <c r="H895" s="356" t="s">
        <v>96</v>
      </c>
      <c r="I895" s="353" t="s">
        <v>35</v>
      </c>
      <c r="J895" s="354"/>
      <c r="K895" s="354"/>
      <c r="L895" s="35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 spans="1:51" ht="10.5" customHeight="1" x14ac:dyDescent="0.2">
      <c r="A896" s="1"/>
      <c r="B896" s="361"/>
      <c r="C896" s="14" t="s">
        <v>0</v>
      </c>
      <c r="D896" s="13" t="s">
        <v>1</v>
      </c>
      <c r="E896" s="12" t="s">
        <v>2</v>
      </c>
      <c r="F896" s="37" t="s">
        <v>3</v>
      </c>
      <c r="G896" s="5"/>
      <c r="H896" s="357"/>
      <c r="I896" s="14" t="s">
        <v>0</v>
      </c>
      <c r="J896" s="13" t="s">
        <v>1</v>
      </c>
      <c r="K896" s="12" t="s">
        <v>2</v>
      </c>
      <c r="L896" s="37" t="s">
        <v>3</v>
      </c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 spans="1:51" x14ac:dyDescent="0.2">
      <c r="A897" s="1"/>
      <c r="B897" s="49" t="s">
        <v>61</v>
      </c>
      <c r="C897" s="22"/>
      <c r="D897" s="10"/>
      <c r="E897" s="10"/>
      <c r="F897" s="56"/>
      <c r="G897" s="75"/>
      <c r="H897" s="49" t="s">
        <v>61</v>
      </c>
      <c r="I897" s="22"/>
      <c r="J897" s="10"/>
      <c r="K897" s="10"/>
      <c r="L897" s="56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 spans="1:5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 spans="1:51" ht="10.5" customHeight="1" x14ac:dyDescent="0.2">
      <c r="A899" s="1"/>
      <c r="B899" s="360" t="s">
        <v>48</v>
      </c>
      <c r="C899" s="353" t="s">
        <v>35</v>
      </c>
      <c r="D899" s="354"/>
      <c r="E899" s="354"/>
      <c r="F899" s="355"/>
      <c r="G899" s="5"/>
      <c r="H899" s="356" t="s">
        <v>97</v>
      </c>
      <c r="I899" s="353" t="s">
        <v>35</v>
      </c>
      <c r="J899" s="354"/>
      <c r="K899" s="354"/>
      <c r="L899" s="35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 spans="1:51" ht="10.5" customHeight="1" x14ac:dyDescent="0.2">
      <c r="A900" s="1"/>
      <c r="B900" s="361"/>
      <c r="C900" s="14" t="s">
        <v>0</v>
      </c>
      <c r="D900" s="13" t="s">
        <v>1</v>
      </c>
      <c r="E900" s="12" t="s">
        <v>2</v>
      </c>
      <c r="F900" s="37" t="s">
        <v>3</v>
      </c>
      <c r="G900" s="5"/>
      <c r="H900" s="357"/>
      <c r="I900" s="14" t="s">
        <v>0</v>
      </c>
      <c r="J900" s="13" t="s">
        <v>1</v>
      </c>
      <c r="K900" s="12" t="s">
        <v>2</v>
      </c>
      <c r="L900" s="37" t="s">
        <v>3</v>
      </c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 spans="1:51" x14ac:dyDescent="0.2">
      <c r="A901" s="1"/>
      <c r="B901" s="49" t="s">
        <v>61</v>
      </c>
      <c r="C901" s="22"/>
      <c r="D901" s="10"/>
      <c r="E901" s="10"/>
      <c r="F901" s="56"/>
      <c r="G901" s="75"/>
      <c r="H901" s="49" t="s">
        <v>61</v>
      </c>
      <c r="I901" s="22"/>
      <c r="J901" s="10"/>
      <c r="K901" s="10"/>
      <c r="L901" s="56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 spans="1:5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 spans="1:51" ht="10.5" customHeight="1" x14ac:dyDescent="0.2">
      <c r="A903" s="1"/>
      <c r="B903" s="360" t="s">
        <v>49</v>
      </c>
      <c r="C903" s="353" t="s">
        <v>35</v>
      </c>
      <c r="D903" s="354"/>
      <c r="E903" s="354"/>
      <c r="F903" s="355"/>
      <c r="G903" s="5"/>
      <c r="H903" s="356" t="s">
        <v>98</v>
      </c>
      <c r="I903" s="353" t="s">
        <v>35</v>
      </c>
      <c r="J903" s="354"/>
      <c r="K903" s="354"/>
      <c r="L903" s="35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 spans="1:51" ht="10.5" customHeight="1" x14ac:dyDescent="0.2">
      <c r="A904" s="1"/>
      <c r="B904" s="361"/>
      <c r="C904" s="14" t="s">
        <v>0</v>
      </c>
      <c r="D904" s="13" t="s">
        <v>1</v>
      </c>
      <c r="E904" s="12" t="s">
        <v>2</v>
      </c>
      <c r="F904" s="37" t="s">
        <v>3</v>
      </c>
      <c r="G904" s="5"/>
      <c r="H904" s="357"/>
      <c r="I904" s="14" t="s">
        <v>0</v>
      </c>
      <c r="J904" s="13" t="s">
        <v>1</v>
      </c>
      <c r="K904" s="12" t="s">
        <v>2</v>
      </c>
      <c r="L904" s="37" t="s">
        <v>3</v>
      </c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 spans="1:51" x14ac:dyDescent="0.2">
      <c r="A905" s="1"/>
      <c r="B905" s="49" t="s">
        <v>61</v>
      </c>
      <c r="C905" s="22"/>
      <c r="D905" s="10"/>
      <c r="E905" s="10"/>
      <c r="F905" s="56"/>
      <c r="G905" s="75"/>
      <c r="H905" s="49" t="s">
        <v>61</v>
      </c>
      <c r="I905" s="22"/>
      <c r="J905" s="10"/>
      <c r="K905" s="10"/>
      <c r="L905" s="56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 spans="1:5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 spans="1:51" ht="10.5" customHeight="1" x14ac:dyDescent="0.2">
      <c r="A907" s="1"/>
      <c r="B907" s="360" t="s">
        <v>50</v>
      </c>
      <c r="C907" s="353" t="s">
        <v>35</v>
      </c>
      <c r="D907" s="354"/>
      <c r="E907" s="354"/>
      <c r="F907" s="355"/>
      <c r="G907" s="5"/>
      <c r="H907" s="356" t="s">
        <v>99</v>
      </c>
      <c r="I907" s="353" t="s">
        <v>35</v>
      </c>
      <c r="J907" s="354"/>
      <c r="K907" s="354"/>
      <c r="L907" s="35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 spans="1:51" x14ac:dyDescent="0.2">
      <c r="A908" s="1"/>
      <c r="B908" s="361"/>
      <c r="C908" s="14" t="s">
        <v>0</v>
      </c>
      <c r="D908" s="13" t="s">
        <v>1</v>
      </c>
      <c r="E908" s="12" t="s">
        <v>2</v>
      </c>
      <c r="F908" s="37" t="s">
        <v>3</v>
      </c>
      <c r="G908" s="5"/>
      <c r="H908" s="357"/>
      <c r="I908" s="14" t="s">
        <v>0</v>
      </c>
      <c r="J908" s="13" t="s">
        <v>1</v>
      </c>
      <c r="K908" s="12" t="s">
        <v>2</v>
      </c>
      <c r="L908" s="37" t="s">
        <v>3</v>
      </c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 spans="1:51" x14ac:dyDescent="0.2">
      <c r="A909" s="1"/>
      <c r="B909" s="49" t="s">
        <v>61</v>
      </c>
      <c r="C909" s="22"/>
      <c r="D909" s="10"/>
      <c r="E909" s="10"/>
      <c r="F909" s="56"/>
      <c r="G909" s="75"/>
      <c r="H909" s="49" t="s">
        <v>61</v>
      </c>
      <c r="I909" s="22"/>
      <c r="J909" s="10"/>
      <c r="K909" s="10"/>
      <c r="L909" s="56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 spans="1:5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 spans="1:51" ht="10.5" customHeight="1" x14ac:dyDescent="0.2">
      <c r="A911" s="1"/>
      <c r="B911" s="358" t="s">
        <v>51</v>
      </c>
      <c r="C911" s="15" t="str">
        <f>INDEX(INFO!$AC$4:$AN$5,1,DATA!C$213+1)</f>
        <v>4月</v>
      </c>
      <c r="D911" s="4"/>
      <c r="E911" s="4"/>
      <c r="F911" s="16"/>
      <c r="G911" s="15" t="str">
        <f>INDEX(INFO!$AC$4:$AN$5,1,DATA!G$213+1)</f>
        <v>5月</v>
      </c>
      <c r="H911" s="4"/>
      <c r="I911" s="4"/>
      <c r="J911" s="16"/>
      <c r="K911" s="15" t="str">
        <f>INDEX(INFO!$AC$4:$AN$5,1,DATA!K$213+1)</f>
        <v>6月</v>
      </c>
      <c r="L911" s="4"/>
      <c r="M911" s="4"/>
      <c r="N911" s="16"/>
      <c r="O911" s="15" t="str">
        <f>INDEX(INFO!$AC$4:$AN$5,1,DATA!O$213+1)</f>
        <v>7月</v>
      </c>
      <c r="P911" s="4"/>
      <c r="Q911" s="4"/>
      <c r="R911" s="16"/>
      <c r="S911" s="15" t="str">
        <f>INDEX(INFO!$AC$4:$AN$5,1,DATA!S$213+1)</f>
        <v>8月</v>
      </c>
      <c r="T911" s="4"/>
      <c r="U911" s="4"/>
      <c r="V911" s="16"/>
      <c r="W911" s="15" t="str">
        <f>INDEX(INFO!$AC$4:$AN$5,1,DATA!W$213+1)</f>
        <v>9月</v>
      </c>
      <c r="X911" s="4"/>
      <c r="Y911" s="4"/>
      <c r="Z911" s="16"/>
      <c r="AA911" s="15" t="str">
        <f>INDEX(INFO!$AC$4:$AN$5,1,DATA!AA$213+1)</f>
        <v>10月</v>
      </c>
      <c r="AB911" s="4"/>
      <c r="AC911" s="4"/>
      <c r="AD911" s="16"/>
      <c r="AE911" s="15" t="str">
        <f>INDEX(INFO!$AC$4:$AN$5,1,DATA!AE$213+1)</f>
        <v>11月</v>
      </c>
      <c r="AF911" s="4"/>
      <c r="AG911" s="4"/>
      <c r="AH911" s="16"/>
      <c r="AI911" s="15" t="str">
        <f>INDEX(INFO!$AC$4:$AN$5,1,DATA!AI$213+1)</f>
        <v>12月</v>
      </c>
      <c r="AJ911" s="4"/>
      <c r="AK911" s="4"/>
      <c r="AL911" s="16"/>
      <c r="AM911" s="15" t="str">
        <f>INDEX(INFO!$AC$4:$AN$5,1,DATA!AM$213+1)</f>
        <v>1月</v>
      </c>
      <c r="AN911" s="4"/>
      <c r="AO911" s="4"/>
      <c r="AP911" s="16"/>
      <c r="AQ911" s="15" t="str">
        <f>INDEX(INFO!$AC$4:$AN$5,1,DATA!AQ$213+1)</f>
        <v>2月</v>
      </c>
      <c r="AR911" s="4"/>
      <c r="AS911" s="4"/>
      <c r="AT911" s="16"/>
      <c r="AU911" s="15" t="str">
        <f>INDEX(INFO!$AC$4:$AN$5,1,DATA!AU$213+1)</f>
        <v>3月</v>
      </c>
      <c r="AV911" s="4"/>
      <c r="AW911" s="4"/>
      <c r="AX911" s="16"/>
      <c r="AY911" s="235"/>
    </row>
    <row r="912" spans="1:51" x14ac:dyDescent="0.2">
      <c r="A912" s="1"/>
      <c r="B912" s="359"/>
      <c r="C912" s="14" t="s">
        <v>0</v>
      </c>
      <c r="D912" s="13" t="s">
        <v>1</v>
      </c>
      <c r="E912" s="12" t="s">
        <v>2</v>
      </c>
      <c r="F912" s="17" t="s">
        <v>3</v>
      </c>
      <c r="G912" s="14" t="s">
        <v>0</v>
      </c>
      <c r="H912" s="13" t="s">
        <v>1</v>
      </c>
      <c r="I912" s="12" t="s">
        <v>2</v>
      </c>
      <c r="J912" s="17" t="s">
        <v>3</v>
      </c>
      <c r="K912" s="14" t="s">
        <v>0</v>
      </c>
      <c r="L912" s="13" t="s">
        <v>1</v>
      </c>
      <c r="M912" s="12" t="s">
        <v>2</v>
      </c>
      <c r="N912" s="17" t="s">
        <v>3</v>
      </c>
      <c r="O912" s="14" t="s">
        <v>0</v>
      </c>
      <c r="P912" s="13" t="s">
        <v>1</v>
      </c>
      <c r="Q912" s="12" t="s">
        <v>2</v>
      </c>
      <c r="R912" s="17" t="s">
        <v>3</v>
      </c>
      <c r="S912" s="14" t="s">
        <v>0</v>
      </c>
      <c r="T912" s="13" t="s">
        <v>1</v>
      </c>
      <c r="U912" s="12" t="s">
        <v>2</v>
      </c>
      <c r="V912" s="17" t="s">
        <v>3</v>
      </c>
      <c r="W912" s="14" t="s">
        <v>0</v>
      </c>
      <c r="X912" s="13" t="s">
        <v>1</v>
      </c>
      <c r="Y912" s="12" t="s">
        <v>2</v>
      </c>
      <c r="Z912" s="17" t="s">
        <v>3</v>
      </c>
      <c r="AA912" s="14" t="s">
        <v>0</v>
      </c>
      <c r="AB912" s="13" t="s">
        <v>1</v>
      </c>
      <c r="AC912" s="12" t="s">
        <v>2</v>
      </c>
      <c r="AD912" s="17" t="s">
        <v>3</v>
      </c>
      <c r="AE912" s="14" t="s">
        <v>0</v>
      </c>
      <c r="AF912" s="13" t="s">
        <v>1</v>
      </c>
      <c r="AG912" s="12" t="s">
        <v>2</v>
      </c>
      <c r="AH912" s="17" t="s">
        <v>3</v>
      </c>
      <c r="AI912" s="14" t="s">
        <v>0</v>
      </c>
      <c r="AJ912" s="13" t="s">
        <v>1</v>
      </c>
      <c r="AK912" s="12" t="s">
        <v>2</v>
      </c>
      <c r="AL912" s="17" t="s">
        <v>3</v>
      </c>
      <c r="AM912" s="14" t="s">
        <v>0</v>
      </c>
      <c r="AN912" s="13" t="s">
        <v>1</v>
      </c>
      <c r="AO912" s="12" t="s">
        <v>2</v>
      </c>
      <c r="AP912" s="17" t="s">
        <v>3</v>
      </c>
      <c r="AQ912" s="14" t="s">
        <v>0</v>
      </c>
      <c r="AR912" s="13" t="s">
        <v>1</v>
      </c>
      <c r="AS912" s="12" t="s">
        <v>2</v>
      </c>
      <c r="AT912" s="17" t="s">
        <v>3</v>
      </c>
      <c r="AU912" s="14" t="s">
        <v>0</v>
      </c>
      <c r="AV912" s="13" t="s">
        <v>1</v>
      </c>
      <c r="AW912" s="12" t="s">
        <v>2</v>
      </c>
      <c r="AX912" s="37" t="s">
        <v>3</v>
      </c>
      <c r="AY912" s="235"/>
    </row>
    <row r="913" spans="1:51" x14ac:dyDescent="0.2">
      <c r="A913" s="1"/>
      <c r="B913" s="49" t="s">
        <v>61</v>
      </c>
      <c r="C913" s="22"/>
      <c r="D913" s="10"/>
      <c r="E913" s="10"/>
      <c r="F913" s="10"/>
      <c r="G913" s="22">
        <v>27856007.091600001</v>
      </c>
      <c r="H913" s="10">
        <v>4259230103.0570998</v>
      </c>
      <c r="I913" s="10">
        <v>0</v>
      </c>
      <c r="J913" s="10">
        <v>4264638104.5183001</v>
      </c>
      <c r="K913" s="22">
        <v>27921453.9789</v>
      </c>
      <c r="L913" s="10">
        <v>4275859130.0419998</v>
      </c>
      <c r="M913" s="10">
        <v>0</v>
      </c>
      <c r="N913" s="10">
        <v>4367614422.6336002</v>
      </c>
      <c r="O913" s="22">
        <v>27990479.696699999</v>
      </c>
      <c r="P913" s="10">
        <v>4294415884.5746002</v>
      </c>
      <c r="Q913" s="10">
        <v>0</v>
      </c>
      <c r="R913" s="10">
        <v>4477213786.7014999</v>
      </c>
      <c r="S913" s="22">
        <v>27648154.111900002</v>
      </c>
      <c r="T913" s="10">
        <v>4324075923.2323999</v>
      </c>
      <c r="U913" s="10">
        <v>0</v>
      </c>
      <c r="V913" s="10">
        <v>4393150947.0704002</v>
      </c>
      <c r="W913" s="22">
        <v>26750854.559999999</v>
      </c>
      <c r="X913" s="10">
        <v>4145916209.9294</v>
      </c>
      <c r="Y913" s="10">
        <v>0</v>
      </c>
      <c r="Z913" s="10">
        <v>4117077566.3063998</v>
      </c>
      <c r="AA913" s="22">
        <v>28810193.057799999</v>
      </c>
      <c r="AB913" s="10">
        <v>4472309355.6791</v>
      </c>
      <c r="AC913" s="10">
        <v>0</v>
      </c>
      <c r="AD913" s="10">
        <v>4334766858.7866001</v>
      </c>
      <c r="AE913" s="22">
        <v>26549105.608199999</v>
      </c>
      <c r="AF913" s="10">
        <v>4269676474.9124999</v>
      </c>
      <c r="AG913" s="10">
        <v>0</v>
      </c>
      <c r="AH913" s="10">
        <v>4032229204.7319002</v>
      </c>
      <c r="AI913" s="22">
        <v>29354956.195599999</v>
      </c>
      <c r="AJ913" s="10">
        <v>5272681780.5536003</v>
      </c>
      <c r="AK913" s="10">
        <v>0</v>
      </c>
      <c r="AL913" s="10">
        <v>4683322512.2644997</v>
      </c>
      <c r="AM913" s="22">
        <v>26304826.6743</v>
      </c>
      <c r="AN913" s="10">
        <v>4240823801.1856999</v>
      </c>
      <c r="AO913" s="10">
        <v>0</v>
      </c>
      <c r="AP913" s="10">
        <v>3934566776.3414001</v>
      </c>
      <c r="AQ913" s="22">
        <v>25914890.970800001</v>
      </c>
      <c r="AR913" s="10">
        <v>4149827202.7375998</v>
      </c>
      <c r="AS913" s="10">
        <v>0</v>
      </c>
      <c r="AT913" s="10">
        <v>3807025226.0440998</v>
      </c>
      <c r="AU913" s="22">
        <v>27948828.635000002</v>
      </c>
      <c r="AV913" s="10">
        <v>4450394477.3636999</v>
      </c>
      <c r="AW913" s="10">
        <v>0</v>
      </c>
      <c r="AX913" s="56">
        <v>4060930221.3730998</v>
      </c>
      <c r="AY913" s="75"/>
    </row>
    <row r="914" spans="1:5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 spans="1:51" ht="10.5" customHeight="1" x14ac:dyDescent="0.2">
      <c r="A915" s="1"/>
      <c r="B915" s="358" t="s">
        <v>52</v>
      </c>
      <c r="C915" s="15" t="str">
        <f>INDEX(INFO!$AC$4:$AN$5,1,DATA!C$213+1)</f>
        <v>4月</v>
      </c>
      <c r="D915" s="4"/>
      <c r="E915" s="4"/>
      <c r="F915" s="16"/>
      <c r="G915" s="15" t="str">
        <f>INDEX(INFO!$AC$4:$AN$5,1,DATA!G$213+1)</f>
        <v>5月</v>
      </c>
      <c r="H915" s="4"/>
      <c r="I915" s="4"/>
      <c r="J915" s="16"/>
      <c r="K915" s="15" t="str">
        <f>INDEX(INFO!$AC$4:$AN$5,1,DATA!K$213+1)</f>
        <v>6月</v>
      </c>
      <c r="L915" s="4"/>
      <c r="M915" s="4"/>
      <c r="N915" s="16"/>
      <c r="O915" s="15" t="str">
        <f>INDEX(INFO!$AC$4:$AN$5,1,DATA!O$213+1)</f>
        <v>7月</v>
      </c>
      <c r="P915" s="4"/>
      <c r="Q915" s="4"/>
      <c r="R915" s="16"/>
      <c r="S915" s="15" t="str">
        <f>INDEX(INFO!$AC$4:$AN$5,1,DATA!S$213+1)</f>
        <v>8月</v>
      </c>
      <c r="T915" s="4"/>
      <c r="U915" s="4"/>
      <c r="V915" s="16"/>
      <c r="W915" s="15" t="str">
        <f>INDEX(INFO!$AC$4:$AN$5,1,DATA!W$213+1)</f>
        <v>9月</v>
      </c>
      <c r="X915" s="4"/>
      <c r="Y915" s="4"/>
      <c r="Z915" s="16"/>
      <c r="AA915" s="15" t="str">
        <f>INDEX(INFO!$AC$4:$AN$5,1,DATA!AA$213+1)</f>
        <v>10月</v>
      </c>
      <c r="AB915" s="4"/>
      <c r="AC915" s="4"/>
      <c r="AD915" s="16"/>
      <c r="AE915" s="15" t="str">
        <f>INDEX(INFO!$AC$4:$AN$5,1,DATA!AE$213+1)</f>
        <v>11月</v>
      </c>
      <c r="AF915" s="4"/>
      <c r="AG915" s="4"/>
      <c r="AH915" s="16"/>
      <c r="AI915" s="15" t="str">
        <f>INDEX(INFO!$AC$4:$AN$5,1,DATA!AI$213+1)</f>
        <v>12月</v>
      </c>
      <c r="AJ915" s="4"/>
      <c r="AK915" s="4"/>
      <c r="AL915" s="16"/>
      <c r="AM915" s="15" t="str">
        <f>INDEX(INFO!$AC$4:$AN$5,1,DATA!AM$213+1)</f>
        <v>1月</v>
      </c>
      <c r="AN915" s="4"/>
      <c r="AO915" s="4"/>
      <c r="AP915" s="16"/>
      <c r="AQ915" s="15" t="str">
        <f>INDEX(INFO!$AC$4:$AN$5,1,DATA!AQ$213+1)</f>
        <v>2月</v>
      </c>
      <c r="AR915" s="4"/>
      <c r="AS915" s="4"/>
      <c r="AT915" s="16"/>
      <c r="AU915" s="15" t="str">
        <f>INDEX(INFO!$AC$4:$AN$5,1,DATA!AU$213+1)</f>
        <v>3月</v>
      </c>
      <c r="AV915" s="4"/>
      <c r="AW915" s="4"/>
      <c r="AX915" s="16"/>
      <c r="AY915" s="235"/>
    </row>
    <row r="916" spans="1:51" x14ac:dyDescent="0.2">
      <c r="A916" s="1"/>
      <c r="B916" s="359"/>
      <c r="C916" s="14" t="s">
        <v>0</v>
      </c>
      <c r="D916" s="13" t="s">
        <v>1</v>
      </c>
      <c r="E916" s="12" t="s">
        <v>2</v>
      </c>
      <c r="F916" s="17" t="s">
        <v>3</v>
      </c>
      <c r="G916" s="14" t="s">
        <v>0</v>
      </c>
      <c r="H916" s="13" t="s">
        <v>1</v>
      </c>
      <c r="I916" s="12" t="s">
        <v>2</v>
      </c>
      <c r="J916" s="17" t="s">
        <v>3</v>
      </c>
      <c r="K916" s="14" t="s">
        <v>0</v>
      </c>
      <c r="L916" s="13" t="s">
        <v>1</v>
      </c>
      <c r="M916" s="12" t="s">
        <v>2</v>
      </c>
      <c r="N916" s="17" t="s">
        <v>3</v>
      </c>
      <c r="O916" s="14" t="s">
        <v>0</v>
      </c>
      <c r="P916" s="13" t="s">
        <v>1</v>
      </c>
      <c r="Q916" s="12" t="s">
        <v>2</v>
      </c>
      <c r="R916" s="17" t="s">
        <v>3</v>
      </c>
      <c r="S916" s="14" t="s">
        <v>0</v>
      </c>
      <c r="T916" s="13" t="s">
        <v>1</v>
      </c>
      <c r="U916" s="12" t="s">
        <v>2</v>
      </c>
      <c r="V916" s="17" t="s">
        <v>3</v>
      </c>
      <c r="W916" s="14" t="s">
        <v>0</v>
      </c>
      <c r="X916" s="13" t="s">
        <v>1</v>
      </c>
      <c r="Y916" s="12" t="s">
        <v>2</v>
      </c>
      <c r="Z916" s="17" t="s">
        <v>3</v>
      </c>
      <c r="AA916" s="14" t="s">
        <v>0</v>
      </c>
      <c r="AB916" s="13" t="s">
        <v>1</v>
      </c>
      <c r="AC916" s="12" t="s">
        <v>2</v>
      </c>
      <c r="AD916" s="17" t="s">
        <v>3</v>
      </c>
      <c r="AE916" s="14" t="s">
        <v>0</v>
      </c>
      <c r="AF916" s="13" t="s">
        <v>1</v>
      </c>
      <c r="AG916" s="12" t="s">
        <v>2</v>
      </c>
      <c r="AH916" s="17" t="s">
        <v>3</v>
      </c>
      <c r="AI916" s="14" t="s">
        <v>0</v>
      </c>
      <c r="AJ916" s="13" t="s">
        <v>1</v>
      </c>
      <c r="AK916" s="12" t="s">
        <v>2</v>
      </c>
      <c r="AL916" s="17" t="s">
        <v>3</v>
      </c>
      <c r="AM916" s="14" t="s">
        <v>0</v>
      </c>
      <c r="AN916" s="13" t="s">
        <v>1</v>
      </c>
      <c r="AO916" s="12" t="s">
        <v>2</v>
      </c>
      <c r="AP916" s="17" t="s">
        <v>3</v>
      </c>
      <c r="AQ916" s="14" t="s">
        <v>0</v>
      </c>
      <c r="AR916" s="13" t="s">
        <v>1</v>
      </c>
      <c r="AS916" s="12" t="s">
        <v>2</v>
      </c>
      <c r="AT916" s="17" t="s">
        <v>3</v>
      </c>
      <c r="AU916" s="14" t="s">
        <v>0</v>
      </c>
      <c r="AV916" s="13" t="s">
        <v>1</v>
      </c>
      <c r="AW916" s="12" t="s">
        <v>2</v>
      </c>
      <c r="AX916" s="37" t="s">
        <v>3</v>
      </c>
      <c r="AY916" s="235"/>
    </row>
    <row r="917" spans="1:51" x14ac:dyDescent="0.2">
      <c r="A917" s="1"/>
      <c r="B917" s="49" t="s">
        <v>61</v>
      </c>
      <c r="C917" s="22"/>
      <c r="D917" s="10"/>
      <c r="E917" s="10"/>
      <c r="F917" s="10"/>
      <c r="G917" s="22"/>
      <c r="H917" s="10"/>
      <c r="I917" s="10"/>
      <c r="J917" s="10"/>
      <c r="K917" s="22"/>
      <c r="L917" s="10"/>
      <c r="M917" s="10"/>
      <c r="N917" s="10"/>
      <c r="O917" s="22"/>
      <c r="P917" s="10"/>
      <c r="Q917" s="10"/>
      <c r="R917" s="10"/>
      <c r="S917" s="22"/>
      <c r="T917" s="10"/>
      <c r="U917" s="10"/>
      <c r="V917" s="10"/>
      <c r="W917" s="22"/>
      <c r="X917" s="10"/>
      <c r="Y917" s="10"/>
      <c r="Z917" s="10"/>
      <c r="AA917" s="22"/>
      <c r="AB917" s="10"/>
      <c r="AC917" s="10"/>
      <c r="AD917" s="10"/>
      <c r="AE917" s="22"/>
      <c r="AF917" s="10"/>
      <c r="AG917" s="10"/>
      <c r="AH917" s="10"/>
      <c r="AI917" s="22"/>
      <c r="AJ917" s="10"/>
      <c r="AK917" s="10"/>
      <c r="AL917" s="10"/>
      <c r="AM917" s="22"/>
      <c r="AN917" s="10"/>
      <c r="AO917" s="10"/>
      <c r="AP917" s="10"/>
      <c r="AQ917" s="22"/>
      <c r="AR917" s="10"/>
      <c r="AS917" s="10"/>
      <c r="AT917" s="10"/>
      <c r="AU917" s="22"/>
      <c r="AV917" s="10"/>
      <c r="AW917" s="10"/>
      <c r="AX917" s="56"/>
      <c r="AY917" s="75"/>
    </row>
    <row r="918" spans="1:5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 spans="1:51" ht="10.5" customHeight="1" x14ac:dyDescent="0.2">
      <c r="A919" s="1"/>
      <c r="B919" s="358" t="s">
        <v>53</v>
      </c>
      <c r="C919" s="15" t="str">
        <f>INDEX(INFO!$AC$4:$AN$5,1,DATA!C$213+1)</f>
        <v>4月</v>
      </c>
      <c r="D919" s="4"/>
      <c r="E919" s="4"/>
      <c r="F919" s="16"/>
      <c r="G919" s="15" t="str">
        <f>INDEX(INFO!$AC$4:$AN$5,1,DATA!G$213+1)</f>
        <v>5月</v>
      </c>
      <c r="H919" s="4"/>
      <c r="I919" s="4"/>
      <c r="J919" s="16"/>
      <c r="K919" s="15" t="str">
        <f>INDEX(INFO!$AC$4:$AN$5,1,DATA!K$213+1)</f>
        <v>6月</v>
      </c>
      <c r="L919" s="4"/>
      <c r="M919" s="4"/>
      <c r="N919" s="16"/>
      <c r="O919" s="15" t="str">
        <f>INDEX(INFO!$AC$4:$AN$5,1,DATA!O$213+1)</f>
        <v>7月</v>
      </c>
      <c r="P919" s="4"/>
      <c r="Q919" s="4"/>
      <c r="R919" s="16"/>
      <c r="S919" s="15" t="str">
        <f>INDEX(INFO!$AC$4:$AN$5,1,DATA!S$213+1)</f>
        <v>8月</v>
      </c>
      <c r="T919" s="4"/>
      <c r="U919" s="4"/>
      <c r="V919" s="16"/>
      <c r="W919" s="15" t="str">
        <f>INDEX(INFO!$AC$4:$AN$5,1,DATA!W$213+1)</f>
        <v>9月</v>
      </c>
      <c r="X919" s="4"/>
      <c r="Y919" s="4"/>
      <c r="Z919" s="16"/>
      <c r="AA919" s="15" t="str">
        <f>INDEX(INFO!$AC$4:$AN$5,1,DATA!AA$213+1)</f>
        <v>10月</v>
      </c>
      <c r="AB919" s="4"/>
      <c r="AC919" s="4"/>
      <c r="AD919" s="16"/>
      <c r="AE919" s="15" t="str">
        <f>INDEX(INFO!$AC$4:$AN$5,1,DATA!AE$213+1)</f>
        <v>11月</v>
      </c>
      <c r="AF919" s="4"/>
      <c r="AG919" s="4"/>
      <c r="AH919" s="16"/>
      <c r="AI919" s="15" t="str">
        <f>INDEX(INFO!$AC$4:$AN$5,1,DATA!AI$213+1)</f>
        <v>12月</v>
      </c>
      <c r="AJ919" s="4"/>
      <c r="AK919" s="4"/>
      <c r="AL919" s="16"/>
      <c r="AM919" s="15" t="str">
        <f>INDEX(INFO!$AC$4:$AN$5,1,DATA!AM$213+1)</f>
        <v>1月</v>
      </c>
      <c r="AN919" s="4"/>
      <c r="AO919" s="4"/>
      <c r="AP919" s="16"/>
      <c r="AQ919" s="15" t="str">
        <f>INDEX(INFO!$AC$4:$AN$5,1,DATA!AQ$213+1)</f>
        <v>2月</v>
      </c>
      <c r="AR919" s="4"/>
      <c r="AS919" s="4"/>
      <c r="AT919" s="16"/>
      <c r="AU919" s="15" t="str">
        <f>INDEX(INFO!$AC$4:$AN$5,1,DATA!AU$213+1)</f>
        <v>3月</v>
      </c>
      <c r="AV919" s="4"/>
      <c r="AW919" s="4"/>
      <c r="AX919" s="16"/>
      <c r="AY919" s="5"/>
    </row>
    <row r="920" spans="1:51" ht="10.5" customHeight="1" x14ac:dyDescent="0.2">
      <c r="A920" s="1"/>
      <c r="B920" s="359"/>
      <c r="C920" s="14" t="s">
        <v>0</v>
      </c>
      <c r="D920" s="13" t="s">
        <v>1</v>
      </c>
      <c r="E920" s="12" t="s">
        <v>2</v>
      </c>
      <c r="F920" s="17" t="s">
        <v>3</v>
      </c>
      <c r="G920" s="14" t="s">
        <v>0</v>
      </c>
      <c r="H920" s="13" t="s">
        <v>1</v>
      </c>
      <c r="I920" s="12" t="s">
        <v>2</v>
      </c>
      <c r="J920" s="17" t="s">
        <v>3</v>
      </c>
      <c r="K920" s="14" t="s">
        <v>0</v>
      </c>
      <c r="L920" s="13" t="s">
        <v>1</v>
      </c>
      <c r="M920" s="12" t="s">
        <v>2</v>
      </c>
      <c r="N920" s="17" t="s">
        <v>3</v>
      </c>
      <c r="O920" s="14" t="s">
        <v>0</v>
      </c>
      <c r="P920" s="13" t="s">
        <v>1</v>
      </c>
      <c r="Q920" s="12" t="s">
        <v>2</v>
      </c>
      <c r="R920" s="17" t="s">
        <v>3</v>
      </c>
      <c r="S920" s="14" t="s">
        <v>0</v>
      </c>
      <c r="T920" s="13" t="s">
        <v>1</v>
      </c>
      <c r="U920" s="12" t="s">
        <v>2</v>
      </c>
      <c r="V920" s="17" t="s">
        <v>3</v>
      </c>
      <c r="W920" s="14" t="s">
        <v>0</v>
      </c>
      <c r="X920" s="13" t="s">
        <v>1</v>
      </c>
      <c r="Y920" s="12" t="s">
        <v>2</v>
      </c>
      <c r="Z920" s="17" t="s">
        <v>3</v>
      </c>
      <c r="AA920" s="14" t="s">
        <v>0</v>
      </c>
      <c r="AB920" s="13" t="s">
        <v>1</v>
      </c>
      <c r="AC920" s="12" t="s">
        <v>2</v>
      </c>
      <c r="AD920" s="17" t="s">
        <v>3</v>
      </c>
      <c r="AE920" s="14" t="s">
        <v>0</v>
      </c>
      <c r="AF920" s="13" t="s">
        <v>1</v>
      </c>
      <c r="AG920" s="12" t="s">
        <v>2</v>
      </c>
      <c r="AH920" s="17" t="s">
        <v>3</v>
      </c>
      <c r="AI920" s="14" t="s">
        <v>0</v>
      </c>
      <c r="AJ920" s="13" t="s">
        <v>1</v>
      </c>
      <c r="AK920" s="12" t="s">
        <v>2</v>
      </c>
      <c r="AL920" s="17" t="s">
        <v>3</v>
      </c>
      <c r="AM920" s="14" t="s">
        <v>0</v>
      </c>
      <c r="AN920" s="13" t="s">
        <v>1</v>
      </c>
      <c r="AO920" s="12" t="s">
        <v>2</v>
      </c>
      <c r="AP920" s="17" t="s">
        <v>3</v>
      </c>
      <c r="AQ920" s="14" t="s">
        <v>0</v>
      </c>
      <c r="AR920" s="13" t="s">
        <v>1</v>
      </c>
      <c r="AS920" s="12" t="s">
        <v>2</v>
      </c>
      <c r="AT920" s="17" t="s">
        <v>3</v>
      </c>
      <c r="AU920" s="14" t="s">
        <v>0</v>
      </c>
      <c r="AV920" s="13" t="s">
        <v>1</v>
      </c>
      <c r="AW920" s="12" t="s">
        <v>2</v>
      </c>
      <c r="AX920" s="37" t="s">
        <v>3</v>
      </c>
      <c r="AY920" s="5"/>
    </row>
    <row r="921" spans="1:51" x14ac:dyDescent="0.2">
      <c r="A921" s="1"/>
      <c r="B921" s="49" t="s">
        <v>61</v>
      </c>
      <c r="C921" s="22"/>
      <c r="D921" s="10"/>
      <c r="E921" s="10"/>
      <c r="F921" s="10"/>
      <c r="G921" s="22">
        <v>32204002.021899998</v>
      </c>
      <c r="H921" s="10">
        <v>5244190530.1618004</v>
      </c>
      <c r="I921" s="10">
        <v>0</v>
      </c>
      <c r="J921" s="10">
        <v>5089536634.3122997</v>
      </c>
      <c r="K921" s="22">
        <v>31817551.825599998</v>
      </c>
      <c r="L921" s="10">
        <v>5225252692.9639997</v>
      </c>
      <c r="M921" s="10">
        <v>0</v>
      </c>
      <c r="N921" s="10">
        <v>5164012995.5923996</v>
      </c>
      <c r="O921" s="22">
        <v>32061187.3807</v>
      </c>
      <c r="P921" s="10">
        <v>5247601955.8002996</v>
      </c>
      <c r="Q921" s="10">
        <v>0</v>
      </c>
      <c r="R921" s="10">
        <v>5361867271.1120005</v>
      </c>
      <c r="S921" s="22">
        <v>31493841.4778</v>
      </c>
      <c r="T921" s="10">
        <v>5176042019.4903002</v>
      </c>
      <c r="U921" s="10">
        <v>0</v>
      </c>
      <c r="V921" s="10">
        <v>5278637882.8694</v>
      </c>
      <c r="W921" s="22">
        <v>30997705.6226</v>
      </c>
      <c r="X921" s="10">
        <v>5128780817.9822998</v>
      </c>
      <c r="Y921" s="10">
        <v>0</v>
      </c>
      <c r="Z921" s="10">
        <v>5058158569.9308004</v>
      </c>
      <c r="AA921" s="22">
        <v>33606016.812600002</v>
      </c>
      <c r="AB921" s="10">
        <v>5634952786.7433996</v>
      </c>
      <c r="AC921" s="10">
        <v>0</v>
      </c>
      <c r="AD921" s="10">
        <v>5240830635.8381996</v>
      </c>
      <c r="AE921" s="22">
        <v>32055523.014400002</v>
      </c>
      <c r="AF921" s="10">
        <v>5424848728.7851</v>
      </c>
      <c r="AG921" s="10">
        <v>0</v>
      </c>
      <c r="AH921" s="10">
        <v>5030587370.2603998</v>
      </c>
      <c r="AI921" s="22">
        <v>34622523.206200004</v>
      </c>
      <c r="AJ921" s="10">
        <v>6519246957.6436005</v>
      </c>
      <c r="AK921" s="10">
        <v>0</v>
      </c>
      <c r="AL921" s="10">
        <v>5664939261.4405003</v>
      </c>
      <c r="AM921" s="22">
        <v>31421926.858199999</v>
      </c>
      <c r="AN921" s="10">
        <v>5360887970.5916004</v>
      </c>
      <c r="AO921" s="10">
        <v>0</v>
      </c>
      <c r="AP921" s="10">
        <v>4929228894.5016003</v>
      </c>
      <c r="AQ921" s="22">
        <v>30596983.952300001</v>
      </c>
      <c r="AR921" s="10">
        <v>5164052205.4342003</v>
      </c>
      <c r="AS921" s="10">
        <v>0</v>
      </c>
      <c r="AT921" s="10">
        <v>4668526958.3385</v>
      </c>
      <c r="AU921" s="22">
        <v>33058092.783199999</v>
      </c>
      <c r="AV921" s="10">
        <v>5515839985.5507002</v>
      </c>
      <c r="AW921" s="10">
        <v>0</v>
      </c>
      <c r="AX921" s="56">
        <v>4994982260.0518999</v>
      </c>
      <c r="AY921" s="75"/>
    </row>
    <row r="922" spans="1:5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 spans="1:51" ht="10.5" customHeight="1" x14ac:dyDescent="0.2">
      <c r="A923" s="1"/>
      <c r="B923" s="358" t="s">
        <v>54</v>
      </c>
      <c r="C923" s="15" t="str">
        <f>INDEX(INFO!$AC$4:$AN$5,1,DATA!C$213+1)</f>
        <v>4月</v>
      </c>
      <c r="D923" s="4"/>
      <c r="E923" s="4"/>
      <c r="F923" s="16"/>
      <c r="G923" s="15" t="str">
        <f>INDEX(INFO!$AC$4:$AN$5,1,DATA!G$213+1)</f>
        <v>5月</v>
      </c>
      <c r="H923" s="4"/>
      <c r="I923" s="4"/>
      <c r="J923" s="16"/>
      <c r="K923" s="15" t="str">
        <f>INDEX(INFO!$AC$4:$AN$5,1,DATA!K$213+1)</f>
        <v>6月</v>
      </c>
      <c r="L923" s="4"/>
      <c r="M923" s="4"/>
      <c r="N923" s="16"/>
      <c r="O923" s="15" t="str">
        <f>INDEX(INFO!$AC$4:$AN$5,1,DATA!O$213+1)</f>
        <v>7月</v>
      </c>
      <c r="P923" s="4"/>
      <c r="Q923" s="4"/>
      <c r="R923" s="16"/>
      <c r="S923" s="15" t="str">
        <f>INDEX(INFO!$AC$4:$AN$5,1,DATA!S$213+1)</f>
        <v>8月</v>
      </c>
      <c r="T923" s="4"/>
      <c r="U923" s="4"/>
      <c r="V923" s="16"/>
      <c r="W923" s="15" t="str">
        <f>INDEX(INFO!$AC$4:$AN$5,1,DATA!W$213+1)</f>
        <v>9月</v>
      </c>
      <c r="X923" s="4"/>
      <c r="Y923" s="4"/>
      <c r="Z923" s="16"/>
      <c r="AA923" s="15" t="str">
        <f>INDEX(INFO!$AC$4:$AN$5,1,DATA!AA$213+1)</f>
        <v>10月</v>
      </c>
      <c r="AB923" s="4"/>
      <c r="AC923" s="4"/>
      <c r="AD923" s="16"/>
      <c r="AE923" s="15" t="str">
        <f>INDEX(INFO!$AC$4:$AN$5,1,DATA!AE$213+1)</f>
        <v>11月</v>
      </c>
      <c r="AF923" s="4"/>
      <c r="AG923" s="4"/>
      <c r="AH923" s="16"/>
      <c r="AI923" s="15" t="str">
        <f>INDEX(INFO!$AC$4:$AN$5,1,DATA!AI$213+1)</f>
        <v>12月</v>
      </c>
      <c r="AJ923" s="4"/>
      <c r="AK923" s="4"/>
      <c r="AL923" s="16"/>
      <c r="AM923" s="15" t="str">
        <f>INDEX(INFO!$AC$4:$AN$5,1,DATA!AM$213+1)</f>
        <v>1月</v>
      </c>
      <c r="AN923" s="4"/>
      <c r="AO923" s="4"/>
      <c r="AP923" s="16"/>
      <c r="AQ923" s="15" t="str">
        <f>INDEX(INFO!$AC$4:$AN$5,1,DATA!AQ$213+1)</f>
        <v>2月</v>
      </c>
      <c r="AR923" s="4"/>
      <c r="AS923" s="4"/>
      <c r="AT923" s="16"/>
      <c r="AU923" s="15" t="str">
        <f>INDEX(INFO!$AC$4:$AN$5,1,DATA!AU$213+1)</f>
        <v>3月</v>
      </c>
      <c r="AV923" s="4"/>
      <c r="AW923" s="4"/>
      <c r="AX923" s="16"/>
      <c r="AY923" s="5"/>
    </row>
    <row r="924" spans="1:51" ht="10.5" customHeight="1" x14ac:dyDescent="0.2">
      <c r="A924" s="1"/>
      <c r="B924" s="359"/>
      <c r="C924" s="14" t="s">
        <v>0</v>
      </c>
      <c r="D924" s="13" t="s">
        <v>1</v>
      </c>
      <c r="E924" s="12" t="s">
        <v>2</v>
      </c>
      <c r="F924" s="17" t="s">
        <v>3</v>
      </c>
      <c r="G924" s="14" t="s">
        <v>0</v>
      </c>
      <c r="H924" s="13" t="s">
        <v>1</v>
      </c>
      <c r="I924" s="12" t="s">
        <v>2</v>
      </c>
      <c r="J924" s="17" t="s">
        <v>3</v>
      </c>
      <c r="K924" s="14" t="s">
        <v>0</v>
      </c>
      <c r="L924" s="13" t="s">
        <v>1</v>
      </c>
      <c r="M924" s="12" t="s">
        <v>2</v>
      </c>
      <c r="N924" s="17" t="s">
        <v>3</v>
      </c>
      <c r="O924" s="14" t="s">
        <v>0</v>
      </c>
      <c r="P924" s="13" t="s">
        <v>1</v>
      </c>
      <c r="Q924" s="12" t="s">
        <v>2</v>
      </c>
      <c r="R924" s="17" t="s">
        <v>3</v>
      </c>
      <c r="S924" s="14" t="s">
        <v>0</v>
      </c>
      <c r="T924" s="13" t="s">
        <v>1</v>
      </c>
      <c r="U924" s="12" t="s">
        <v>2</v>
      </c>
      <c r="V924" s="17" t="s">
        <v>3</v>
      </c>
      <c r="W924" s="14" t="s">
        <v>0</v>
      </c>
      <c r="X924" s="13" t="s">
        <v>1</v>
      </c>
      <c r="Y924" s="12" t="s">
        <v>2</v>
      </c>
      <c r="Z924" s="17" t="s">
        <v>3</v>
      </c>
      <c r="AA924" s="14" t="s">
        <v>0</v>
      </c>
      <c r="AB924" s="13" t="s">
        <v>1</v>
      </c>
      <c r="AC924" s="12" t="s">
        <v>2</v>
      </c>
      <c r="AD924" s="17" t="s">
        <v>3</v>
      </c>
      <c r="AE924" s="14" t="s">
        <v>0</v>
      </c>
      <c r="AF924" s="13" t="s">
        <v>1</v>
      </c>
      <c r="AG924" s="12" t="s">
        <v>2</v>
      </c>
      <c r="AH924" s="17" t="s">
        <v>3</v>
      </c>
      <c r="AI924" s="14" t="s">
        <v>0</v>
      </c>
      <c r="AJ924" s="13" t="s">
        <v>1</v>
      </c>
      <c r="AK924" s="12" t="s">
        <v>2</v>
      </c>
      <c r="AL924" s="17" t="s">
        <v>3</v>
      </c>
      <c r="AM924" s="14" t="s">
        <v>0</v>
      </c>
      <c r="AN924" s="13" t="s">
        <v>1</v>
      </c>
      <c r="AO924" s="12" t="s">
        <v>2</v>
      </c>
      <c r="AP924" s="17" t="s">
        <v>3</v>
      </c>
      <c r="AQ924" s="14" t="s">
        <v>0</v>
      </c>
      <c r="AR924" s="13" t="s">
        <v>1</v>
      </c>
      <c r="AS924" s="12" t="s">
        <v>2</v>
      </c>
      <c r="AT924" s="17" t="s">
        <v>3</v>
      </c>
      <c r="AU924" s="14" t="s">
        <v>0</v>
      </c>
      <c r="AV924" s="13" t="s">
        <v>1</v>
      </c>
      <c r="AW924" s="12" t="s">
        <v>2</v>
      </c>
      <c r="AX924" s="37" t="s">
        <v>3</v>
      </c>
      <c r="AY924" s="5"/>
    </row>
    <row r="925" spans="1:51" x14ac:dyDescent="0.2">
      <c r="A925" s="1"/>
      <c r="B925" s="49" t="s">
        <v>61</v>
      </c>
      <c r="C925" s="22"/>
      <c r="D925" s="10"/>
      <c r="E925" s="10"/>
      <c r="F925" s="10"/>
      <c r="G925" s="22"/>
      <c r="H925" s="10"/>
      <c r="I925" s="10"/>
      <c r="J925" s="10"/>
      <c r="K925" s="22"/>
      <c r="L925" s="10"/>
      <c r="M925" s="10"/>
      <c r="N925" s="10"/>
      <c r="O925" s="22"/>
      <c r="P925" s="10"/>
      <c r="Q925" s="10"/>
      <c r="R925" s="10"/>
      <c r="S925" s="22"/>
      <c r="T925" s="10"/>
      <c r="U925" s="10"/>
      <c r="V925" s="10"/>
      <c r="W925" s="22"/>
      <c r="X925" s="10"/>
      <c r="Y925" s="10"/>
      <c r="Z925" s="10"/>
      <c r="AA925" s="22"/>
      <c r="AB925" s="10"/>
      <c r="AC925" s="10"/>
      <c r="AD925" s="10"/>
      <c r="AE925" s="22"/>
      <c r="AF925" s="10"/>
      <c r="AG925" s="10"/>
      <c r="AH925" s="10"/>
      <c r="AI925" s="22"/>
      <c r="AJ925" s="10"/>
      <c r="AK925" s="10"/>
      <c r="AL925" s="10"/>
      <c r="AM925" s="22"/>
      <c r="AN925" s="10"/>
      <c r="AO925" s="10"/>
      <c r="AP925" s="10"/>
      <c r="AQ925" s="22"/>
      <c r="AR925" s="10"/>
      <c r="AS925" s="10"/>
      <c r="AT925" s="10"/>
      <c r="AU925" s="22"/>
      <c r="AV925" s="10"/>
      <c r="AW925" s="10"/>
      <c r="AX925" s="56"/>
      <c r="AY925" s="75"/>
    </row>
    <row r="926" spans="1:5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</sheetData>
  <mergeCells count="80">
    <mergeCell ref="B919:B920"/>
    <mergeCell ref="B923:B924"/>
    <mergeCell ref="H867:H868"/>
    <mergeCell ref="I867:L867"/>
    <mergeCell ref="B883:B884"/>
    <mergeCell ref="B915:B916"/>
    <mergeCell ref="B911:B912"/>
    <mergeCell ref="B867:B868"/>
    <mergeCell ref="C867:F867"/>
    <mergeCell ref="B887:B888"/>
    <mergeCell ref="B895:B896"/>
    <mergeCell ref="C895:F895"/>
    <mergeCell ref="H895:H896"/>
    <mergeCell ref="I895:L895"/>
    <mergeCell ref="H907:H908"/>
    <mergeCell ref="I907:L907"/>
    <mergeCell ref="B903:B904"/>
    <mergeCell ref="C903:F903"/>
    <mergeCell ref="H903:H904"/>
    <mergeCell ref="I903:L903"/>
    <mergeCell ref="B907:B908"/>
    <mergeCell ref="C907:F907"/>
    <mergeCell ref="B899:B900"/>
    <mergeCell ref="C899:F899"/>
    <mergeCell ref="H863:H864"/>
    <mergeCell ref="I863:L863"/>
    <mergeCell ref="H875:H876"/>
    <mergeCell ref="I875:L875"/>
    <mergeCell ref="B871:B872"/>
    <mergeCell ref="C871:F871"/>
    <mergeCell ref="H871:H872"/>
    <mergeCell ref="I871:L871"/>
    <mergeCell ref="B891:B892"/>
    <mergeCell ref="B875:B876"/>
    <mergeCell ref="C875:F875"/>
    <mergeCell ref="B879:B880"/>
    <mergeCell ref="H899:H900"/>
    <mergeCell ref="I899:L899"/>
    <mergeCell ref="B863:B864"/>
    <mergeCell ref="C863:F863"/>
    <mergeCell ref="B320:B321"/>
    <mergeCell ref="B373:B374"/>
    <mergeCell ref="B744:B745"/>
    <mergeCell ref="B797:B798"/>
    <mergeCell ref="C426:F426"/>
    <mergeCell ref="C479:F479"/>
    <mergeCell ref="C532:F532"/>
    <mergeCell ref="C585:F585"/>
    <mergeCell ref="C2:F2"/>
    <mergeCell ref="C55:F55"/>
    <mergeCell ref="C108:F108"/>
    <mergeCell ref="C161:F161"/>
    <mergeCell ref="B2:B3"/>
    <mergeCell ref="B55:B56"/>
    <mergeCell ref="B108:B109"/>
    <mergeCell ref="B161:B162"/>
    <mergeCell ref="B214:B215"/>
    <mergeCell ref="B267:B268"/>
    <mergeCell ref="B638:B639"/>
    <mergeCell ref="B691:B692"/>
    <mergeCell ref="B426:B427"/>
    <mergeCell ref="B479:B480"/>
    <mergeCell ref="B532:B533"/>
    <mergeCell ref="B585:B586"/>
    <mergeCell ref="I161:L161"/>
    <mergeCell ref="H161:H162"/>
    <mergeCell ref="I108:L108"/>
    <mergeCell ref="H108:H109"/>
    <mergeCell ref="H2:H3"/>
    <mergeCell ref="I2:L2"/>
    <mergeCell ref="I55:L55"/>
    <mergeCell ref="H55:H56"/>
    <mergeCell ref="I479:L479"/>
    <mergeCell ref="H479:H480"/>
    <mergeCell ref="I426:L426"/>
    <mergeCell ref="H426:H427"/>
    <mergeCell ref="I585:L585"/>
    <mergeCell ref="H585:H586"/>
    <mergeCell ref="I532:L532"/>
    <mergeCell ref="H532:H533"/>
  </mergeCells>
  <phoneticPr fontId="28"/>
  <pageMargins left="0.75" right="0.75" top="1" bottom="1" header="0.51200000000000001" footer="0.51200000000000001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75</vt:i4>
      </vt:variant>
    </vt:vector>
  </HeadingPairs>
  <TitlesOfParts>
    <vt:vector size="90" baseType="lpstr">
      <vt:lpstr>売上実績</vt:lpstr>
      <vt:lpstr>自社シェア</vt:lpstr>
      <vt:lpstr>実績推移</vt:lpstr>
      <vt:lpstr>構成比推移</vt:lpstr>
      <vt:lpstr>平均売価推移</vt:lpstr>
      <vt:lpstr>販売指数</vt:lpstr>
      <vt:lpstr>INFO</vt:lpstr>
      <vt:lpstr>来店客数推移</vt:lpstr>
      <vt:lpstr>DATA</vt:lpstr>
      <vt:lpstr>$$SHEETDATA1$$</vt:lpstr>
      <vt:lpstr>$$SHEETRANGE$$</vt:lpstr>
      <vt:lpstr>$$SHEET$$</vt:lpstr>
      <vt:lpstr>$$INFO命令$$</vt:lpstr>
      <vt:lpstr>$$DATA命令1$$</vt:lpstr>
      <vt:lpstr>$$RANGE命令$$</vt:lpstr>
      <vt:lpstr>PI値モード名称</vt:lpstr>
      <vt:lpstr>構成比推移!Print_Area</vt:lpstr>
      <vt:lpstr>自社シェア!Print_Area</vt:lpstr>
      <vt:lpstr>実績推移!Print_Area</vt:lpstr>
      <vt:lpstr>売上実績!Print_Area</vt:lpstr>
      <vt:lpstr>販売指数!Print_Area</vt:lpstr>
      <vt:lpstr>平均売価推移!Print_Area</vt:lpstr>
      <vt:lpstr>来店客数推移!Print_Area</vt:lpstr>
      <vt:lpstr>リスト用値単位</vt:lpstr>
      <vt:lpstr>項目</vt:lpstr>
      <vt:lpstr>合算前年比較シェア</vt:lpstr>
      <vt:lpstr>合算前年比較シェア合計</vt:lpstr>
      <vt:lpstr>合算前年比較データ</vt:lpstr>
      <vt:lpstr>合算前年比較データ合計</vt:lpstr>
      <vt:lpstr>合算前年分析シェア</vt:lpstr>
      <vt:lpstr>合算前年分析シェア合計</vt:lpstr>
      <vt:lpstr>合算前年分析データ</vt:lpstr>
      <vt:lpstr>合算前年分析データ合計</vt:lpstr>
      <vt:lpstr>合算比較シェア</vt:lpstr>
      <vt:lpstr>合算比較シェア合計</vt:lpstr>
      <vt:lpstr>合算比較データ</vt:lpstr>
      <vt:lpstr>合算比較データ合計</vt:lpstr>
      <vt:lpstr>合算分析シェア</vt:lpstr>
      <vt:lpstr>合算分析シェア合計</vt:lpstr>
      <vt:lpstr>合算分析データ</vt:lpstr>
      <vt:lpstr>合算分析データ合計</vt:lpstr>
      <vt:lpstr>自社名称</vt:lpstr>
      <vt:lpstr>出力日付</vt:lpstr>
      <vt:lpstr>前年比較シェア</vt:lpstr>
      <vt:lpstr>前年比較シェア合計</vt:lpstr>
      <vt:lpstr>前年比較データ</vt:lpstr>
      <vt:lpstr>前年比較データ合計</vt:lpstr>
      <vt:lpstr>前年分析シェア</vt:lpstr>
      <vt:lpstr>前年分析シェア合計</vt:lpstr>
      <vt:lpstr>前年分析データ</vt:lpstr>
      <vt:lpstr>前年分析データ合計</vt:lpstr>
      <vt:lpstr>値単位リスト</vt:lpstr>
      <vt:lpstr>年度開始年月</vt:lpstr>
      <vt:lpstr>比較POS名称</vt:lpstr>
      <vt:lpstr>比較シェア</vt:lpstr>
      <vt:lpstr>比較シェア合計</vt:lpstr>
      <vt:lpstr>比較データ</vt:lpstr>
      <vt:lpstr>比較データ合計</vt:lpstr>
      <vt:lpstr>比較前年来店客数</vt:lpstr>
      <vt:lpstr>比較来店客数</vt:lpstr>
      <vt:lpstr>分析POS名称</vt:lpstr>
      <vt:lpstr>分析オプション</vt:lpstr>
      <vt:lpstr>分析カテゴリー</vt:lpstr>
      <vt:lpstr>分析シェア</vt:lpstr>
      <vt:lpstr>分析シェア合計</vt:lpstr>
      <vt:lpstr>分析データ</vt:lpstr>
      <vt:lpstr>分析データ合計</vt:lpstr>
      <vt:lpstr>分析開始月</vt:lpstr>
      <vt:lpstr>分析開始年月</vt:lpstr>
      <vt:lpstr>分析種別名称</vt:lpstr>
      <vt:lpstr>分析終了月</vt:lpstr>
      <vt:lpstr>分析終了年月</vt:lpstr>
      <vt:lpstr>分析数</vt:lpstr>
      <vt:lpstr>分析前年来店客数</vt:lpstr>
      <vt:lpstr>分析来店客数</vt:lpstr>
      <vt:lpstr>累計前年比較シェア</vt:lpstr>
      <vt:lpstr>累計前年比較シェア期間合計</vt:lpstr>
      <vt:lpstr>累計前年比較データ</vt:lpstr>
      <vt:lpstr>累計前年比較データ期間合計</vt:lpstr>
      <vt:lpstr>累計前年分析シェア</vt:lpstr>
      <vt:lpstr>累計前年分析シェア期間合計</vt:lpstr>
      <vt:lpstr>累計前年分析データ</vt:lpstr>
      <vt:lpstr>累計前年分析データ期間合計</vt:lpstr>
      <vt:lpstr>累計比較シェア</vt:lpstr>
      <vt:lpstr>累計比較シェア期間合計</vt:lpstr>
      <vt:lpstr>累計比較データ</vt:lpstr>
      <vt:lpstr>累計比較データ期間合計</vt:lpstr>
      <vt:lpstr>累計分析シェア</vt:lpstr>
      <vt:lpstr>累計分析データ</vt:lpstr>
      <vt:lpstr>累計分析データ期間合計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濵地雅也</cp:lastModifiedBy>
  <dcterms:modified xsi:type="dcterms:W3CDTF">2022-12-09T06:16:40Z</dcterms:modified>
</cp:coreProperties>
</file>